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\"/>
    </mc:Choice>
  </mc:AlternateContent>
  <xr:revisionPtr revIDLastSave="0" documentId="8_{E978EBA1-3248-46F3-BADF-8C5F093FEB9E}" xr6:coauthVersionLast="47" xr6:coauthVersionMax="47" xr10:uidLastSave="{00000000-0000-0000-0000-000000000000}"/>
  <bookViews>
    <workbookView xWindow="105" yWindow="0" windowWidth="16800" windowHeight="1551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O191" i="1" l="1"/>
  <c r="JL191" i="1"/>
  <c r="FS191" i="1" l="1"/>
  <c r="FV191" i="1"/>
  <c r="CE191" i="1" l="1"/>
  <c r="IZ191" i="1" l="1"/>
  <c r="FI191" i="1" l="1"/>
  <c r="BV191" i="1" l="1"/>
  <c r="FC188" i="1" l="1"/>
  <c r="FC173" i="1"/>
  <c r="FC158" i="1"/>
  <c r="FC143" i="1"/>
  <c r="FC128" i="1"/>
  <c r="FC113" i="1"/>
  <c r="FC98" i="1"/>
  <c r="FC83" i="1"/>
  <c r="FC68" i="1"/>
  <c r="EZ191" i="1" l="1"/>
  <c r="IK191" i="1" l="1"/>
  <c r="BM191" i="1" l="1"/>
  <c r="IE191" i="1" l="1"/>
  <c r="IE190" i="1"/>
  <c r="HM191" i="1" l="1"/>
  <c r="HJ191" i="1"/>
  <c r="EK191" i="1" l="1"/>
  <c r="EH191" i="1"/>
  <c r="AX191" i="1" l="1"/>
  <c r="AU191" i="1"/>
  <c r="HA191" i="1" l="1"/>
  <c r="EB191" i="1" l="1"/>
  <c r="DY191" i="1"/>
  <c r="AO191" i="1" l="1"/>
  <c r="AL191" i="1"/>
  <c r="GU191" i="1" l="1"/>
  <c r="GR191" i="1"/>
  <c r="DS191" i="1" l="1"/>
  <c r="DP191" i="1"/>
  <c r="AF191" i="1" l="1"/>
  <c r="AC191" i="1" l="1"/>
  <c r="GL191" i="1" l="1"/>
  <c r="DD191" i="1" l="1"/>
  <c r="Q191" i="1" l="1"/>
  <c r="NM190" i="1"/>
  <c r="L191" i="1"/>
  <c r="NC190" i="1" l="1"/>
  <c r="MU164" i="1"/>
  <c r="MR164" i="1"/>
  <c r="MQ164" i="1"/>
  <c r="JT164" i="1"/>
  <c r="MW164" i="1" s="1"/>
  <c r="FV190" i="1"/>
  <c r="NH190" i="1" l="1"/>
  <c r="CG55" i="1"/>
  <c r="CE190" i="1"/>
  <c r="BV190" i="1" l="1"/>
  <c r="IN190" i="1" l="1"/>
  <c r="IK190" i="1" l="1"/>
  <c r="HA190" i="1" l="1"/>
  <c r="GR190" i="1" l="1"/>
  <c r="DS190" i="1" l="1"/>
  <c r="DP190" i="1"/>
  <c r="AC190" i="1" l="1"/>
  <c r="IW68" i="1" l="1"/>
  <c r="IW83" i="1"/>
  <c r="IW98" i="1"/>
  <c r="IW113" i="1"/>
  <c r="IW128" i="1"/>
  <c r="IW143" i="1"/>
  <c r="IW158" i="1"/>
  <c r="IW173" i="1"/>
  <c r="IW188" i="1"/>
  <c r="BF55" i="1" l="1"/>
  <c r="HU55" i="1"/>
  <c r="HU56" i="1" s="1"/>
  <c r="HU57" i="1" s="1"/>
  <c r="HU58" i="1" s="1"/>
  <c r="HU59" i="1" s="1"/>
  <c r="HU60" i="1" s="1"/>
  <c r="HU61" i="1" s="1"/>
  <c r="HU62" i="1" s="1"/>
  <c r="HU63" i="1" s="1"/>
  <c r="HU64" i="1" s="1"/>
  <c r="HU65" i="1" s="1"/>
  <c r="HU66" i="1" s="1"/>
  <c r="HU70" i="1" s="1"/>
  <c r="HU71" i="1" s="1"/>
  <c r="HU72" i="1" s="1"/>
  <c r="HU73" i="1" s="1"/>
  <c r="HU74" i="1" s="1"/>
  <c r="HU75" i="1" s="1"/>
  <c r="HU76" i="1" s="1"/>
  <c r="HU77" i="1" s="1"/>
  <c r="HU78" i="1" s="1"/>
  <c r="HU79" i="1" s="1"/>
  <c r="HU80" i="1" s="1"/>
  <c r="HU81" i="1" s="1"/>
  <c r="AI193" i="1" l="1"/>
  <c r="GI193" i="1" l="1"/>
  <c r="JO193" i="1" l="1"/>
  <c r="JL193" i="1"/>
  <c r="JI193" i="1"/>
  <c r="JF193" i="1"/>
  <c r="IZ193" i="1"/>
  <c r="IW193" i="1"/>
  <c r="IQ193" i="1"/>
  <c r="IN193" i="1"/>
  <c r="IK193" i="1"/>
  <c r="IH193" i="1"/>
  <c r="IE193" i="1"/>
  <c r="IB193" i="1"/>
  <c r="HV193" i="1"/>
  <c r="HP193" i="1"/>
  <c r="HM193" i="1"/>
  <c r="HJ193" i="1"/>
  <c r="HG193" i="1"/>
  <c r="HD193" i="1"/>
  <c r="HA193" i="1"/>
  <c r="GX193" i="1"/>
  <c r="GU193" i="1"/>
  <c r="GR193" i="1"/>
  <c r="GO193" i="1"/>
  <c r="GL193" i="1"/>
  <c r="GF193" i="1"/>
  <c r="GC193" i="1"/>
  <c r="FV193" i="1"/>
  <c r="FS193" i="1"/>
  <c r="FO193" i="1"/>
  <c r="FL193" i="1"/>
  <c r="FI193" i="1"/>
  <c r="FF193" i="1"/>
  <c r="FC193" i="1"/>
  <c r="EZ193" i="1"/>
  <c r="ET193" i="1"/>
  <c r="EQ193" i="1"/>
  <c r="EN193" i="1"/>
  <c r="EK193" i="1"/>
  <c r="EH193" i="1"/>
  <c r="EE193" i="1"/>
  <c r="EB193" i="1"/>
  <c r="DY193" i="1"/>
  <c r="DV193" i="1"/>
  <c r="DS193" i="1"/>
  <c r="DP193" i="1"/>
  <c r="DM193" i="1"/>
  <c r="DJ193" i="1"/>
  <c r="DG193" i="1"/>
  <c r="DD193" i="1"/>
  <c r="DA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F193" i="1"/>
  <c r="AC193" i="1"/>
  <c r="Z193" i="1"/>
  <c r="W193" i="1"/>
  <c r="T193" i="1"/>
  <c r="Q193" i="1"/>
  <c r="N193" i="1"/>
  <c r="JT163" i="1"/>
  <c r="MW163" i="1" s="1"/>
  <c r="NC189" i="1" l="1"/>
  <c r="NM189" i="1" s="1"/>
  <c r="NH189" i="1" l="1"/>
  <c r="L190" i="1" l="1"/>
  <c r="AU188" i="1" l="1"/>
  <c r="CE186" i="1" l="1"/>
  <c r="JO186" i="1" l="1"/>
  <c r="JO185" i="1"/>
  <c r="JO184" i="1"/>
  <c r="JO183" i="1"/>
  <c r="JO182" i="1"/>
  <c r="JO181" i="1"/>
  <c r="JO180" i="1"/>
  <c r="JO179" i="1"/>
  <c r="JO178" i="1"/>
  <c r="JO177" i="1"/>
  <c r="JO176" i="1"/>
  <c r="JL186" i="1" l="1"/>
  <c r="JL185" i="1"/>
  <c r="JL184" i="1"/>
  <c r="JL183" i="1"/>
  <c r="JL182" i="1"/>
  <c r="JL181" i="1"/>
  <c r="JL180" i="1"/>
  <c r="JL179" i="1"/>
  <c r="JL178" i="1"/>
  <c r="JL177" i="1"/>
  <c r="JL176" i="1"/>
  <c r="JL175" i="1"/>
  <c r="FS186" i="1" l="1"/>
  <c r="FV186" i="1"/>
  <c r="IZ186" i="1" l="1"/>
  <c r="IZ55" i="1" l="1"/>
  <c r="IZ56" i="1"/>
  <c r="IZ57" i="1"/>
  <c r="IZ58" i="1"/>
  <c r="IZ59" i="1"/>
  <c r="IZ60" i="1"/>
  <c r="IZ61" i="1"/>
  <c r="IZ62" i="1"/>
  <c r="IZ63" i="1"/>
  <c r="IZ64" i="1"/>
  <c r="IZ65" i="1"/>
  <c r="IZ66" i="1"/>
  <c r="IZ70" i="1"/>
  <c r="IZ71" i="1"/>
  <c r="IZ72" i="1"/>
  <c r="IZ73" i="1"/>
  <c r="IZ74" i="1"/>
  <c r="IZ75" i="1"/>
  <c r="IZ76" i="1"/>
  <c r="IZ77" i="1"/>
  <c r="IZ78" i="1"/>
  <c r="IZ79" i="1"/>
  <c r="IZ80" i="1"/>
  <c r="IZ81" i="1"/>
  <c r="IZ85" i="1"/>
  <c r="IZ86" i="1"/>
  <c r="IZ87" i="1"/>
  <c r="IZ88" i="1"/>
  <c r="IZ89" i="1"/>
  <c r="IZ90" i="1"/>
  <c r="IZ91" i="1"/>
  <c r="IZ92" i="1"/>
  <c r="IZ93" i="1"/>
  <c r="IZ94" i="1"/>
  <c r="IZ95" i="1"/>
  <c r="IZ96" i="1"/>
  <c r="IZ100" i="1"/>
  <c r="IZ101" i="1"/>
  <c r="IZ102" i="1"/>
  <c r="IZ103" i="1"/>
  <c r="IZ104" i="1"/>
  <c r="IZ105" i="1"/>
  <c r="IZ106" i="1"/>
  <c r="IZ107" i="1"/>
  <c r="IZ108" i="1"/>
  <c r="IZ109" i="1"/>
  <c r="IZ110" i="1"/>
  <c r="IZ111" i="1"/>
  <c r="IZ115" i="1"/>
  <c r="IZ116" i="1"/>
  <c r="IZ117" i="1"/>
  <c r="IZ118" i="1"/>
  <c r="IZ119" i="1"/>
  <c r="IZ120" i="1"/>
  <c r="IZ121" i="1"/>
  <c r="IZ122" i="1"/>
  <c r="IZ123" i="1"/>
  <c r="IZ124" i="1"/>
  <c r="IZ125" i="1"/>
  <c r="IZ126" i="1"/>
  <c r="IZ130" i="1"/>
  <c r="IZ131" i="1"/>
  <c r="IZ132" i="1"/>
  <c r="IZ133" i="1"/>
  <c r="IZ134" i="1"/>
  <c r="IZ135" i="1"/>
  <c r="IZ136" i="1"/>
  <c r="IZ137" i="1"/>
  <c r="IZ138" i="1"/>
  <c r="IZ139" i="1"/>
  <c r="IZ140" i="1"/>
  <c r="IZ141" i="1"/>
  <c r="IZ145" i="1"/>
  <c r="IZ146" i="1"/>
  <c r="IZ147" i="1"/>
  <c r="IZ148" i="1"/>
  <c r="IZ149" i="1"/>
  <c r="IZ150" i="1"/>
  <c r="IZ151" i="1"/>
  <c r="IZ152" i="1"/>
  <c r="IZ153" i="1"/>
  <c r="IZ154" i="1"/>
  <c r="IZ155" i="1"/>
  <c r="IZ156" i="1"/>
  <c r="IZ160" i="1"/>
  <c r="IZ161" i="1"/>
  <c r="IZ162" i="1"/>
  <c r="IZ163" i="1"/>
  <c r="IZ164" i="1"/>
  <c r="IZ165" i="1"/>
  <c r="IZ166" i="1"/>
  <c r="IZ167" i="1"/>
  <c r="IZ168" i="1"/>
  <c r="IZ169" i="1"/>
  <c r="IZ170" i="1"/>
  <c r="IZ171" i="1"/>
  <c r="IZ175" i="1"/>
  <c r="IZ176" i="1"/>
  <c r="IZ177" i="1"/>
  <c r="IZ178" i="1"/>
  <c r="IZ179" i="1"/>
  <c r="IZ180" i="1"/>
  <c r="IZ181" i="1"/>
  <c r="IZ182" i="1"/>
  <c r="IZ183" i="1"/>
  <c r="IZ113" i="1" l="1"/>
  <c r="IZ173" i="1"/>
  <c r="IZ143" i="1"/>
  <c r="IZ68" i="1"/>
  <c r="IZ158" i="1"/>
  <c r="IZ83" i="1"/>
  <c r="IZ98" i="1"/>
  <c r="IZ128" i="1"/>
  <c r="BV186" i="1"/>
  <c r="IK186" i="1" l="1"/>
  <c r="BM186" i="1" l="1"/>
  <c r="HJ186" i="1" l="1"/>
  <c r="HM186" i="1"/>
  <c r="EH186" i="1" l="1"/>
  <c r="EK186" i="1"/>
  <c r="AR188" i="1" l="1"/>
  <c r="HA186" i="1" l="1"/>
  <c r="DY186" i="1" l="1"/>
  <c r="AH55" i="1" l="1"/>
  <c r="DP186" i="1" l="1"/>
  <c r="DS186" i="1"/>
  <c r="AC186" i="1" l="1"/>
  <c r="JT162" i="1" l="1"/>
  <c r="GA186" i="1" s="1"/>
  <c r="MW162" i="1" l="1"/>
  <c r="NC186" i="1"/>
  <c r="NH186" i="1" l="1"/>
  <c r="NM186" i="1"/>
  <c r="L186" i="1" l="1"/>
  <c r="HJ185" i="1"/>
  <c r="HM185" i="1"/>
  <c r="HA185" i="1" l="1"/>
  <c r="GL185" i="1" l="1"/>
  <c r="GH53" i="1" l="1"/>
  <c r="GI204" i="1" s="1"/>
  <c r="FS185" i="1" l="1"/>
  <c r="FV185" i="1"/>
  <c r="EH185" i="1" l="1"/>
  <c r="EK185" i="1"/>
  <c r="DY185" i="1" l="1"/>
  <c r="DP185" i="1" l="1"/>
  <c r="DS185" i="1"/>
  <c r="DD185" i="1" l="1"/>
  <c r="CE185" i="1" l="1"/>
  <c r="BV185" i="1" l="1"/>
  <c r="BM185" i="1" l="1"/>
  <c r="AC185" i="1" l="1"/>
  <c r="NM205" i="1" l="1"/>
  <c r="NL205" i="1"/>
  <c r="NK205" i="1"/>
  <c r="NJ205" i="1"/>
  <c r="NI205" i="1"/>
  <c r="NG205" i="1"/>
  <c r="NF205" i="1"/>
  <c r="NE205" i="1"/>
  <c r="ND205" i="1"/>
  <c r="C55" i="1"/>
  <c r="D55" i="1"/>
  <c r="C70" i="1" s="1"/>
  <c r="C85" i="1" s="1"/>
  <c r="C100" i="1" s="1"/>
  <c r="C115" i="1" s="1"/>
  <c r="C130" i="1" s="1"/>
  <c r="C145" i="1" s="1"/>
  <c r="C160" i="1" s="1"/>
  <c r="C175" i="1" s="1"/>
  <c r="C190" i="1" s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JT161" i="1" l="1"/>
  <c r="L185" i="1"/>
  <c r="D44" i="1"/>
  <c r="JF188" i="1"/>
  <c r="JF173" i="1"/>
  <c r="JF158" i="1"/>
  <c r="JF143" i="1"/>
  <c r="JF128" i="1"/>
  <c r="JF113" i="1"/>
  <c r="JF98" i="1"/>
  <c r="JF83" i="1"/>
  <c r="JF68" i="1"/>
  <c r="MW161" i="1" l="1"/>
  <c r="GA185" i="1"/>
  <c r="NC185" i="1"/>
  <c r="NM185" i="1" l="1"/>
  <c r="NH185" i="1"/>
  <c r="FS184" i="1"/>
  <c r="FV184" i="1"/>
  <c r="CE184" i="1" l="1"/>
  <c r="BV184" i="1" l="1"/>
  <c r="BJ188" i="1" l="1"/>
  <c r="BM184" i="1"/>
  <c r="EH184" i="1" l="1"/>
  <c r="EK184" i="1"/>
  <c r="DY184" i="1" l="1"/>
  <c r="AC184" i="1" l="1"/>
  <c r="DP184" i="1" l="1"/>
  <c r="DS184" i="1"/>
  <c r="DD184" i="1" l="1"/>
  <c r="HJ184" i="1" l="1"/>
  <c r="HM184" i="1"/>
  <c r="HA184" i="1" l="1"/>
  <c r="FV183" i="1" l="1"/>
  <c r="FS183" i="1"/>
  <c r="CE183" i="1" l="1"/>
  <c r="BL55" i="1" l="1"/>
  <c r="BV183" i="1" l="1"/>
  <c r="IK183" i="1" l="1"/>
  <c r="BM183" i="1" l="1"/>
  <c r="HG204" i="1" l="1"/>
  <c r="HJ204" i="1"/>
  <c r="HM204" i="1"/>
  <c r="HP204" i="1"/>
  <c r="HV204" i="1"/>
  <c r="IH204" i="1"/>
  <c r="IK204" i="1"/>
  <c r="IQ204" i="1"/>
  <c r="IW204" i="1"/>
  <c r="IZ204" i="1"/>
  <c r="JF204" i="1"/>
  <c r="JI204" i="1"/>
  <c r="JL204" i="1"/>
  <c r="JO204" i="1"/>
  <c r="HP188" i="1" l="1"/>
  <c r="BA188" i="1" l="1"/>
  <c r="HM183" i="1" l="1"/>
  <c r="HJ183" i="1"/>
  <c r="EK183" i="1"/>
  <c r="EK182" i="1"/>
  <c r="EK181" i="1"/>
  <c r="EK180" i="1"/>
  <c r="EK179" i="1"/>
  <c r="EK178" i="1"/>
  <c r="EK177" i="1"/>
  <c r="EK176" i="1"/>
  <c r="EE188" i="1"/>
  <c r="EH183" i="1"/>
  <c r="HA183" i="1" l="1"/>
  <c r="DY183" i="1" l="1"/>
  <c r="GO128" i="1" l="1"/>
  <c r="DP183" i="1" l="1"/>
  <c r="DS183" i="1"/>
  <c r="AC183" i="1" l="1"/>
  <c r="GL183" i="1" l="1"/>
  <c r="GL182" i="1"/>
  <c r="GL181" i="1"/>
  <c r="GL180" i="1"/>
  <c r="GL179" i="1"/>
  <c r="GL178" i="1"/>
  <c r="GL177" i="1"/>
  <c r="GL176" i="1"/>
  <c r="GL175" i="1"/>
  <c r="GL171" i="1"/>
  <c r="GL170" i="1"/>
  <c r="GL169" i="1"/>
  <c r="GL168" i="1"/>
  <c r="GL167" i="1"/>
  <c r="GL166" i="1"/>
  <c r="GL165" i="1"/>
  <c r="GL164" i="1"/>
  <c r="GL163" i="1"/>
  <c r="GL162" i="1"/>
  <c r="GL161" i="1"/>
  <c r="GL160" i="1"/>
  <c r="GL155" i="1"/>
  <c r="GL154" i="1"/>
  <c r="GL153" i="1"/>
  <c r="GL152" i="1"/>
  <c r="GL151" i="1"/>
  <c r="GL150" i="1"/>
  <c r="GL149" i="1"/>
  <c r="GL148" i="1"/>
  <c r="GL147" i="1"/>
  <c r="GL146" i="1"/>
  <c r="GL145" i="1"/>
  <c r="GL141" i="1"/>
  <c r="GL140" i="1"/>
  <c r="GL139" i="1"/>
  <c r="GL138" i="1"/>
  <c r="GL137" i="1"/>
  <c r="GL136" i="1"/>
  <c r="GL135" i="1"/>
  <c r="GL134" i="1"/>
  <c r="GL133" i="1"/>
  <c r="GL132" i="1"/>
  <c r="GL131" i="1"/>
  <c r="GL130" i="1"/>
  <c r="GL126" i="1"/>
  <c r="GL125" i="1"/>
  <c r="GL124" i="1"/>
  <c r="GL123" i="1"/>
  <c r="GL122" i="1"/>
  <c r="GL121" i="1"/>
  <c r="GL120" i="1"/>
  <c r="GL119" i="1"/>
  <c r="GL118" i="1"/>
  <c r="GL117" i="1"/>
  <c r="GL116" i="1"/>
  <c r="GL115" i="1"/>
  <c r="GL111" i="1"/>
  <c r="GL110" i="1"/>
  <c r="GL109" i="1"/>
  <c r="GL108" i="1"/>
  <c r="GL107" i="1"/>
  <c r="GL106" i="1"/>
  <c r="GL105" i="1"/>
  <c r="GL104" i="1"/>
  <c r="GL103" i="1"/>
  <c r="GL102" i="1"/>
  <c r="GL101" i="1"/>
  <c r="GL100" i="1"/>
  <c r="GL96" i="1"/>
  <c r="GL95" i="1"/>
  <c r="GL94" i="1"/>
  <c r="GL93" i="1"/>
  <c r="GL92" i="1"/>
  <c r="GL91" i="1"/>
  <c r="GL90" i="1"/>
  <c r="GL89" i="1"/>
  <c r="GL88" i="1"/>
  <c r="GL87" i="1"/>
  <c r="GL86" i="1"/>
  <c r="GL85" i="1"/>
  <c r="GL81" i="1"/>
  <c r="GL80" i="1"/>
  <c r="GL79" i="1"/>
  <c r="GL78" i="1"/>
  <c r="GL77" i="1"/>
  <c r="GL76" i="1"/>
  <c r="GL75" i="1"/>
  <c r="GL74" i="1"/>
  <c r="GL73" i="1"/>
  <c r="GL72" i="1"/>
  <c r="GL71" i="1"/>
  <c r="GL70" i="1"/>
  <c r="GL66" i="1"/>
  <c r="GL65" i="1"/>
  <c r="GL64" i="1"/>
  <c r="GL63" i="1"/>
  <c r="GL62" i="1"/>
  <c r="GL61" i="1"/>
  <c r="GL60" i="1"/>
  <c r="GL59" i="1"/>
  <c r="GL58" i="1"/>
  <c r="GL57" i="1"/>
  <c r="GL56" i="1"/>
  <c r="GL55" i="1"/>
  <c r="DD183" i="1" l="1"/>
  <c r="Q183" i="1" l="1"/>
  <c r="T38" i="1"/>
  <c r="T35" i="1"/>
  <c r="IN188" i="1"/>
  <c r="IE188" i="1"/>
  <c r="JC188" i="1"/>
  <c r="JC173" i="1"/>
  <c r="JC158" i="1"/>
  <c r="JC113" i="1"/>
  <c r="JC98" i="1"/>
  <c r="JC83" i="1"/>
  <c r="JC68" i="1"/>
  <c r="JB55" i="1"/>
  <c r="IM55" i="1" l="1"/>
  <c r="JB53" i="1"/>
  <c r="IM53" i="1"/>
  <c r="ID53" i="1"/>
  <c r="MU53" i="1" l="1"/>
  <c r="MU175" i="1" s="1"/>
  <c r="MQ53" i="1"/>
  <c r="MQ175" i="1" s="1"/>
  <c r="MS53" i="1"/>
  <c r="MS175" i="1" s="1"/>
  <c r="IE204" i="1"/>
  <c r="MT53" i="1"/>
  <c r="MT175" i="1" s="1"/>
  <c r="IN204" i="1"/>
  <c r="MR53" i="1"/>
  <c r="MR175" i="1" s="1"/>
  <c r="MV53" i="1"/>
  <c r="MV175" i="1" s="1"/>
  <c r="JC204" i="1"/>
  <c r="ID55" i="1"/>
  <c r="JB56" i="1" l="1"/>
  <c r="JB57" i="1" s="1"/>
  <c r="JD55" i="1"/>
  <c r="MV55" i="1" s="1"/>
  <c r="MU55" i="1"/>
  <c r="IM56" i="1"/>
  <c r="IO56" i="1" s="1"/>
  <c r="IO55" i="1"/>
  <c r="MT55" i="1" s="1"/>
  <c r="ID56" i="1"/>
  <c r="IF56" i="1" s="1"/>
  <c r="IF55" i="1"/>
  <c r="MS55" i="1" s="1"/>
  <c r="MR55" i="1"/>
  <c r="MT56" i="1" l="1"/>
  <c r="MR56" i="1"/>
  <c r="MS56" i="1"/>
  <c r="MU56" i="1"/>
  <c r="IM57" i="1"/>
  <c r="IM58" i="1" s="1"/>
  <c r="IM59" i="1" s="1"/>
  <c r="ID57" i="1"/>
  <c r="ID58" i="1" s="1"/>
  <c r="ID59" i="1" s="1"/>
  <c r="JB58" i="1"/>
  <c r="JD57" i="1"/>
  <c r="JD56" i="1"/>
  <c r="MV56" i="1" s="1"/>
  <c r="MU57" i="1" l="1"/>
  <c r="MU58" i="1" s="1"/>
  <c r="MV57" i="1"/>
  <c r="IF57" i="1"/>
  <c r="MS57" i="1" s="1"/>
  <c r="IF58" i="1"/>
  <c r="IO57" i="1"/>
  <c r="MT57" i="1" s="1"/>
  <c r="IO58" i="1"/>
  <c r="JB59" i="1"/>
  <c r="JD58" i="1"/>
  <c r="IM60" i="1"/>
  <c r="IO59" i="1"/>
  <c r="ID60" i="1"/>
  <c r="IF59" i="1"/>
  <c r="MR57" i="1"/>
  <c r="MT58" i="1" l="1"/>
  <c r="MT59" i="1" s="1"/>
  <c r="MU59" i="1"/>
  <c r="MV58" i="1"/>
  <c r="MS58" i="1"/>
  <c r="MS59" i="1" s="1"/>
  <c r="JD59" i="1"/>
  <c r="JB60" i="1"/>
  <c r="IM61" i="1"/>
  <c r="IO60" i="1"/>
  <c r="ID61" i="1"/>
  <c r="IF60" i="1"/>
  <c r="MR58" i="1"/>
  <c r="MT60" i="1" l="1"/>
  <c r="MU60" i="1"/>
  <c r="MV59" i="1"/>
  <c r="MS60" i="1"/>
  <c r="JB61" i="1"/>
  <c r="JD60" i="1"/>
  <c r="IM62" i="1"/>
  <c r="IO61" i="1"/>
  <c r="IF61" i="1"/>
  <c r="ID62" i="1"/>
  <c r="MR59" i="1"/>
  <c r="MT61" i="1" l="1"/>
  <c r="MU61" i="1"/>
  <c r="MV60" i="1"/>
  <c r="MS61" i="1"/>
  <c r="JB62" i="1"/>
  <c r="JD61" i="1"/>
  <c r="IM63" i="1"/>
  <c r="IO62" i="1"/>
  <c r="ID63" i="1"/>
  <c r="IF62" i="1"/>
  <c r="MR60" i="1"/>
  <c r="MT62" i="1" l="1"/>
  <c r="MU62" i="1"/>
  <c r="MV61" i="1"/>
  <c r="MS62" i="1"/>
  <c r="JB63" i="1"/>
  <c r="JD62" i="1"/>
  <c r="IO63" i="1"/>
  <c r="IM64" i="1"/>
  <c r="ID64" i="1"/>
  <c r="IF63" i="1"/>
  <c r="MR61" i="1"/>
  <c r="MT63" i="1" l="1"/>
  <c r="MS63" i="1"/>
  <c r="MU63" i="1"/>
  <c r="MV62" i="1"/>
  <c r="JD63" i="1"/>
  <c r="JB64" i="1"/>
  <c r="IM65" i="1"/>
  <c r="IO64" i="1"/>
  <c r="ID65" i="1"/>
  <c r="IF64" i="1"/>
  <c r="MR62" i="1"/>
  <c r="MT64" i="1" l="1"/>
  <c r="MS64" i="1"/>
  <c r="MU64" i="1"/>
  <c r="MV63" i="1"/>
  <c r="JB65" i="1"/>
  <c r="JD64" i="1"/>
  <c r="IM66" i="1"/>
  <c r="IO65" i="1"/>
  <c r="IF65" i="1"/>
  <c r="ID66" i="1"/>
  <c r="MR63" i="1"/>
  <c r="MT65" i="1" l="1"/>
  <c r="MS65" i="1"/>
  <c r="MU65" i="1"/>
  <c r="MV64" i="1"/>
  <c r="JB66" i="1"/>
  <c r="JD65" i="1"/>
  <c r="IM70" i="1"/>
  <c r="IO66" i="1"/>
  <c r="ID70" i="1"/>
  <c r="IF66" i="1"/>
  <c r="MR64" i="1"/>
  <c r="MT66" i="1" l="1"/>
  <c r="MS66" i="1"/>
  <c r="MU66" i="1"/>
  <c r="MV65" i="1"/>
  <c r="JB70" i="1"/>
  <c r="JD66" i="1"/>
  <c r="IM71" i="1"/>
  <c r="IO70" i="1"/>
  <c r="ID71" i="1"/>
  <c r="IF70" i="1"/>
  <c r="MR65" i="1"/>
  <c r="MT67" i="1" l="1"/>
  <c r="MS67" i="1"/>
  <c r="MU67" i="1"/>
  <c r="MV66" i="1"/>
  <c r="JD70" i="1"/>
  <c r="JB71" i="1"/>
  <c r="IM72" i="1"/>
  <c r="IO71" i="1"/>
  <c r="IF71" i="1"/>
  <c r="ID72" i="1"/>
  <c r="MR66" i="1"/>
  <c r="MT68" i="1" l="1"/>
  <c r="MS68" i="1"/>
  <c r="MU68" i="1"/>
  <c r="MV67" i="1"/>
  <c r="JB72" i="1"/>
  <c r="JD71" i="1"/>
  <c r="IM73" i="1"/>
  <c r="IO72" i="1"/>
  <c r="ID73" i="1"/>
  <c r="IF72" i="1"/>
  <c r="MR67" i="1"/>
  <c r="MT69" i="1" l="1"/>
  <c r="MS69" i="1"/>
  <c r="MU69" i="1"/>
  <c r="MV68" i="1"/>
  <c r="JB73" i="1"/>
  <c r="JD72" i="1"/>
  <c r="IM74" i="1"/>
  <c r="IO73" i="1"/>
  <c r="ID74" i="1"/>
  <c r="IF73" i="1"/>
  <c r="MR68" i="1"/>
  <c r="MT70" i="1" l="1"/>
  <c r="MS70" i="1"/>
  <c r="MU70" i="1"/>
  <c r="MV69" i="1"/>
  <c r="JB74" i="1"/>
  <c r="JD73" i="1"/>
  <c r="IM75" i="1"/>
  <c r="IO74" i="1"/>
  <c r="ID75" i="1"/>
  <c r="IF74" i="1"/>
  <c r="MR69" i="1"/>
  <c r="MT71" i="1" l="1"/>
  <c r="MS71" i="1"/>
  <c r="MU71" i="1"/>
  <c r="MV70" i="1"/>
  <c r="JD74" i="1"/>
  <c r="JB75" i="1"/>
  <c r="IM76" i="1"/>
  <c r="IO75" i="1"/>
  <c r="ID76" i="1"/>
  <c r="IF75" i="1"/>
  <c r="MR70" i="1"/>
  <c r="MT72" i="1" l="1"/>
  <c r="MS72" i="1"/>
  <c r="MU72" i="1"/>
  <c r="MV71" i="1"/>
  <c r="JB76" i="1"/>
  <c r="JD75" i="1"/>
  <c r="IM77" i="1"/>
  <c r="IO76" i="1"/>
  <c r="IF76" i="1"/>
  <c r="ID77" i="1"/>
  <c r="MR71" i="1"/>
  <c r="MT73" i="1" l="1"/>
  <c r="MS73" i="1"/>
  <c r="MU73" i="1"/>
  <c r="MV72" i="1"/>
  <c r="JB77" i="1"/>
  <c r="JD76" i="1"/>
  <c r="IM78" i="1"/>
  <c r="IO77" i="1"/>
  <c r="ID78" i="1"/>
  <c r="IF77" i="1"/>
  <c r="MR72" i="1"/>
  <c r="MU74" i="1" l="1"/>
  <c r="MT74" i="1"/>
  <c r="MV73" i="1"/>
  <c r="MS74" i="1"/>
  <c r="JB78" i="1"/>
  <c r="JD77" i="1"/>
  <c r="IM79" i="1"/>
  <c r="IO78" i="1"/>
  <c r="ID79" i="1"/>
  <c r="IF78" i="1"/>
  <c r="MR73" i="1"/>
  <c r="MS75" i="1" l="1"/>
  <c r="MU75" i="1"/>
  <c r="MT75" i="1"/>
  <c r="MV74" i="1"/>
  <c r="JB79" i="1"/>
  <c r="JD78" i="1"/>
  <c r="IM80" i="1"/>
  <c r="IO79" i="1"/>
  <c r="ID80" i="1"/>
  <c r="IF79" i="1"/>
  <c r="MR74" i="1"/>
  <c r="MS76" i="1" l="1"/>
  <c r="MU76" i="1"/>
  <c r="MT76" i="1"/>
  <c r="MV75" i="1"/>
  <c r="JB80" i="1"/>
  <c r="JD79" i="1"/>
  <c r="IM81" i="1"/>
  <c r="IO80" i="1"/>
  <c r="IF80" i="1"/>
  <c r="ID81" i="1"/>
  <c r="MR75" i="1"/>
  <c r="MS77" i="1" l="1"/>
  <c r="MU77" i="1"/>
  <c r="MT77" i="1"/>
  <c r="MV76" i="1"/>
  <c r="JB81" i="1"/>
  <c r="JD80" i="1"/>
  <c r="IM85" i="1"/>
  <c r="IO81" i="1"/>
  <c r="ID85" i="1"/>
  <c r="IF81" i="1"/>
  <c r="MR76" i="1"/>
  <c r="MS78" i="1" l="1"/>
  <c r="MU78" i="1"/>
  <c r="MT78" i="1"/>
  <c r="MV77" i="1"/>
  <c r="JB85" i="1"/>
  <c r="JD81" i="1"/>
  <c r="IM86" i="1"/>
  <c r="IO85" i="1"/>
  <c r="ID86" i="1"/>
  <c r="IF85" i="1"/>
  <c r="MR77" i="1"/>
  <c r="MS79" i="1" l="1"/>
  <c r="MU79" i="1"/>
  <c r="MT79" i="1"/>
  <c r="MV78" i="1"/>
  <c r="JD85" i="1"/>
  <c r="JB86" i="1"/>
  <c r="IM87" i="1"/>
  <c r="IO86" i="1"/>
  <c r="ID87" i="1"/>
  <c r="IF86" i="1"/>
  <c r="MR78" i="1"/>
  <c r="MS80" i="1" l="1"/>
  <c r="MU80" i="1"/>
  <c r="MT80" i="1"/>
  <c r="MV79" i="1"/>
  <c r="JB87" i="1"/>
  <c r="JD86" i="1"/>
  <c r="IM88" i="1"/>
  <c r="IO87" i="1"/>
  <c r="IF87" i="1"/>
  <c r="ID88" i="1"/>
  <c r="MR79" i="1"/>
  <c r="MS81" i="1" l="1"/>
  <c r="MU81" i="1"/>
  <c r="MT81" i="1"/>
  <c r="MV80" i="1"/>
  <c r="JB88" i="1"/>
  <c r="JD87" i="1"/>
  <c r="IM89" i="1"/>
  <c r="IO88" i="1"/>
  <c r="ID89" i="1"/>
  <c r="IF88" i="1"/>
  <c r="MR80" i="1"/>
  <c r="MS82" i="1" l="1"/>
  <c r="MU82" i="1"/>
  <c r="MT82" i="1"/>
  <c r="MV81" i="1"/>
  <c r="JB89" i="1"/>
  <c r="JD88" i="1"/>
  <c r="IM90" i="1"/>
  <c r="IO89" i="1"/>
  <c r="ID90" i="1"/>
  <c r="IF89" i="1"/>
  <c r="MR81" i="1"/>
  <c r="MS83" i="1" l="1"/>
  <c r="MU83" i="1"/>
  <c r="MT83" i="1"/>
  <c r="MV82" i="1"/>
  <c r="JD89" i="1"/>
  <c r="JB90" i="1"/>
  <c r="IM91" i="1"/>
  <c r="IO90" i="1"/>
  <c r="IF90" i="1"/>
  <c r="ID91" i="1"/>
  <c r="MR82" i="1"/>
  <c r="MS84" i="1" l="1"/>
  <c r="MU84" i="1"/>
  <c r="MT84" i="1"/>
  <c r="MV83" i="1"/>
  <c r="JB91" i="1"/>
  <c r="JD90" i="1"/>
  <c r="IM92" i="1"/>
  <c r="IO91" i="1"/>
  <c r="ID92" i="1"/>
  <c r="IF91" i="1"/>
  <c r="MR83" i="1"/>
  <c r="MS85" i="1" l="1"/>
  <c r="MU85" i="1"/>
  <c r="MT85" i="1"/>
  <c r="MV84" i="1"/>
  <c r="JB92" i="1"/>
  <c r="JD91" i="1"/>
  <c r="IM93" i="1"/>
  <c r="IO92" i="1"/>
  <c r="ID93" i="1"/>
  <c r="IF92" i="1"/>
  <c r="MR84" i="1"/>
  <c r="MS86" i="1" l="1"/>
  <c r="MU86" i="1"/>
  <c r="MT86" i="1"/>
  <c r="MV85" i="1"/>
  <c r="JB93" i="1"/>
  <c r="JD92" i="1"/>
  <c r="IM94" i="1"/>
  <c r="IO93" i="1"/>
  <c r="ID94" i="1"/>
  <c r="IF93" i="1"/>
  <c r="MR85" i="1"/>
  <c r="MS87" i="1" l="1"/>
  <c r="MU87" i="1"/>
  <c r="MT87" i="1"/>
  <c r="MV86" i="1"/>
  <c r="JD93" i="1"/>
  <c r="JB94" i="1"/>
  <c r="IM95" i="1"/>
  <c r="IO94" i="1"/>
  <c r="ID95" i="1"/>
  <c r="IF94" i="1"/>
  <c r="MR86" i="1"/>
  <c r="MV87" i="1" l="1"/>
  <c r="MS88" i="1"/>
  <c r="MU88" i="1"/>
  <c r="MT88" i="1"/>
  <c r="JB95" i="1"/>
  <c r="JD94" i="1"/>
  <c r="IM96" i="1"/>
  <c r="IO95" i="1"/>
  <c r="IF95" i="1"/>
  <c r="ID96" i="1"/>
  <c r="MR87" i="1"/>
  <c r="MV88" i="1" l="1"/>
  <c r="MS89" i="1"/>
  <c r="MU89" i="1"/>
  <c r="MT89" i="1"/>
  <c r="JB96" i="1"/>
  <c r="JD95" i="1"/>
  <c r="IM100" i="1"/>
  <c r="IO96" i="1"/>
  <c r="ID100" i="1"/>
  <c r="IF96" i="1"/>
  <c r="MR88" i="1"/>
  <c r="MS90" i="1" l="1"/>
  <c r="MV89" i="1"/>
  <c r="MU90" i="1"/>
  <c r="MT90" i="1"/>
  <c r="JB100" i="1"/>
  <c r="JD96" i="1"/>
  <c r="IM101" i="1"/>
  <c r="IO100" i="1"/>
  <c r="ID101" i="1"/>
  <c r="IF100" i="1"/>
  <c r="MR89" i="1"/>
  <c r="MV90" i="1" l="1"/>
  <c r="MS91" i="1"/>
  <c r="MU91" i="1"/>
  <c r="MT91" i="1"/>
  <c r="JB101" i="1"/>
  <c r="JD100" i="1"/>
  <c r="IO101" i="1"/>
  <c r="IM102" i="1"/>
  <c r="ID102" i="1"/>
  <c r="IF101" i="1"/>
  <c r="MR90" i="1"/>
  <c r="MS92" i="1" l="1"/>
  <c r="MV91" i="1"/>
  <c r="MU92" i="1"/>
  <c r="MT92" i="1"/>
  <c r="JB102" i="1"/>
  <c r="JD101" i="1"/>
  <c r="IM103" i="1"/>
  <c r="IO102" i="1"/>
  <c r="IF102" i="1"/>
  <c r="MS93" i="1" s="1"/>
  <c r="ID103" i="1"/>
  <c r="MR91" i="1"/>
  <c r="MV92" i="1" l="1"/>
  <c r="MU93" i="1"/>
  <c r="MT93" i="1"/>
  <c r="JB103" i="1"/>
  <c r="JD102" i="1"/>
  <c r="MV93" i="1" s="1"/>
  <c r="IM104" i="1"/>
  <c r="IO103" i="1"/>
  <c r="ID104" i="1"/>
  <c r="IF103" i="1"/>
  <c r="MS94" i="1" s="1"/>
  <c r="MR92" i="1"/>
  <c r="MU94" i="1" l="1"/>
  <c r="MT94" i="1"/>
  <c r="JB104" i="1"/>
  <c r="JD103" i="1"/>
  <c r="MV94" i="1" s="1"/>
  <c r="IM105" i="1"/>
  <c r="IO104" i="1"/>
  <c r="ID105" i="1"/>
  <c r="IF104" i="1"/>
  <c r="MS95" i="1" s="1"/>
  <c r="MR93" i="1"/>
  <c r="MU95" i="1" l="1"/>
  <c r="MU96" i="1" s="1"/>
  <c r="MT95" i="1"/>
  <c r="JD104" i="1"/>
  <c r="MV95" i="1" s="1"/>
  <c r="JB105" i="1"/>
  <c r="IM106" i="1"/>
  <c r="IO105" i="1"/>
  <c r="ID106" i="1"/>
  <c r="IF105" i="1"/>
  <c r="MS96" i="1" s="1"/>
  <c r="MR94" i="1"/>
  <c r="MT96" i="1" l="1"/>
  <c r="JB106" i="1"/>
  <c r="JD105" i="1"/>
  <c r="MV96" i="1" s="1"/>
  <c r="MU97" i="1"/>
  <c r="IM107" i="1"/>
  <c r="IO106" i="1"/>
  <c r="ID107" i="1"/>
  <c r="IF106" i="1"/>
  <c r="MS97" i="1" s="1"/>
  <c r="MR95" i="1"/>
  <c r="MT97" i="1" l="1"/>
  <c r="JB107" i="1"/>
  <c r="JD106" i="1"/>
  <c r="MV97" i="1" s="1"/>
  <c r="MU98" i="1"/>
  <c r="IM108" i="1"/>
  <c r="IO107" i="1"/>
  <c r="ID108" i="1"/>
  <c r="IF107" i="1"/>
  <c r="MS98" i="1" s="1"/>
  <c r="MR96" i="1"/>
  <c r="MT98" i="1" l="1"/>
  <c r="JB108" i="1"/>
  <c r="JD107" i="1"/>
  <c r="MV98" i="1" s="1"/>
  <c r="MU99" i="1"/>
  <c r="IM109" i="1"/>
  <c r="IO108" i="1"/>
  <c r="ID109" i="1"/>
  <c r="IF108" i="1"/>
  <c r="MS99" i="1" s="1"/>
  <c r="MR97" i="1"/>
  <c r="MT99" i="1" l="1"/>
  <c r="JD108" i="1"/>
  <c r="MV99" i="1" s="1"/>
  <c r="JB109" i="1"/>
  <c r="MU100" i="1"/>
  <c r="IM110" i="1"/>
  <c r="IO109" i="1"/>
  <c r="ID110" i="1"/>
  <c r="IF109" i="1"/>
  <c r="MS100" i="1" s="1"/>
  <c r="MR98" i="1"/>
  <c r="MT100" i="1" l="1"/>
  <c r="JB110" i="1"/>
  <c r="JD109" i="1"/>
  <c r="MV100" i="1" s="1"/>
  <c r="MU101" i="1"/>
  <c r="IM111" i="1"/>
  <c r="IO110" i="1"/>
  <c r="IF110" i="1"/>
  <c r="MS101" i="1" s="1"/>
  <c r="ID111" i="1"/>
  <c r="MR99" i="1"/>
  <c r="MT101" i="1" l="1"/>
  <c r="JB111" i="1"/>
  <c r="JD110" i="1"/>
  <c r="MV101" i="1" s="1"/>
  <c r="MU102" i="1"/>
  <c r="IM115" i="1"/>
  <c r="IO111" i="1"/>
  <c r="ID115" i="1"/>
  <c r="IF111" i="1"/>
  <c r="MS102" i="1" s="1"/>
  <c r="MR100" i="1"/>
  <c r="MT102" i="1" l="1"/>
  <c r="JB115" i="1"/>
  <c r="JD111" i="1"/>
  <c r="MV102" i="1" s="1"/>
  <c r="MU103" i="1"/>
  <c r="IM116" i="1"/>
  <c r="IO115" i="1"/>
  <c r="ID116" i="1"/>
  <c r="IF115" i="1"/>
  <c r="MS103" i="1" s="1"/>
  <c r="MR101" i="1"/>
  <c r="MT103" i="1" l="1"/>
  <c r="JB116" i="1"/>
  <c r="JD115" i="1"/>
  <c r="MV103" i="1" s="1"/>
  <c r="MU104" i="1"/>
  <c r="IM117" i="1"/>
  <c r="IO116" i="1"/>
  <c r="ID117" i="1"/>
  <c r="IF116" i="1"/>
  <c r="MS104" i="1" s="1"/>
  <c r="MR102" i="1"/>
  <c r="MT104" i="1" l="1"/>
  <c r="JB117" i="1"/>
  <c r="JD116" i="1"/>
  <c r="MV104" i="1" s="1"/>
  <c r="MU105" i="1"/>
  <c r="IM118" i="1"/>
  <c r="IO117" i="1"/>
  <c r="ID118" i="1"/>
  <c r="IF117" i="1"/>
  <c r="MS105" i="1" s="1"/>
  <c r="MR103" i="1"/>
  <c r="MT105" i="1" l="1"/>
  <c r="JB118" i="1"/>
  <c r="JD117" i="1"/>
  <c r="MV105" i="1" s="1"/>
  <c r="MU106" i="1"/>
  <c r="IM119" i="1"/>
  <c r="IO118" i="1"/>
  <c r="ID119" i="1"/>
  <c r="IF118" i="1"/>
  <c r="MS106" i="1" s="1"/>
  <c r="MR104" i="1"/>
  <c r="MT106" i="1" l="1"/>
  <c r="JB119" i="1"/>
  <c r="JD118" i="1"/>
  <c r="MV106" i="1" s="1"/>
  <c r="MU107" i="1"/>
  <c r="IM120" i="1"/>
  <c r="IO119" i="1"/>
  <c r="ID120" i="1"/>
  <c r="IF119" i="1"/>
  <c r="MS107" i="1" s="1"/>
  <c r="MR105" i="1"/>
  <c r="MT107" i="1" l="1"/>
  <c r="JB120" i="1"/>
  <c r="JD119" i="1"/>
  <c r="MV107" i="1" s="1"/>
  <c r="MU108" i="1"/>
  <c r="IM121" i="1"/>
  <c r="IO120" i="1"/>
  <c r="IF120" i="1"/>
  <c r="MS108" i="1" s="1"/>
  <c r="ID121" i="1"/>
  <c r="MR106" i="1"/>
  <c r="MT108" i="1" l="1"/>
  <c r="JB121" i="1"/>
  <c r="JD120" i="1"/>
  <c r="MV108" i="1" s="1"/>
  <c r="MU109" i="1"/>
  <c r="IM122" i="1"/>
  <c r="IO121" i="1"/>
  <c r="IF121" i="1"/>
  <c r="MS109" i="1" s="1"/>
  <c r="ID122" i="1"/>
  <c r="MR107" i="1"/>
  <c r="MT109" i="1" l="1"/>
  <c r="JB122" i="1"/>
  <c r="JD121" i="1"/>
  <c r="MV109" i="1" s="1"/>
  <c r="MU110" i="1"/>
  <c r="IM123" i="1"/>
  <c r="IO122" i="1"/>
  <c r="ID123" i="1"/>
  <c r="IF122" i="1"/>
  <c r="MS110" i="1" s="1"/>
  <c r="MR108" i="1"/>
  <c r="MT110" i="1" l="1"/>
  <c r="JB123" i="1"/>
  <c r="JD122" i="1"/>
  <c r="MV110" i="1" s="1"/>
  <c r="MU111" i="1"/>
  <c r="IM124" i="1"/>
  <c r="IO123" i="1"/>
  <c r="ID124" i="1"/>
  <c r="IF123" i="1"/>
  <c r="MS111" i="1" s="1"/>
  <c r="MR109" i="1"/>
  <c r="MT111" i="1" l="1"/>
  <c r="JB124" i="1"/>
  <c r="JD123" i="1"/>
  <c r="MV111" i="1" s="1"/>
  <c r="MU112" i="1"/>
  <c r="IM125" i="1"/>
  <c r="IO124" i="1"/>
  <c r="ID125" i="1"/>
  <c r="IF124" i="1"/>
  <c r="MS112" i="1" s="1"/>
  <c r="MR110" i="1"/>
  <c r="MT112" i="1" l="1"/>
  <c r="JB125" i="1"/>
  <c r="JD124" i="1"/>
  <c r="MV112" i="1" s="1"/>
  <c r="MU113" i="1"/>
  <c r="IM126" i="1"/>
  <c r="IO125" i="1"/>
  <c r="IF125" i="1"/>
  <c r="MS113" i="1" s="1"/>
  <c r="ID126" i="1"/>
  <c r="MR111" i="1"/>
  <c r="MT113" i="1" l="1"/>
  <c r="JB126" i="1"/>
  <c r="JD125" i="1"/>
  <c r="MV113" i="1" s="1"/>
  <c r="MU114" i="1"/>
  <c r="IM130" i="1"/>
  <c r="IO126" i="1"/>
  <c r="ID130" i="1"/>
  <c r="IF126" i="1"/>
  <c r="MS114" i="1" s="1"/>
  <c r="MR112" i="1"/>
  <c r="MT114" i="1" l="1"/>
  <c r="JB130" i="1"/>
  <c r="JD126" i="1"/>
  <c r="MV114" i="1" s="1"/>
  <c r="MU115" i="1"/>
  <c r="IM131" i="1"/>
  <c r="IO130" i="1"/>
  <c r="ID131" i="1"/>
  <c r="IF130" i="1"/>
  <c r="MS115" i="1" s="1"/>
  <c r="MR113" i="1"/>
  <c r="MT115" i="1" l="1"/>
  <c r="JB131" i="1"/>
  <c r="JD130" i="1"/>
  <c r="MV115" i="1" s="1"/>
  <c r="MU116" i="1"/>
  <c r="IM132" i="1"/>
  <c r="IO131" i="1"/>
  <c r="ID132" i="1"/>
  <c r="IF131" i="1"/>
  <c r="MS116" i="1" s="1"/>
  <c r="MR114" i="1"/>
  <c r="MT116" i="1" l="1"/>
  <c r="JB132" i="1"/>
  <c r="JD131" i="1"/>
  <c r="MV116" i="1" s="1"/>
  <c r="MU117" i="1"/>
  <c r="IM133" i="1"/>
  <c r="IO132" i="1"/>
  <c r="IF132" i="1"/>
  <c r="MS117" i="1" s="1"/>
  <c r="ID133" i="1"/>
  <c r="MR115" i="1"/>
  <c r="MT117" i="1" l="1"/>
  <c r="JB133" i="1"/>
  <c r="JD132" i="1"/>
  <c r="MV117" i="1" s="1"/>
  <c r="MU118" i="1"/>
  <c r="IM134" i="1"/>
  <c r="IO133" i="1"/>
  <c r="ID134" i="1"/>
  <c r="IF133" i="1"/>
  <c r="MS118" i="1" s="1"/>
  <c r="MR116" i="1"/>
  <c r="MT118" i="1" l="1"/>
  <c r="JB134" i="1"/>
  <c r="JD133" i="1"/>
  <c r="MV118" i="1" s="1"/>
  <c r="MU119" i="1"/>
  <c r="IM135" i="1"/>
  <c r="IO134" i="1"/>
  <c r="ID135" i="1"/>
  <c r="IF134" i="1"/>
  <c r="MS119" i="1" s="1"/>
  <c r="MR117" i="1"/>
  <c r="MT119" i="1" l="1"/>
  <c r="JB135" i="1"/>
  <c r="JD134" i="1"/>
  <c r="MV119" i="1" s="1"/>
  <c r="MU120" i="1"/>
  <c r="IM136" i="1"/>
  <c r="IO135" i="1"/>
  <c r="ID136" i="1"/>
  <c r="IF135" i="1"/>
  <c r="MS120" i="1" s="1"/>
  <c r="MR118" i="1"/>
  <c r="MT120" i="1" l="1"/>
  <c r="JB136" i="1"/>
  <c r="JD135" i="1"/>
  <c r="MV120" i="1" s="1"/>
  <c r="MU121" i="1"/>
  <c r="IM137" i="1"/>
  <c r="IO136" i="1"/>
  <c r="ID137" i="1"/>
  <c r="IF136" i="1"/>
  <c r="MS121" i="1" s="1"/>
  <c r="MR119" i="1"/>
  <c r="MT121" i="1" l="1"/>
  <c r="JB137" i="1"/>
  <c r="JD136" i="1"/>
  <c r="MV121" i="1" s="1"/>
  <c r="MU122" i="1"/>
  <c r="IM138" i="1"/>
  <c r="IO137" i="1"/>
  <c r="ID138" i="1"/>
  <c r="IF137" i="1"/>
  <c r="MS122" i="1" s="1"/>
  <c r="MR120" i="1"/>
  <c r="MT122" i="1" l="1"/>
  <c r="JB138" i="1"/>
  <c r="JD137" i="1"/>
  <c r="MV122" i="1" s="1"/>
  <c r="MU123" i="1"/>
  <c r="IM139" i="1"/>
  <c r="IO138" i="1"/>
  <c r="ID139" i="1"/>
  <c r="IF138" i="1"/>
  <c r="MS123" i="1" s="1"/>
  <c r="MR121" i="1"/>
  <c r="MT123" i="1" l="1"/>
  <c r="JB139" i="1"/>
  <c r="JD138" i="1"/>
  <c r="MV123" i="1" s="1"/>
  <c r="MU124" i="1"/>
  <c r="IM140" i="1"/>
  <c r="IO139" i="1"/>
  <c r="ID140" i="1"/>
  <c r="IF139" i="1"/>
  <c r="MS124" i="1" s="1"/>
  <c r="MR122" i="1"/>
  <c r="MT124" i="1" l="1"/>
  <c r="JB140" i="1"/>
  <c r="JD139" i="1"/>
  <c r="MV124" i="1" s="1"/>
  <c r="MU125" i="1"/>
  <c r="IM141" i="1"/>
  <c r="IO140" i="1"/>
  <c r="ID141" i="1"/>
  <c r="IF140" i="1"/>
  <c r="MS125" i="1" s="1"/>
  <c r="MR123" i="1"/>
  <c r="MT125" i="1" l="1"/>
  <c r="JB141" i="1"/>
  <c r="JD140" i="1"/>
  <c r="MV125" i="1" s="1"/>
  <c r="MU126" i="1"/>
  <c r="IM145" i="1"/>
  <c r="IO141" i="1"/>
  <c r="ID145" i="1"/>
  <c r="IF141" i="1"/>
  <c r="MS126" i="1" s="1"/>
  <c r="MR124" i="1"/>
  <c r="MT126" i="1" l="1"/>
  <c r="JB145" i="1"/>
  <c r="JD141" i="1"/>
  <c r="MV126" i="1" s="1"/>
  <c r="MU127" i="1"/>
  <c r="IM146" i="1"/>
  <c r="IO145" i="1"/>
  <c r="ID146" i="1"/>
  <c r="IF145" i="1"/>
  <c r="MS127" i="1" s="1"/>
  <c r="MR125" i="1"/>
  <c r="MT127" i="1" l="1"/>
  <c r="JB146" i="1"/>
  <c r="JD145" i="1"/>
  <c r="MV127" i="1" s="1"/>
  <c r="MU128" i="1"/>
  <c r="IM147" i="1"/>
  <c r="IO146" i="1"/>
  <c r="IF146" i="1"/>
  <c r="MS128" i="1" s="1"/>
  <c r="ID147" i="1"/>
  <c r="MR126" i="1"/>
  <c r="MT128" i="1" l="1"/>
  <c r="JB147" i="1"/>
  <c r="JD146" i="1"/>
  <c r="MV128" i="1" s="1"/>
  <c r="MU129" i="1"/>
  <c r="IM148" i="1"/>
  <c r="IO147" i="1"/>
  <c r="IF147" i="1"/>
  <c r="MS129" i="1" s="1"/>
  <c r="ID148" i="1"/>
  <c r="MR127" i="1"/>
  <c r="MT129" i="1" l="1"/>
  <c r="JB148" i="1"/>
  <c r="JD147" i="1"/>
  <c r="MV129" i="1" s="1"/>
  <c r="MU130" i="1"/>
  <c r="IM149" i="1"/>
  <c r="IO148" i="1"/>
  <c r="ID149" i="1"/>
  <c r="IF148" i="1"/>
  <c r="MS130" i="1" s="1"/>
  <c r="MR128" i="1"/>
  <c r="MT130" i="1" l="1"/>
  <c r="JB149" i="1"/>
  <c r="JD148" i="1"/>
  <c r="MV130" i="1" s="1"/>
  <c r="MU131" i="1"/>
  <c r="IM150" i="1"/>
  <c r="IO149" i="1"/>
  <c r="ID150" i="1"/>
  <c r="IF149" i="1"/>
  <c r="MS131" i="1" s="1"/>
  <c r="MR129" i="1"/>
  <c r="MT131" i="1" l="1"/>
  <c r="JB150" i="1"/>
  <c r="JD149" i="1"/>
  <c r="MV131" i="1" s="1"/>
  <c r="MU132" i="1"/>
  <c r="IM151" i="1"/>
  <c r="IO150" i="1"/>
  <c r="ID151" i="1"/>
  <c r="IF150" i="1"/>
  <c r="MS132" i="1" s="1"/>
  <c r="MR130" i="1"/>
  <c r="MT132" i="1" l="1"/>
  <c r="JB151" i="1"/>
  <c r="JD150" i="1"/>
  <c r="MV132" i="1" s="1"/>
  <c r="MU133" i="1"/>
  <c r="IM152" i="1"/>
  <c r="IO151" i="1"/>
  <c r="ID152" i="1"/>
  <c r="IF151" i="1"/>
  <c r="MS133" i="1" s="1"/>
  <c r="MR131" i="1"/>
  <c r="MT133" i="1" l="1"/>
  <c r="JB152" i="1"/>
  <c r="JD151" i="1"/>
  <c r="MV133" i="1" s="1"/>
  <c r="MU134" i="1"/>
  <c r="IM153" i="1"/>
  <c r="IO152" i="1"/>
  <c r="ID153" i="1"/>
  <c r="IF152" i="1"/>
  <c r="MS134" i="1" s="1"/>
  <c r="MR132" i="1"/>
  <c r="MT134" i="1" l="1"/>
  <c r="JB153" i="1"/>
  <c r="JD152" i="1"/>
  <c r="MV134" i="1" s="1"/>
  <c r="MU135" i="1"/>
  <c r="IM154" i="1"/>
  <c r="IO153" i="1"/>
  <c r="ID154" i="1"/>
  <c r="IF153" i="1"/>
  <c r="MS135" i="1" s="1"/>
  <c r="MR133" i="1"/>
  <c r="MT135" i="1" l="1"/>
  <c r="JB154" i="1"/>
  <c r="JD153" i="1"/>
  <c r="MV135" i="1" s="1"/>
  <c r="MU136" i="1"/>
  <c r="IM155" i="1"/>
  <c r="IO154" i="1"/>
  <c r="ID155" i="1"/>
  <c r="IF154" i="1"/>
  <c r="MS136" i="1" s="1"/>
  <c r="MR134" i="1"/>
  <c r="MT136" i="1" l="1"/>
  <c r="JB155" i="1"/>
  <c r="JD154" i="1"/>
  <c r="MV136" i="1" s="1"/>
  <c r="MU137" i="1"/>
  <c r="IM156" i="1"/>
  <c r="IO155" i="1"/>
  <c r="IF155" i="1"/>
  <c r="MS137" i="1" s="1"/>
  <c r="ID156" i="1"/>
  <c r="MR135" i="1"/>
  <c r="MT137" i="1" l="1"/>
  <c r="JB156" i="1"/>
  <c r="JD155" i="1"/>
  <c r="MV137" i="1" s="1"/>
  <c r="MU138" i="1"/>
  <c r="IM160" i="1"/>
  <c r="IO156" i="1"/>
  <c r="ID160" i="1"/>
  <c r="IF156" i="1"/>
  <c r="MS138" i="1" s="1"/>
  <c r="MR136" i="1"/>
  <c r="MT138" i="1" l="1"/>
  <c r="JB160" i="1"/>
  <c r="JD156" i="1"/>
  <c r="MV138" i="1" s="1"/>
  <c r="MU139" i="1"/>
  <c r="IM161" i="1"/>
  <c r="IO160" i="1"/>
  <c r="ID161" i="1"/>
  <c r="IF160" i="1"/>
  <c r="MS139" i="1" s="1"/>
  <c r="MR137" i="1"/>
  <c r="MT139" i="1" l="1"/>
  <c r="JB161" i="1"/>
  <c r="JD160" i="1"/>
  <c r="MV139" i="1" s="1"/>
  <c r="MU140" i="1"/>
  <c r="IM162" i="1"/>
  <c r="IO161" i="1"/>
  <c r="IF161" i="1"/>
  <c r="MS140" i="1" s="1"/>
  <c r="ID162" i="1"/>
  <c r="MR138" i="1"/>
  <c r="MT140" i="1" l="1"/>
  <c r="JB162" i="1"/>
  <c r="JD161" i="1"/>
  <c r="MV140" i="1" s="1"/>
  <c r="MU141" i="1"/>
  <c r="IM163" i="1"/>
  <c r="IO162" i="1"/>
  <c r="IF162" i="1"/>
  <c r="MS141" i="1" s="1"/>
  <c r="ID163" i="1"/>
  <c r="MR139" i="1"/>
  <c r="MT141" i="1" l="1"/>
  <c r="JB163" i="1"/>
  <c r="JD162" i="1"/>
  <c r="MV141" i="1" s="1"/>
  <c r="MU142" i="1"/>
  <c r="IM164" i="1"/>
  <c r="IO163" i="1"/>
  <c r="ID164" i="1"/>
  <c r="IF163" i="1"/>
  <c r="MS142" i="1" s="1"/>
  <c r="MR140" i="1"/>
  <c r="MT142" i="1" l="1"/>
  <c r="JB164" i="1"/>
  <c r="JD163" i="1"/>
  <c r="MV142" i="1" s="1"/>
  <c r="MU143" i="1"/>
  <c r="IM165" i="1"/>
  <c r="IO164" i="1"/>
  <c r="ID165" i="1"/>
  <c r="IF164" i="1"/>
  <c r="MS143" i="1" s="1"/>
  <c r="MR141" i="1"/>
  <c r="MT143" i="1" l="1"/>
  <c r="JB165" i="1"/>
  <c r="JD164" i="1"/>
  <c r="MV143" i="1" s="1"/>
  <c r="MU144" i="1"/>
  <c r="IM166" i="1"/>
  <c r="IO165" i="1"/>
  <c r="ID166" i="1"/>
  <c r="IF165" i="1"/>
  <c r="MS144" i="1" s="1"/>
  <c r="MR142" i="1"/>
  <c r="MT144" i="1" l="1"/>
  <c r="JB166" i="1"/>
  <c r="JD165" i="1"/>
  <c r="MV144" i="1" s="1"/>
  <c r="MU145" i="1"/>
  <c r="IM167" i="1"/>
  <c r="IO166" i="1"/>
  <c r="IF166" i="1"/>
  <c r="MS145" i="1" s="1"/>
  <c r="ID167" i="1"/>
  <c r="MR143" i="1"/>
  <c r="MT145" i="1" l="1"/>
  <c r="JB167" i="1"/>
  <c r="JD166" i="1"/>
  <c r="MV145" i="1" s="1"/>
  <c r="MU146" i="1"/>
  <c r="IM168" i="1"/>
  <c r="IO167" i="1"/>
  <c r="ID168" i="1"/>
  <c r="IF167" i="1"/>
  <c r="MS146" i="1" s="1"/>
  <c r="MR144" i="1"/>
  <c r="MT146" i="1" l="1"/>
  <c r="JB168" i="1"/>
  <c r="JD167" i="1"/>
  <c r="MV146" i="1" s="1"/>
  <c r="MU147" i="1"/>
  <c r="IM169" i="1"/>
  <c r="IO168" i="1"/>
  <c r="MT147" i="1" s="1"/>
  <c r="ID169" i="1"/>
  <c r="IF168" i="1"/>
  <c r="MS147" i="1" s="1"/>
  <c r="MR145" i="1"/>
  <c r="JB169" i="1" l="1"/>
  <c r="JD168" i="1"/>
  <c r="MV147" i="1" s="1"/>
  <c r="MU148" i="1"/>
  <c r="IM170" i="1"/>
  <c r="IO169" i="1"/>
  <c r="MT148" i="1" s="1"/>
  <c r="ID170" i="1"/>
  <c r="IF169" i="1"/>
  <c r="MS148" i="1" s="1"/>
  <c r="MR146" i="1"/>
  <c r="JB170" i="1" l="1"/>
  <c r="JD169" i="1"/>
  <c r="MV148" i="1" s="1"/>
  <c r="MU149" i="1"/>
  <c r="IM171" i="1"/>
  <c r="IO170" i="1"/>
  <c r="MT149" i="1" s="1"/>
  <c r="ID171" i="1"/>
  <c r="IF170" i="1"/>
  <c r="MS149" i="1" s="1"/>
  <c r="MR147" i="1"/>
  <c r="JB171" i="1" l="1"/>
  <c r="JD170" i="1"/>
  <c r="MV149" i="1" s="1"/>
  <c r="MU150" i="1"/>
  <c r="IM175" i="1"/>
  <c r="IO171" i="1"/>
  <c r="MT150" i="1" s="1"/>
  <c r="ID175" i="1"/>
  <c r="IF171" i="1"/>
  <c r="MS150" i="1" s="1"/>
  <c r="MR148" i="1"/>
  <c r="JB175" i="1" l="1"/>
  <c r="JD171" i="1"/>
  <c r="MV150" i="1" s="1"/>
  <c r="MU151" i="1"/>
  <c r="IM176" i="1"/>
  <c r="IO175" i="1"/>
  <c r="MT151" i="1" s="1"/>
  <c r="ID176" i="1"/>
  <c r="IF175" i="1"/>
  <c r="MS151" i="1" s="1"/>
  <c r="MR149" i="1"/>
  <c r="JB176" i="1" l="1"/>
  <c r="JD175" i="1"/>
  <c r="MV151" i="1" s="1"/>
  <c r="MU152" i="1"/>
  <c r="IM177" i="1"/>
  <c r="IO176" i="1"/>
  <c r="MT152" i="1" s="1"/>
  <c r="ID177" i="1"/>
  <c r="IF176" i="1"/>
  <c r="MS152" i="1" s="1"/>
  <c r="MR150" i="1"/>
  <c r="JB177" i="1" l="1"/>
  <c r="JD176" i="1"/>
  <c r="MV152" i="1" s="1"/>
  <c r="MU153" i="1"/>
  <c r="IM178" i="1"/>
  <c r="IO177" i="1"/>
  <c r="MT153" i="1" s="1"/>
  <c r="IF177" i="1"/>
  <c r="MS153" i="1" s="1"/>
  <c r="ID178" i="1"/>
  <c r="MR151" i="1"/>
  <c r="JB178" i="1" l="1"/>
  <c r="JD177" i="1"/>
  <c r="MV153" i="1" s="1"/>
  <c r="MU154" i="1"/>
  <c r="IM179" i="1"/>
  <c r="IO178" i="1"/>
  <c r="MT154" i="1" s="1"/>
  <c r="ID179" i="1"/>
  <c r="IF178" i="1"/>
  <c r="MS154" i="1" s="1"/>
  <c r="MR152" i="1"/>
  <c r="JB179" i="1" l="1"/>
  <c r="JD178" i="1"/>
  <c r="MV154" i="1" s="1"/>
  <c r="MU155" i="1"/>
  <c r="IM180" i="1"/>
  <c r="IO179" i="1"/>
  <c r="MT155" i="1" s="1"/>
  <c r="ID180" i="1"/>
  <c r="IF179" i="1"/>
  <c r="MS155" i="1" s="1"/>
  <c r="MR153" i="1"/>
  <c r="JB180" i="1" l="1"/>
  <c r="JD179" i="1"/>
  <c r="MV155" i="1" s="1"/>
  <c r="MU156" i="1"/>
  <c r="IM181" i="1"/>
  <c r="IO180" i="1"/>
  <c r="MT156" i="1" s="1"/>
  <c r="ID181" i="1"/>
  <c r="IF180" i="1"/>
  <c r="MS156" i="1" s="1"/>
  <c r="MR154" i="1"/>
  <c r="JB181" i="1" l="1"/>
  <c r="JD180" i="1"/>
  <c r="MV156" i="1" s="1"/>
  <c r="MU157" i="1"/>
  <c r="IM182" i="1"/>
  <c r="IO181" i="1"/>
  <c r="MT157" i="1" s="1"/>
  <c r="ID182" i="1"/>
  <c r="IF181" i="1"/>
  <c r="MS157" i="1" s="1"/>
  <c r="MR155" i="1"/>
  <c r="IF182" i="1" l="1"/>
  <c r="MS158" i="1" s="1"/>
  <c r="ID183" i="1"/>
  <c r="IO182" i="1"/>
  <c r="MT158" i="1" s="1"/>
  <c r="IM183" i="1"/>
  <c r="MU158" i="1"/>
  <c r="JB182" i="1"/>
  <c r="JD181" i="1"/>
  <c r="MV157" i="1" s="1"/>
  <c r="MR156" i="1"/>
  <c r="MU159" i="1" l="1"/>
  <c r="IO183" i="1"/>
  <c r="MT159" i="1" s="1"/>
  <c r="IM184" i="1"/>
  <c r="IF183" i="1"/>
  <c r="ID184" i="1"/>
  <c r="JD182" i="1"/>
  <c r="MV158" i="1" s="1"/>
  <c r="JB183" i="1"/>
  <c r="MR157" i="1"/>
  <c r="IO184" i="1" l="1"/>
  <c r="IM185" i="1"/>
  <c r="IF184" i="1"/>
  <c r="ID185" i="1"/>
  <c r="MU160" i="1"/>
  <c r="MU161" i="1" s="1"/>
  <c r="MU162" i="1" s="1"/>
  <c r="MU163" i="1" s="1"/>
  <c r="JD183" i="1"/>
  <c r="JB184" i="1"/>
  <c r="MS159" i="1"/>
  <c r="MR158" i="1"/>
  <c r="IO185" i="1" l="1"/>
  <c r="IM186" i="1"/>
  <c r="IM190" i="1" s="1"/>
  <c r="IF185" i="1"/>
  <c r="ID186" i="1"/>
  <c r="ID190" i="1" s="1"/>
  <c r="MS160" i="1"/>
  <c r="JD184" i="1"/>
  <c r="JB185" i="1"/>
  <c r="JD185" i="1" s="1"/>
  <c r="JD202" i="1" s="1"/>
  <c r="MT160" i="1"/>
  <c r="JD201" i="1"/>
  <c r="MV159" i="1"/>
  <c r="JT55" i="1"/>
  <c r="IO190" i="1" l="1"/>
  <c r="IM191" i="1"/>
  <c r="IO191" i="1" s="1"/>
  <c r="MT161" i="1"/>
  <c r="IF190" i="1"/>
  <c r="ID191" i="1"/>
  <c r="IF191" i="1" s="1"/>
  <c r="IF186" i="1"/>
  <c r="IF201" i="1" s="1"/>
  <c r="P35" i="1" s="1"/>
  <c r="Q35" i="1" s="1"/>
  <c r="IO186" i="1"/>
  <c r="IF202" i="1"/>
  <c r="MS161" i="1"/>
  <c r="MV160" i="1"/>
  <c r="MV161" i="1" s="1"/>
  <c r="MV162" i="1" s="1"/>
  <c r="MV163" i="1" s="1"/>
  <c r="MV164" i="1" s="1"/>
  <c r="MR159" i="1"/>
  <c r="MR160" i="1" s="1"/>
  <c r="MR161" i="1" s="1"/>
  <c r="MR162" i="1" s="1"/>
  <c r="MR163" i="1" s="1"/>
  <c r="MP53" i="1"/>
  <c r="MP175" i="1" s="1"/>
  <c r="MO53" i="1"/>
  <c r="MO175" i="1" s="1"/>
  <c r="MN53" i="1"/>
  <c r="MN175" i="1" s="1"/>
  <c r="MM53" i="1"/>
  <c r="MM175" i="1" s="1"/>
  <c r="ML53" i="1"/>
  <c r="ML175" i="1" s="1"/>
  <c r="MK53" i="1"/>
  <c r="MK175" i="1" s="1"/>
  <c r="MJ53" i="1"/>
  <c r="MJ175" i="1" s="1"/>
  <c r="MI53" i="1"/>
  <c r="MI175" i="1" s="1"/>
  <c r="MH53" i="1"/>
  <c r="MH175" i="1" s="1"/>
  <c r="MG53" i="1"/>
  <c r="MG175" i="1" s="1"/>
  <c r="MF53" i="1"/>
  <c r="MF175" i="1" s="1"/>
  <c r="ME53" i="1"/>
  <c r="ME175" i="1" s="1"/>
  <c r="MD53" i="1"/>
  <c r="MD175" i="1" s="1"/>
  <c r="MC53" i="1"/>
  <c r="MC175" i="1" s="1"/>
  <c r="MB53" i="1"/>
  <c r="MB175" i="1" s="1"/>
  <c r="GL188" i="1"/>
  <c r="GL173" i="1"/>
  <c r="GL158" i="1"/>
  <c r="GL143" i="1"/>
  <c r="GL128" i="1"/>
  <c r="GL113" i="1"/>
  <c r="GL98" i="1"/>
  <c r="GL68" i="1"/>
  <c r="GL83" i="1"/>
  <c r="MS162" i="1" l="1"/>
  <c r="MS163" i="1" s="1"/>
  <c r="MS164" i="1" s="1"/>
  <c r="IO201" i="1"/>
  <c r="P38" i="1" s="1"/>
  <c r="Q38" i="1" s="1"/>
  <c r="IO202" i="1"/>
  <c r="MT162" i="1"/>
  <c r="MT163" i="1" s="1"/>
  <c r="MT164" i="1" s="1"/>
  <c r="GK53" i="1"/>
  <c r="LU53" i="1" s="1"/>
  <c r="LU175" i="1" s="1"/>
  <c r="LS53" i="1"/>
  <c r="LS175" i="1" s="1"/>
  <c r="MZ175" i="1"/>
  <c r="LQ53" i="1"/>
  <c r="LQ175" i="1" s="1"/>
  <c r="LP53" i="1"/>
  <c r="LP175" i="1" s="1"/>
  <c r="LO53" i="1"/>
  <c r="LO175" i="1" s="1"/>
  <c r="LN53" i="1"/>
  <c r="LN175" i="1" s="1"/>
  <c r="LM53" i="1"/>
  <c r="LM175" i="1" s="1"/>
  <c r="LL53" i="1"/>
  <c r="LL175" i="1" s="1"/>
  <c r="LK53" i="1"/>
  <c r="LK175" i="1" s="1"/>
  <c r="LJ53" i="1"/>
  <c r="LJ175" i="1" s="1"/>
  <c r="LI53" i="1"/>
  <c r="LI175" i="1" s="1"/>
  <c r="LH53" i="1"/>
  <c r="LH175" i="1" s="1"/>
  <c r="LG53" i="1"/>
  <c r="LG175" i="1" s="1"/>
  <c r="MY175" i="1"/>
  <c r="LF53" i="1"/>
  <c r="LF175" i="1" s="1"/>
  <c r="LE53" i="1"/>
  <c r="LE175" i="1" s="1"/>
  <c r="LD53" i="1"/>
  <c r="LD175" i="1" s="1"/>
  <c r="LC53" i="1"/>
  <c r="LC175" i="1" s="1"/>
  <c r="LB53" i="1"/>
  <c r="LB175" i="1" s="1"/>
  <c r="LA53" i="1"/>
  <c r="LA175" i="1" s="1"/>
  <c r="KZ53" i="1"/>
  <c r="KZ175" i="1" s="1"/>
  <c r="KY53" i="1"/>
  <c r="KY175" i="1" s="1"/>
  <c r="KX53" i="1"/>
  <c r="KX175" i="1" s="1"/>
  <c r="KW53" i="1"/>
  <c r="KW175" i="1" s="1"/>
  <c r="KV53" i="1"/>
  <c r="KV175" i="1" s="1"/>
  <c r="KU53" i="1"/>
  <c r="KU175" i="1" s="1"/>
  <c r="KT53" i="1"/>
  <c r="KT175" i="1" s="1"/>
  <c r="MX175" i="1" l="1"/>
  <c r="KM53" i="1"/>
  <c r="KM175" i="1" s="1"/>
  <c r="KG53" i="1"/>
  <c r="KG175" i="1" s="1"/>
  <c r="KF53" i="1"/>
  <c r="KF175" i="1" s="1"/>
  <c r="KE53" i="1"/>
  <c r="KE175" i="1" s="1"/>
  <c r="JX53" i="1"/>
  <c r="JX175" i="1" s="1"/>
  <c r="JW53" i="1"/>
  <c r="JW175" i="1" s="1"/>
  <c r="NH53" i="1"/>
  <c r="NH205" i="1" s="1"/>
  <c r="CE171" i="1" l="1"/>
  <c r="FK204" i="1" l="1"/>
  <c r="FN204" i="1"/>
  <c r="FU204" i="1"/>
  <c r="FR204" i="1"/>
  <c r="EJ204" i="1"/>
  <c r="EG204" i="1"/>
  <c r="ED204" i="1"/>
  <c r="BS188" i="1" l="1"/>
  <c r="BS173" i="1"/>
  <c r="BS158" i="1"/>
  <c r="BS143" i="1"/>
  <c r="BS128" i="1"/>
  <c r="BS113" i="1"/>
  <c r="BS98" i="1"/>
  <c r="BS83" i="1"/>
  <c r="BS68" i="1"/>
  <c r="EQ188" i="1" l="1"/>
  <c r="EQ173" i="1"/>
  <c r="EQ158" i="1"/>
  <c r="EQ143" i="1"/>
  <c r="EQ128" i="1"/>
  <c r="EQ113" i="1"/>
  <c r="EQ98" i="1"/>
  <c r="EQ83" i="1"/>
  <c r="EQ68" i="1"/>
  <c r="HG188" i="1" l="1"/>
  <c r="HG173" i="1"/>
  <c r="HG158" i="1"/>
  <c r="HG143" i="1"/>
  <c r="HG128" i="1"/>
  <c r="HG113" i="1"/>
  <c r="HG98" i="1"/>
  <c r="HG83" i="1"/>
  <c r="HG68" i="1"/>
  <c r="EJ55" i="1" l="1"/>
  <c r="EG55" i="1"/>
  <c r="EB188" i="1" l="1"/>
  <c r="AW204" i="1" l="1"/>
  <c r="AT204" i="1"/>
  <c r="AQ204" i="1"/>
  <c r="HL55" i="1" l="1"/>
  <c r="HI55" i="1"/>
  <c r="HF55" i="1"/>
  <c r="HI56" i="1" l="1"/>
  <c r="HJ182" i="1"/>
  <c r="GO188" i="1" l="1"/>
  <c r="GO173" i="1"/>
  <c r="GO158" i="1"/>
  <c r="GO143" i="1"/>
  <c r="GO113" i="1"/>
  <c r="GO98" i="1"/>
  <c r="GO83" i="1"/>
  <c r="GO68" i="1"/>
  <c r="Z188" i="1" l="1"/>
  <c r="Z173" i="1"/>
  <c r="Z158" i="1"/>
  <c r="Z143" i="1"/>
  <c r="Z128" i="1"/>
  <c r="Z113" i="1"/>
  <c r="Z98" i="1"/>
  <c r="Z83" i="1"/>
  <c r="Z68" i="1"/>
  <c r="V204" i="1" l="1"/>
  <c r="T19" i="1" l="1"/>
  <c r="JO175" i="1" l="1"/>
  <c r="JO171" i="1"/>
  <c r="JO170" i="1"/>
  <c r="JO169" i="1"/>
  <c r="JO168" i="1"/>
  <c r="JO167" i="1"/>
  <c r="JO166" i="1"/>
  <c r="JO165" i="1"/>
  <c r="JO164" i="1"/>
  <c r="JO163" i="1"/>
  <c r="JO162" i="1"/>
  <c r="JO161" i="1"/>
  <c r="JO160" i="1"/>
  <c r="JO156" i="1"/>
  <c r="JO155" i="1"/>
  <c r="JO154" i="1"/>
  <c r="JO153" i="1"/>
  <c r="JO152" i="1"/>
  <c r="JO151" i="1"/>
  <c r="JO150" i="1"/>
  <c r="JO149" i="1"/>
  <c r="JO148" i="1"/>
  <c r="JO147" i="1"/>
  <c r="JO146" i="1"/>
  <c r="JO145" i="1"/>
  <c r="JO141" i="1"/>
  <c r="JO140" i="1"/>
  <c r="JO139" i="1"/>
  <c r="JO138" i="1"/>
  <c r="JO137" i="1"/>
  <c r="JO136" i="1"/>
  <c r="JO135" i="1"/>
  <c r="JO134" i="1"/>
  <c r="JO133" i="1"/>
  <c r="JO132" i="1"/>
  <c r="JO131" i="1"/>
  <c r="JO130" i="1"/>
  <c r="JO126" i="1"/>
  <c r="JO125" i="1"/>
  <c r="JO124" i="1"/>
  <c r="JO123" i="1"/>
  <c r="JO122" i="1"/>
  <c r="JO121" i="1"/>
  <c r="JO120" i="1"/>
  <c r="JO119" i="1"/>
  <c r="JO118" i="1"/>
  <c r="JO117" i="1"/>
  <c r="JO116" i="1"/>
  <c r="JO115" i="1"/>
  <c r="JO111" i="1"/>
  <c r="JO110" i="1"/>
  <c r="JO109" i="1"/>
  <c r="JO108" i="1"/>
  <c r="JO107" i="1"/>
  <c r="JO106" i="1"/>
  <c r="JO105" i="1"/>
  <c r="JO104" i="1"/>
  <c r="JO103" i="1"/>
  <c r="JO102" i="1"/>
  <c r="JO101" i="1"/>
  <c r="JO100" i="1"/>
  <c r="JO96" i="1"/>
  <c r="JO95" i="1"/>
  <c r="JO94" i="1"/>
  <c r="JO93" i="1"/>
  <c r="JO92" i="1"/>
  <c r="JO91" i="1"/>
  <c r="JO90" i="1"/>
  <c r="JO89" i="1"/>
  <c r="JO88" i="1"/>
  <c r="JO87" i="1"/>
  <c r="JO86" i="1"/>
  <c r="JO85" i="1"/>
  <c r="JO81" i="1"/>
  <c r="JO80" i="1"/>
  <c r="JO79" i="1"/>
  <c r="JO78" i="1"/>
  <c r="JO77" i="1"/>
  <c r="JO76" i="1"/>
  <c r="JO75" i="1"/>
  <c r="JO74" i="1"/>
  <c r="JO73" i="1"/>
  <c r="JO72" i="1"/>
  <c r="JO71" i="1"/>
  <c r="JO70" i="1"/>
  <c r="JO66" i="1"/>
  <c r="JO65" i="1"/>
  <c r="JO64" i="1"/>
  <c r="JO63" i="1"/>
  <c r="JO62" i="1"/>
  <c r="JO61" i="1"/>
  <c r="JO60" i="1"/>
  <c r="JO59" i="1"/>
  <c r="JO58" i="1"/>
  <c r="JO57" i="1"/>
  <c r="JO56" i="1"/>
  <c r="JO55" i="1"/>
  <c r="JN55" i="1"/>
  <c r="JN56" i="1" s="1"/>
  <c r="JK55" i="1"/>
  <c r="FV182" i="1"/>
  <c r="FV181" i="1"/>
  <c r="FV180" i="1"/>
  <c r="FV179" i="1"/>
  <c r="FV178" i="1"/>
  <c r="FV177" i="1"/>
  <c r="FV176" i="1"/>
  <c r="FV175" i="1"/>
  <c r="FV171" i="1"/>
  <c r="FV170" i="1"/>
  <c r="FV169" i="1"/>
  <c r="FV168" i="1"/>
  <c r="FV167" i="1"/>
  <c r="FV166" i="1"/>
  <c r="FV165" i="1"/>
  <c r="FV164" i="1"/>
  <c r="FV163" i="1"/>
  <c r="FV162" i="1"/>
  <c r="FV161" i="1"/>
  <c r="FV160" i="1"/>
  <c r="FV156" i="1"/>
  <c r="FV155" i="1"/>
  <c r="FV154" i="1"/>
  <c r="FV153" i="1"/>
  <c r="FV152" i="1"/>
  <c r="FV151" i="1"/>
  <c r="FV150" i="1"/>
  <c r="FV149" i="1"/>
  <c r="FV148" i="1"/>
  <c r="FV147" i="1"/>
  <c r="FV146" i="1"/>
  <c r="FV145" i="1"/>
  <c r="FV141" i="1"/>
  <c r="FV140" i="1"/>
  <c r="FV139" i="1"/>
  <c r="FV138" i="1"/>
  <c r="FV137" i="1"/>
  <c r="FV136" i="1"/>
  <c r="FV135" i="1"/>
  <c r="FV134" i="1"/>
  <c r="FV133" i="1"/>
  <c r="FV132" i="1"/>
  <c r="FV131" i="1"/>
  <c r="FV130" i="1"/>
  <c r="FV126" i="1"/>
  <c r="FV125" i="1"/>
  <c r="FV124" i="1"/>
  <c r="FV123" i="1"/>
  <c r="FV122" i="1"/>
  <c r="FV121" i="1"/>
  <c r="FV120" i="1"/>
  <c r="FV119" i="1"/>
  <c r="FV118" i="1"/>
  <c r="FV117" i="1"/>
  <c r="FV116" i="1"/>
  <c r="FV115" i="1"/>
  <c r="FV111" i="1"/>
  <c r="FV110" i="1"/>
  <c r="FV109" i="1"/>
  <c r="FV108" i="1"/>
  <c r="FV107" i="1"/>
  <c r="FV106" i="1"/>
  <c r="FV105" i="1"/>
  <c r="FV104" i="1"/>
  <c r="FV103" i="1"/>
  <c r="FV102" i="1"/>
  <c r="FV101" i="1"/>
  <c r="FV100" i="1"/>
  <c r="FV96" i="1"/>
  <c r="FV95" i="1"/>
  <c r="FV94" i="1"/>
  <c r="FV93" i="1"/>
  <c r="FV92" i="1"/>
  <c r="FV91" i="1"/>
  <c r="FV90" i="1"/>
  <c r="FV89" i="1"/>
  <c r="FV88" i="1"/>
  <c r="FV87" i="1"/>
  <c r="FV86" i="1"/>
  <c r="FV85" i="1"/>
  <c r="FV81" i="1"/>
  <c r="FV80" i="1"/>
  <c r="FV79" i="1"/>
  <c r="FV78" i="1"/>
  <c r="FV77" i="1"/>
  <c r="FV76" i="1"/>
  <c r="FV75" i="1"/>
  <c r="FV74" i="1"/>
  <c r="FV73" i="1"/>
  <c r="FV72" i="1"/>
  <c r="FV71" i="1"/>
  <c r="FV70" i="1"/>
  <c r="FV66" i="1"/>
  <c r="FV65" i="1"/>
  <c r="FV64" i="1"/>
  <c r="FV63" i="1"/>
  <c r="FV62" i="1"/>
  <c r="FV61" i="1"/>
  <c r="FV60" i="1"/>
  <c r="FV59" i="1"/>
  <c r="FV58" i="1"/>
  <c r="FV57" i="1"/>
  <c r="FV56" i="1"/>
  <c r="FV55" i="1"/>
  <c r="FS182" i="1"/>
  <c r="FS181" i="1"/>
  <c r="FS180" i="1"/>
  <c r="FS179" i="1"/>
  <c r="FS178" i="1"/>
  <c r="FS177" i="1"/>
  <c r="FS176" i="1"/>
  <c r="FS175" i="1"/>
  <c r="FS171" i="1"/>
  <c r="FS170" i="1"/>
  <c r="FS169" i="1"/>
  <c r="FS168" i="1"/>
  <c r="FS167" i="1"/>
  <c r="FS166" i="1"/>
  <c r="FS165" i="1"/>
  <c r="FS164" i="1"/>
  <c r="FS163" i="1"/>
  <c r="FS162" i="1"/>
  <c r="FS161" i="1"/>
  <c r="FS160" i="1"/>
  <c r="FS156" i="1"/>
  <c r="FS155" i="1"/>
  <c r="FS154" i="1"/>
  <c r="FS153" i="1"/>
  <c r="FS152" i="1"/>
  <c r="FS151" i="1"/>
  <c r="FS150" i="1"/>
  <c r="FS149" i="1"/>
  <c r="FS148" i="1"/>
  <c r="FS147" i="1"/>
  <c r="FS146" i="1"/>
  <c r="FS145" i="1"/>
  <c r="FS141" i="1"/>
  <c r="FS140" i="1"/>
  <c r="FS139" i="1"/>
  <c r="FS138" i="1"/>
  <c r="FS137" i="1"/>
  <c r="FS136" i="1"/>
  <c r="FS135" i="1"/>
  <c r="FS134" i="1"/>
  <c r="FS133" i="1"/>
  <c r="FS132" i="1"/>
  <c r="FS131" i="1"/>
  <c r="FS130" i="1"/>
  <c r="FS126" i="1"/>
  <c r="FS125" i="1"/>
  <c r="FS124" i="1"/>
  <c r="FS123" i="1"/>
  <c r="FS122" i="1"/>
  <c r="FS121" i="1"/>
  <c r="FS120" i="1"/>
  <c r="FS119" i="1"/>
  <c r="FS118" i="1"/>
  <c r="FS117" i="1"/>
  <c r="FS116" i="1"/>
  <c r="FS115" i="1"/>
  <c r="FS111" i="1"/>
  <c r="FS110" i="1"/>
  <c r="FS109" i="1"/>
  <c r="FS108" i="1"/>
  <c r="FS107" i="1"/>
  <c r="FS106" i="1"/>
  <c r="FS105" i="1"/>
  <c r="FS104" i="1"/>
  <c r="FS103" i="1"/>
  <c r="FS102" i="1"/>
  <c r="FS101" i="1"/>
  <c r="FS100" i="1"/>
  <c r="FS96" i="1"/>
  <c r="FS95" i="1"/>
  <c r="FS94" i="1"/>
  <c r="FS93" i="1"/>
  <c r="FS92" i="1"/>
  <c r="FS91" i="1"/>
  <c r="FS90" i="1"/>
  <c r="FS89" i="1"/>
  <c r="FS88" i="1"/>
  <c r="FS87" i="1"/>
  <c r="FS86" i="1"/>
  <c r="FS85" i="1"/>
  <c r="FS81" i="1"/>
  <c r="FS80" i="1"/>
  <c r="FS79" i="1"/>
  <c r="FS78" i="1"/>
  <c r="FS77" i="1"/>
  <c r="FS76" i="1"/>
  <c r="FS75" i="1"/>
  <c r="FS74" i="1"/>
  <c r="FS73" i="1"/>
  <c r="FS72" i="1"/>
  <c r="FS71" i="1"/>
  <c r="FS70" i="1"/>
  <c r="FS66" i="1"/>
  <c r="FS65" i="1"/>
  <c r="FS64" i="1"/>
  <c r="FS63" i="1"/>
  <c r="FS62" i="1"/>
  <c r="FS61" i="1"/>
  <c r="FS60" i="1"/>
  <c r="FS59" i="1"/>
  <c r="FS58" i="1"/>
  <c r="FS57" i="1"/>
  <c r="FS56" i="1"/>
  <c r="FS55" i="1"/>
  <c r="FU55" i="1"/>
  <c r="FR55" i="1"/>
  <c r="CE182" i="1"/>
  <c r="CE181" i="1"/>
  <c r="CE180" i="1"/>
  <c r="CE179" i="1"/>
  <c r="CE178" i="1"/>
  <c r="CE177" i="1"/>
  <c r="CE176" i="1"/>
  <c r="CE175" i="1"/>
  <c r="CE170" i="1"/>
  <c r="CE169" i="1"/>
  <c r="CE168" i="1"/>
  <c r="CE167" i="1"/>
  <c r="CE166" i="1"/>
  <c r="CE165" i="1"/>
  <c r="CE164" i="1"/>
  <c r="CE163" i="1"/>
  <c r="CE162" i="1"/>
  <c r="CE161" i="1"/>
  <c r="CE160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IA204" i="1"/>
  <c r="CE173" i="1" l="1"/>
  <c r="JL188" i="1"/>
  <c r="JO68" i="1"/>
  <c r="JO98" i="1"/>
  <c r="JO83" i="1"/>
  <c r="JO113" i="1"/>
  <c r="JO128" i="1"/>
  <c r="CE188" i="1"/>
  <c r="JO143" i="1"/>
  <c r="JO158" i="1"/>
  <c r="FS68" i="1"/>
  <c r="FS188" i="1"/>
  <c r="FV68" i="1"/>
  <c r="FV83" i="1"/>
  <c r="FV98" i="1"/>
  <c r="FV113" i="1"/>
  <c r="FV128" i="1"/>
  <c r="FV143" i="1"/>
  <c r="JO173" i="1"/>
  <c r="FV158" i="1"/>
  <c r="JO188" i="1"/>
  <c r="FV173" i="1"/>
  <c r="CE68" i="1"/>
  <c r="CE83" i="1"/>
  <c r="CE98" i="1"/>
  <c r="CE113" i="1"/>
  <c r="CE128" i="1"/>
  <c r="CE143" i="1"/>
  <c r="CE158" i="1"/>
  <c r="FV188" i="1"/>
  <c r="FS83" i="1"/>
  <c r="FS98" i="1"/>
  <c r="FS113" i="1"/>
  <c r="FS128" i="1"/>
  <c r="FS143" i="1"/>
  <c r="FS158" i="1"/>
  <c r="FS173" i="1"/>
  <c r="JP56" i="1"/>
  <c r="JN57" i="1"/>
  <c r="JP55" i="1"/>
  <c r="MP55" i="1" s="1"/>
  <c r="JH55" i="1"/>
  <c r="FQ68" i="1"/>
  <c r="FQ83" i="1" l="1"/>
  <c r="FQ98" i="1" s="1"/>
  <c r="FQ113" i="1" s="1"/>
  <c r="FQ128" i="1" s="1"/>
  <c r="FQ143" i="1" s="1"/>
  <c r="FQ158" i="1" s="1"/>
  <c r="FQ173" i="1" s="1"/>
  <c r="FQ188" i="1" s="1"/>
  <c r="MP56" i="1"/>
  <c r="JN58" i="1"/>
  <c r="JP57" i="1"/>
  <c r="FN55" i="1"/>
  <c r="CA55" i="1"/>
  <c r="MP57" i="1" l="1"/>
  <c r="JP58" i="1"/>
  <c r="JN59" i="1"/>
  <c r="JE55" i="1"/>
  <c r="MP58" i="1" l="1"/>
  <c r="JN60" i="1"/>
  <c r="JP59" i="1"/>
  <c r="FK55" i="1"/>
  <c r="MP59" i="1" l="1"/>
  <c r="JP60" i="1"/>
  <c r="JN61" i="1"/>
  <c r="MP60" i="1" l="1"/>
  <c r="JN62" i="1"/>
  <c r="JP61" i="1"/>
  <c r="T45" i="1"/>
  <c r="T44" i="1"/>
  <c r="T43" i="1"/>
  <c r="T42" i="1"/>
  <c r="T41" i="1"/>
  <c r="T40" i="1"/>
  <c r="T39" i="1"/>
  <c r="T37" i="1"/>
  <c r="T36" i="1"/>
  <c r="T34" i="1"/>
  <c r="T33" i="1"/>
  <c r="T32" i="1"/>
  <c r="T31" i="1"/>
  <c r="T30" i="1"/>
  <c r="T29" i="1"/>
  <c r="MP61" i="1" l="1"/>
  <c r="JP62" i="1"/>
  <c r="JN63" i="1"/>
  <c r="MP62" i="1" l="1"/>
  <c r="JN64" i="1"/>
  <c r="JP63" i="1"/>
  <c r="IZ188" i="1"/>
  <c r="BV182" i="1"/>
  <c r="BV181" i="1"/>
  <c r="BV180" i="1"/>
  <c r="BV179" i="1"/>
  <c r="BV178" i="1"/>
  <c r="BV177" i="1"/>
  <c r="BV176" i="1"/>
  <c r="BV175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FF188" i="1"/>
  <c r="BV188" i="1" l="1"/>
  <c r="MP63" i="1"/>
  <c r="JP64" i="1"/>
  <c r="JN65" i="1"/>
  <c r="FI188" i="1"/>
  <c r="FH55" i="1"/>
  <c r="MP64" i="1" l="1"/>
  <c r="JN66" i="1"/>
  <c r="JP65" i="1"/>
  <c r="FE55" i="1"/>
  <c r="IY55" i="1"/>
  <c r="IV55" i="1"/>
  <c r="FB204" i="1"/>
  <c r="MP65" i="1" l="1"/>
  <c r="JP66" i="1"/>
  <c r="JN70" i="1"/>
  <c r="MP66" i="1" l="1"/>
  <c r="JN71" i="1"/>
  <c r="JP70" i="1"/>
  <c r="BP188" i="1"/>
  <c r="IV56" i="1"/>
  <c r="IP55" i="1"/>
  <c r="FB55" i="1"/>
  <c r="BO55" i="1"/>
  <c r="MP67" i="1" l="1"/>
  <c r="JP71" i="1"/>
  <c r="JN72" i="1"/>
  <c r="IX55" i="1"/>
  <c r="MK55" i="1" s="1"/>
  <c r="IV57" i="1"/>
  <c r="IX56" i="1"/>
  <c r="MP68" i="1" l="1"/>
  <c r="MK56" i="1"/>
  <c r="JN73" i="1"/>
  <c r="JP72" i="1"/>
  <c r="IX57" i="1"/>
  <c r="IV58" i="1"/>
  <c r="MP69" i="1" l="1"/>
  <c r="MK57" i="1"/>
  <c r="JN74" i="1"/>
  <c r="JP73" i="1"/>
  <c r="IV59" i="1"/>
  <c r="IX58" i="1"/>
  <c r="MP70" i="1" l="1"/>
  <c r="MK58" i="1"/>
  <c r="JN75" i="1"/>
  <c r="JP74" i="1"/>
  <c r="IV60" i="1"/>
  <c r="IX59" i="1"/>
  <c r="MK59" i="1" l="1"/>
  <c r="MP71" i="1"/>
  <c r="JP75" i="1"/>
  <c r="JN76" i="1"/>
  <c r="IV61" i="1"/>
  <c r="IX60" i="1"/>
  <c r="MK60" i="1" l="1"/>
  <c r="MP72" i="1"/>
  <c r="JN77" i="1"/>
  <c r="JP76" i="1"/>
  <c r="IX61" i="1"/>
  <c r="IV62" i="1"/>
  <c r="MK61" i="1" l="1"/>
  <c r="MP73" i="1"/>
  <c r="JP77" i="1"/>
  <c r="JN78" i="1"/>
  <c r="IV63" i="1"/>
  <c r="IX62" i="1"/>
  <c r="MK62" i="1" l="1"/>
  <c r="MP74" i="1"/>
  <c r="JN79" i="1"/>
  <c r="JP78" i="1"/>
  <c r="IX63" i="1"/>
  <c r="IV64" i="1"/>
  <c r="MK63" i="1" l="1"/>
  <c r="MP75" i="1"/>
  <c r="JN80" i="1"/>
  <c r="JP79" i="1"/>
  <c r="IV65" i="1"/>
  <c r="IX64" i="1"/>
  <c r="MK64" i="1" l="1"/>
  <c r="MP76" i="1"/>
  <c r="JN81" i="1"/>
  <c r="JP80" i="1"/>
  <c r="IV66" i="1"/>
  <c r="IX65" i="1"/>
  <c r="MK65" i="1" l="1"/>
  <c r="MP77" i="1"/>
  <c r="JP81" i="1"/>
  <c r="JN85" i="1"/>
  <c r="IX66" i="1"/>
  <c r="IV70" i="1"/>
  <c r="MK66" i="1" l="1"/>
  <c r="MP78" i="1"/>
  <c r="JP85" i="1"/>
  <c r="JN86" i="1"/>
  <c r="IV71" i="1"/>
  <c r="IX70" i="1"/>
  <c r="MK67" i="1" l="1"/>
  <c r="MP79" i="1"/>
  <c r="JN87" i="1"/>
  <c r="JP86" i="1"/>
  <c r="IV72" i="1"/>
  <c r="IX71" i="1"/>
  <c r="MK68" i="1" l="1"/>
  <c r="MP80" i="1"/>
  <c r="JP87" i="1"/>
  <c r="JN88" i="1"/>
  <c r="IV73" i="1"/>
  <c r="IX72" i="1"/>
  <c r="MK69" i="1" l="1"/>
  <c r="MP81" i="1"/>
  <c r="JN89" i="1"/>
  <c r="JP88" i="1"/>
  <c r="IX73" i="1"/>
  <c r="IV74" i="1"/>
  <c r="MK70" i="1" l="1"/>
  <c r="MP82" i="1"/>
  <c r="JP89" i="1"/>
  <c r="JN90" i="1"/>
  <c r="IV75" i="1"/>
  <c r="IX74" i="1"/>
  <c r="MK71" i="1" l="1"/>
  <c r="MP83" i="1"/>
  <c r="JN91" i="1"/>
  <c r="JP90" i="1"/>
  <c r="IV76" i="1"/>
  <c r="IX75" i="1"/>
  <c r="MK72" i="1" l="1"/>
  <c r="MP84" i="1"/>
  <c r="JP91" i="1"/>
  <c r="JN92" i="1"/>
  <c r="IV77" i="1"/>
  <c r="IX76" i="1"/>
  <c r="MK73" i="1" l="1"/>
  <c r="MP85" i="1"/>
  <c r="JN93" i="1"/>
  <c r="JP92" i="1"/>
  <c r="IX77" i="1"/>
  <c r="IV78" i="1"/>
  <c r="MK74" i="1" l="1"/>
  <c r="MP86" i="1"/>
  <c r="JP93" i="1"/>
  <c r="JN94" i="1"/>
  <c r="IV79" i="1"/>
  <c r="IX78" i="1"/>
  <c r="MK75" i="1" l="1"/>
  <c r="MP87" i="1"/>
  <c r="JN95" i="1"/>
  <c r="JP94" i="1"/>
  <c r="IX79" i="1"/>
  <c r="IV80" i="1"/>
  <c r="MK76" i="1" l="1"/>
  <c r="MP88" i="1"/>
  <c r="JP95" i="1"/>
  <c r="JN96" i="1"/>
  <c r="IV81" i="1"/>
  <c r="IX80" i="1"/>
  <c r="MK77" i="1" l="1"/>
  <c r="MP89" i="1"/>
  <c r="JN100" i="1"/>
  <c r="JP96" i="1"/>
  <c r="IV85" i="1"/>
  <c r="IX81" i="1"/>
  <c r="MK78" i="1" l="1"/>
  <c r="MP90" i="1"/>
  <c r="JP100" i="1"/>
  <c r="JN101" i="1"/>
  <c r="IX85" i="1"/>
  <c r="IV86" i="1"/>
  <c r="MK79" i="1" l="1"/>
  <c r="MP91" i="1"/>
  <c r="JN102" i="1"/>
  <c r="JP101" i="1"/>
  <c r="IV87" i="1"/>
  <c r="IX86" i="1"/>
  <c r="MK80" i="1" l="1"/>
  <c r="MP92" i="1"/>
  <c r="JP102" i="1"/>
  <c r="JN103" i="1"/>
  <c r="IX87" i="1"/>
  <c r="IV88" i="1"/>
  <c r="MK81" i="1" l="1"/>
  <c r="MP93" i="1"/>
  <c r="JN104" i="1"/>
  <c r="JP103" i="1"/>
  <c r="IV89" i="1"/>
  <c r="IX88" i="1"/>
  <c r="MK82" i="1" l="1"/>
  <c r="MP94" i="1"/>
  <c r="JN105" i="1"/>
  <c r="JP104" i="1"/>
  <c r="IV90" i="1"/>
  <c r="IX89" i="1"/>
  <c r="MK83" i="1" l="1"/>
  <c r="MP95" i="1"/>
  <c r="JN106" i="1"/>
  <c r="JP105" i="1"/>
  <c r="IV91" i="1"/>
  <c r="IX90" i="1"/>
  <c r="MK84" i="1" l="1"/>
  <c r="MP96" i="1"/>
  <c r="JP106" i="1"/>
  <c r="JN107" i="1"/>
  <c r="IX91" i="1"/>
  <c r="IV92" i="1"/>
  <c r="MK85" i="1" l="1"/>
  <c r="MP97" i="1"/>
  <c r="JN108" i="1"/>
  <c r="JP107" i="1"/>
  <c r="IV93" i="1"/>
  <c r="IX92" i="1"/>
  <c r="MK86" i="1" l="1"/>
  <c r="MP98" i="1"/>
  <c r="JP108" i="1"/>
  <c r="JN109" i="1"/>
  <c r="IX93" i="1"/>
  <c r="IV94" i="1"/>
  <c r="MK87" i="1" l="1"/>
  <c r="MP99" i="1"/>
  <c r="JN110" i="1"/>
  <c r="JP109" i="1"/>
  <c r="IV95" i="1"/>
  <c r="IX94" i="1"/>
  <c r="MK88" i="1" l="1"/>
  <c r="MP100" i="1"/>
  <c r="JN111" i="1"/>
  <c r="JP110" i="1"/>
  <c r="IV96" i="1"/>
  <c r="IX95" i="1"/>
  <c r="MK89" i="1" l="1"/>
  <c r="MP101" i="1"/>
  <c r="JP111" i="1"/>
  <c r="JN115" i="1"/>
  <c r="IX96" i="1"/>
  <c r="IV100" i="1"/>
  <c r="MK90" i="1" l="1"/>
  <c r="MP102" i="1"/>
  <c r="JN116" i="1"/>
  <c r="JP115" i="1"/>
  <c r="IV101" i="1"/>
  <c r="IX100" i="1"/>
  <c r="MK91" i="1" l="1"/>
  <c r="MP103" i="1"/>
  <c r="JP116" i="1"/>
  <c r="JN117" i="1"/>
  <c r="IV102" i="1"/>
  <c r="IX101" i="1"/>
  <c r="MK92" i="1" l="1"/>
  <c r="MP104" i="1"/>
  <c r="JN118" i="1"/>
  <c r="JP117" i="1"/>
  <c r="IV103" i="1"/>
  <c r="IX102" i="1"/>
  <c r="MK93" i="1" l="1"/>
  <c r="MP105" i="1"/>
  <c r="JP118" i="1"/>
  <c r="JN119" i="1"/>
  <c r="IX103" i="1"/>
  <c r="IV104" i="1"/>
  <c r="MK94" i="1" l="1"/>
  <c r="MP106" i="1"/>
  <c r="JN120" i="1"/>
  <c r="JP119" i="1"/>
  <c r="IV105" i="1"/>
  <c r="IX104" i="1"/>
  <c r="MK95" i="1" l="1"/>
  <c r="MP107" i="1"/>
  <c r="JP120" i="1"/>
  <c r="JN121" i="1"/>
  <c r="IX105" i="1"/>
  <c r="IV106" i="1"/>
  <c r="MK96" i="1" l="1"/>
  <c r="MP108" i="1"/>
  <c r="JN122" i="1"/>
  <c r="JP121" i="1"/>
  <c r="IV107" i="1"/>
  <c r="IX106" i="1"/>
  <c r="MK97" i="1" l="1"/>
  <c r="MP109" i="1"/>
  <c r="JP122" i="1"/>
  <c r="JN123" i="1"/>
  <c r="IV108" i="1"/>
  <c r="IX107" i="1"/>
  <c r="MK98" i="1" l="1"/>
  <c r="MP110" i="1"/>
  <c r="JN124" i="1"/>
  <c r="JP123" i="1"/>
  <c r="IV109" i="1"/>
  <c r="IX108" i="1"/>
  <c r="MK99" i="1" l="1"/>
  <c r="MP111" i="1"/>
  <c r="JP124" i="1"/>
  <c r="JN125" i="1"/>
  <c r="IX109" i="1"/>
  <c r="IV110" i="1"/>
  <c r="MK100" i="1" l="1"/>
  <c r="MP112" i="1"/>
  <c r="JN126" i="1"/>
  <c r="JP125" i="1"/>
  <c r="IV111" i="1"/>
  <c r="IX110" i="1"/>
  <c r="MK101" i="1" l="1"/>
  <c r="MP113" i="1"/>
  <c r="JP126" i="1"/>
  <c r="JN130" i="1"/>
  <c r="IV115" i="1"/>
  <c r="IX111" i="1"/>
  <c r="MK102" i="1" l="1"/>
  <c r="MP114" i="1"/>
  <c r="JN131" i="1"/>
  <c r="JP130" i="1"/>
  <c r="IX115" i="1"/>
  <c r="IV116" i="1"/>
  <c r="MK103" i="1" l="1"/>
  <c r="MP115" i="1"/>
  <c r="JN132" i="1"/>
  <c r="JP131" i="1"/>
  <c r="IV117" i="1"/>
  <c r="IX116" i="1"/>
  <c r="MK104" i="1" l="1"/>
  <c r="MP116" i="1"/>
  <c r="JN133" i="1"/>
  <c r="JP132" i="1"/>
  <c r="IX117" i="1"/>
  <c r="IV118" i="1"/>
  <c r="MK105" i="1" l="1"/>
  <c r="MP117" i="1"/>
  <c r="JP133" i="1"/>
  <c r="JN134" i="1"/>
  <c r="IV119" i="1"/>
  <c r="IX118" i="1"/>
  <c r="MK106" i="1" l="1"/>
  <c r="MP118" i="1"/>
  <c r="JN135" i="1"/>
  <c r="JP134" i="1"/>
  <c r="IV120" i="1"/>
  <c r="IX119" i="1"/>
  <c r="MK107" i="1" l="1"/>
  <c r="MP119" i="1"/>
  <c r="JP135" i="1"/>
  <c r="JN136" i="1"/>
  <c r="IV121" i="1"/>
  <c r="IX120" i="1"/>
  <c r="MK108" i="1" l="1"/>
  <c r="MP120" i="1"/>
  <c r="JN137" i="1"/>
  <c r="JP136" i="1"/>
  <c r="IX121" i="1"/>
  <c r="IV122" i="1"/>
  <c r="MK109" i="1" l="1"/>
  <c r="MP121" i="1"/>
  <c r="JP137" i="1"/>
  <c r="JN138" i="1"/>
  <c r="IV123" i="1"/>
  <c r="IX122" i="1"/>
  <c r="MK110" i="1" l="1"/>
  <c r="MP122" i="1"/>
  <c r="JN139" i="1"/>
  <c r="JP138" i="1"/>
  <c r="IV124" i="1"/>
  <c r="IX123" i="1"/>
  <c r="MK111" i="1" l="1"/>
  <c r="MP123" i="1"/>
  <c r="JN140" i="1"/>
  <c r="JP139" i="1"/>
  <c r="IV125" i="1"/>
  <c r="IX124" i="1"/>
  <c r="MK112" i="1" l="1"/>
  <c r="MP124" i="1"/>
  <c r="JN141" i="1"/>
  <c r="JP140" i="1"/>
  <c r="IX125" i="1"/>
  <c r="IV126" i="1"/>
  <c r="MK113" i="1" l="1"/>
  <c r="MP125" i="1"/>
  <c r="JP141" i="1"/>
  <c r="JN145" i="1"/>
  <c r="IX126" i="1"/>
  <c r="IV130" i="1"/>
  <c r="MK114" i="1" l="1"/>
  <c r="MP126" i="1"/>
  <c r="JP145" i="1"/>
  <c r="JN146" i="1"/>
  <c r="IV131" i="1"/>
  <c r="IX130" i="1"/>
  <c r="MK115" i="1" l="1"/>
  <c r="MP127" i="1"/>
  <c r="JN147" i="1"/>
  <c r="JP146" i="1"/>
  <c r="IV132" i="1"/>
  <c r="IX131" i="1"/>
  <c r="MK116" i="1" l="1"/>
  <c r="MP128" i="1"/>
  <c r="JP147" i="1"/>
  <c r="JN148" i="1"/>
  <c r="IV133" i="1"/>
  <c r="IX132" i="1"/>
  <c r="MK117" i="1" l="1"/>
  <c r="MP129" i="1"/>
  <c r="JN149" i="1"/>
  <c r="JP148" i="1"/>
  <c r="IX133" i="1"/>
  <c r="IV134" i="1"/>
  <c r="MK118" i="1" l="1"/>
  <c r="MP130" i="1"/>
  <c r="JP149" i="1"/>
  <c r="JN150" i="1"/>
  <c r="IV135" i="1"/>
  <c r="IX134" i="1"/>
  <c r="MK119" i="1" l="1"/>
  <c r="MP131" i="1"/>
  <c r="JN151" i="1"/>
  <c r="JP150" i="1"/>
  <c r="IV136" i="1"/>
  <c r="IX135" i="1"/>
  <c r="MK120" i="1" l="1"/>
  <c r="MP132" i="1"/>
  <c r="JP151" i="1"/>
  <c r="JN152" i="1"/>
  <c r="IV137" i="1"/>
  <c r="IX136" i="1"/>
  <c r="MK121" i="1" l="1"/>
  <c r="MP133" i="1"/>
  <c r="JN153" i="1"/>
  <c r="JP152" i="1"/>
  <c r="IX137" i="1"/>
  <c r="IV138" i="1"/>
  <c r="MK122" i="1" l="1"/>
  <c r="MP134" i="1"/>
  <c r="JP153" i="1"/>
  <c r="JN154" i="1"/>
  <c r="IV139" i="1"/>
  <c r="IX138" i="1"/>
  <c r="MK123" i="1" l="1"/>
  <c r="MP135" i="1"/>
  <c r="JN155" i="1"/>
  <c r="JP154" i="1"/>
  <c r="IX139" i="1"/>
  <c r="IV140" i="1"/>
  <c r="MK124" i="1" l="1"/>
  <c r="MP136" i="1"/>
  <c r="JP155" i="1"/>
  <c r="JN156" i="1"/>
  <c r="IV141" i="1"/>
  <c r="IX140" i="1"/>
  <c r="MK125" i="1" s="1"/>
  <c r="MP137" i="1" l="1"/>
  <c r="JN160" i="1"/>
  <c r="JP156" i="1"/>
  <c r="IV145" i="1"/>
  <c r="IX141" i="1"/>
  <c r="MK126" i="1" s="1"/>
  <c r="MP138" i="1" l="1"/>
  <c r="JN161" i="1"/>
  <c r="JP160" i="1"/>
  <c r="IX145" i="1"/>
  <c r="MK127" i="1" s="1"/>
  <c r="IV146" i="1"/>
  <c r="MP139" i="1" l="1"/>
  <c r="JN162" i="1"/>
  <c r="JP161" i="1"/>
  <c r="IV147" i="1"/>
  <c r="IX146" i="1"/>
  <c r="MK128" i="1" s="1"/>
  <c r="MP140" i="1" l="1"/>
  <c r="JP162" i="1"/>
  <c r="JN163" i="1"/>
  <c r="IX147" i="1"/>
  <c r="MK129" i="1" s="1"/>
  <c r="IV148" i="1"/>
  <c r="MP141" i="1" l="1"/>
  <c r="JN164" i="1"/>
  <c r="JP163" i="1"/>
  <c r="IV149" i="1"/>
  <c r="IX148" i="1"/>
  <c r="MK130" i="1" s="1"/>
  <c r="MP142" i="1" l="1"/>
  <c r="JN165" i="1"/>
  <c r="JP164" i="1"/>
  <c r="IV150" i="1"/>
  <c r="IX149" i="1"/>
  <c r="MK131" i="1" s="1"/>
  <c r="MP143" i="1" l="1"/>
  <c r="JN166" i="1"/>
  <c r="JP165" i="1"/>
  <c r="IV151" i="1"/>
  <c r="IX150" i="1"/>
  <c r="MK132" i="1" s="1"/>
  <c r="MP144" i="1" l="1"/>
  <c r="JP166" i="1"/>
  <c r="JN167" i="1"/>
  <c r="IX151" i="1"/>
  <c r="MK133" i="1" s="1"/>
  <c r="IV152" i="1"/>
  <c r="MP145" i="1" l="1"/>
  <c r="JN168" i="1"/>
  <c r="JP167" i="1"/>
  <c r="IV153" i="1"/>
  <c r="IX152" i="1"/>
  <c r="MK134" i="1" s="1"/>
  <c r="MP146" i="1" l="1"/>
  <c r="JP168" i="1"/>
  <c r="JN169" i="1"/>
  <c r="IX153" i="1"/>
  <c r="MK135" i="1" s="1"/>
  <c r="IV154" i="1"/>
  <c r="MP147" i="1" l="1"/>
  <c r="JN170" i="1"/>
  <c r="JP169" i="1"/>
  <c r="IV155" i="1"/>
  <c r="IX154" i="1"/>
  <c r="MK136" i="1" s="1"/>
  <c r="MP148" i="1" l="1"/>
  <c r="JN171" i="1"/>
  <c r="JP170" i="1"/>
  <c r="IX155" i="1"/>
  <c r="MK137" i="1" s="1"/>
  <c r="IV156" i="1"/>
  <c r="MP149" i="1" l="1"/>
  <c r="JP171" i="1"/>
  <c r="JN175" i="1"/>
  <c r="JP175" i="1" s="1"/>
  <c r="IX156" i="1"/>
  <c r="MK138" i="1" s="1"/>
  <c r="IV160" i="1"/>
  <c r="MP150" i="1" l="1"/>
  <c r="JN176" i="1"/>
  <c r="IV161" i="1"/>
  <c r="IX160" i="1"/>
  <c r="MK139" i="1" s="1"/>
  <c r="MP151" i="1" l="1"/>
  <c r="JP176" i="1"/>
  <c r="JN177" i="1"/>
  <c r="IX161" i="1"/>
  <c r="MK140" i="1" s="1"/>
  <c r="IV162" i="1"/>
  <c r="MP152" i="1" l="1"/>
  <c r="JN178" i="1"/>
  <c r="JP177" i="1"/>
  <c r="IV163" i="1"/>
  <c r="IX162" i="1"/>
  <c r="MK141" i="1" s="1"/>
  <c r="MP153" i="1" l="1"/>
  <c r="JP178" i="1"/>
  <c r="JN179" i="1"/>
  <c r="IV164" i="1"/>
  <c r="IX163" i="1"/>
  <c r="MK142" i="1" s="1"/>
  <c r="MP154" i="1" l="1"/>
  <c r="JN180" i="1"/>
  <c r="JP179" i="1"/>
  <c r="IV165" i="1"/>
  <c r="IX164" i="1"/>
  <c r="MK143" i="1" s="1"/>
  <c r="MP155" i="1" l="1"/>
  <c r="JP180" i="1"/>
  <c r="JN181" i="1"/>
  <c r="IX165" i="1"/>
  <c r="MK144" i="1" s="1"/>
  <c r="IV166" i="1"/>
  <c r="MP156" i="1" l="1"/>
  <c r="JN182" i="1"/>
  <c r="JP181" i="1"/>
  <c r="IV167" i="1"/>
  <c r="IX166" i="1"/>
  <c r="MK145" i="1" s="1"/>
  <c r="MP157" i="1" l="1"/>
  <c r="JP182" i="1"/>
  <c r="JN183" i="1"/>
  <c r="IX167" i="1"/>
  <c r="MK146" i="1" s="1"/>
  <c r="IV168" i="1"/>
  <c r="MP158" i="1" l="1"/>
  <c r="JP183" i="1"/>
  <c r="JN184" i="1"/>
  <c r="IV169" i="1"/>
  <c r="IX168" i="1"/>
  <c r="MK147" i="1" s="1"/>
  <c r="JP184" i="1" l="1"/>
  <c r="JN185" i="1"/>
  <c r="MP159" i="1"/>
  <c r="IX169" i="1"/>
  <c r="MK148" i="1" s="1"/>
  <c r="IV170" i="1"/>
  <c r="JP185" i="1" l="1"/>
  <c r="JN186" i="1"/>
  <c r="JN190" i="1" s="1"/>
  <c r="MP160" i="1"/>
  <c r="IV171" i="1"/>
  <c r="IX170" i="1"/>
  <c r="MK149" i="1" s="1"/>
  <c r="JP190" i="1" l="1"/>
  <c r="JN191" i="1"/>
  <c r="JP191" i="1" s="1"/>
  <c r="JP186" i="1"/>
  <c r="MP161" i="1"/>
  <c r="IV175" i="1"/>
  <c r="IX171" i="1"/>
  <c r="MK150" i="1" s="1"/>
  <c r="MP162" i="1" l="1"/>
  <c r="MP163" i="1" s="1"/>
  <c r="MP164" i="1" s="1"/>
  <c r="JP202" i="1"/>
  <c r="JP201" i="1"/>
  <c r="P45" i="1" s="1"/>
  <c r="IX175" i="1"/>
  <c r="MK151" i="1" s="1"/>
  <c r="IV176" i="1"/>
  <c r="IV177" i="1" l="1"/>
  <c r="IX176" i="1"/>
  <c r="MK152" i="1" s="1"/>
  <c r="IX177" i="1" l="1"/>
  <c r="MK153" i="1" s="1"/>
  <c r="IV178" i="1"/>
  <c r="IV179" i="1" l="1"/>
  <c r="IX178" i="1"/>
  <c r="MK154" i="1" s="1"/>
  <c r="IX179" i="1" l="1"/>
  <c r="MK155" i="1" s="1"/>
  <c r="IV180" i="1"/>
  <c r="IV181" i="1" l="1"/>
  <c r="IX180" i="1"/>
  <c r="MK156" i="1" s="1"/>
  <c r="IV182" i="1" l="1"/>
  <c r="IV183" i="1" s="1"/>
  <c r="IX181" i="1"/>
  <c r="MK157" i="1" s="1"/>
  <c r="IX183" i="1" l="1"/>
  <c r="IV184" i="1"/>
  <c r="IX182" i="1"/>
  <c r="MK158" i="1" s="1"/>
  <c r="IX184" i="1" l="1"/>
  <c r="IV185" i="1"/>
  <c r="MK159" i="1"/>
  <c r="IX185" i="1" l="1"/>
  <c r="IV186" i="1"/>
  <c r="IV190" i="1" s="1"/>
  <c r="MK160" i="1"/>
  <c r="IK182" i="1"/>
  <c r="IK181" i="1"/>
  <c r="IK180" i="1"/>
  <c r="IK179" i="1"/>
  <c r="IK178" i="1"/>
  <c r="IK177" i="1"/>
  <c r="IK176" i="1"/>
  <c r="IK175" i="1"/>
  <c r="IK171" i="1"/>
  <c r="IK170" i="1"/>
  <c r="IK169" i="1"/>
  <c r="IK168" i="1"/>
  <c r="IK167" i="1"/>
  <c r="IK166" i="1"/>
  <c r="IK165" i="1"/>
  <c r="IK164" i="1"/>
  <c r="IK163" i="1"/>
  <c r="IK162" i="1"/>
  <c r="IK161" i="1"/>
  <c r="IK160" i="1"/>
  <c r="IK156" i="1"/>
  <c r="IK155" i="1"/>
  <c r="IK154" i="1"/>
  <c r="IK153" i="1"/>
  <c r="IK152" i="1"/>
  <c r="IK151" i="1"/>
  <c r="IK150" i="1"/>
  <c r="IK149" i="1"/>
  <c r="IK148" i="1"/>
  <c r="IK147" i="1"/>
  <c r="IK146" i="1"/>
  <c r="IK145" i="1"/>
  <c r="IK141" i="1"/>
  <c r="IK140" i="1"/>
  <c r="IK139" i="1"/>
  <c r="IK138" i="1"/>
  <c r="IK137" i="1"/>
  <c r="IK136" i="1"/>
  <c r="IK135" i="1"/>
  <c r="IK134" i="1"/>
  <c r="IK133" i="1"/>
  <c r="IK132" i="1"/>
  <c r="IK131" i="1"/>
  <c r="IK130" i="1"/>
  <c r="IK126" i="1"/>
  <c r="IK125" i="1"/>
  <c r="IK124" i="1"/>
  <c r="IK123" i="1"/>
  <c r="IK122" i="1"/>
  <c r="IK121" i="1"/>
  <c r="IK120" i="1"/>
  <c r="IK119" i="1"/>
  <c r="IK118" i="1"/>
  <c r="IK117" i="1"/>
  <c r="IK116" i="1"/>
  <c r="IK115" i="1"/>
  <c r="IK111" i="1"/>
  <c r="IK110" i="1"/>
  <c r="IK109" i="1"/>
  <c r="IK108" i="1"/>
  <c r="IK107" i="1"/>
  <c r="IK106" i="1"/>
  <c r="IK105" i="1"/>
  <c r="IK104" i="1"/>
  <c r="IK103" i="1"/>
  <c r="IK102" i="1"/>
  <c r="IK101" i="1"/>
  <c r="IK100" i="1"/>
  <c r="IK96" i="1"/>
  <c r="IK95" i="1"/>
  <c r="IK94" i="1"/>
  <c r="IK93" i="1"/>
  <c r="IK92" i="1"/>
  <c r="IK91" i="1"/>
  <c r="IK90" i="1"/>
  <c r="IK89" i="1"/>
  <c r="IK88" i="1"/>
  <c r="IK87" i="1"/>
  <c r="IK86" i="1"/>
  <c r="IK85" i="1"/>
  <c r="IK81" i="1"/>
  <c r="IK80" i="1"/>
  <c r="IK79" i="1"/>
  <c r="IK78" i="1"/>
  <c r="IK77" i="1"/>
  <c r="IK76" i="1"/>
  <c r="IK75" i="1"/>
  <c r="IK74" i="1"/>
  <c r="IK73" i="1"/>
  <c r="IK72" i="1"/>
  <c r="IK71" i="1"/>
  <c r="IK70" i="1"/>
  <c r="IK66" i="1"/>
  <c r="IK65" i="1"/>
  <c r="IK64" i="1"/>
  <c r="IK63" i="1"/>
  <c r="IK62" i="1"/>
  <c r="IK61" i="1"/>
  <c r="IK60" i="1"/>
  <c r="IK59" i="1"/>
  <c r="IK58" i="1"/>
  <c r="IK57" i="1"/>
  <c r="IK56" i="1"/>
  <c r="IK55" i="1"/>
  <c r="IG55" i="1"/>
  <c r="IH188" i="1"/>
  <c r="IH173" i="1"/>
  <c r="IH158" i="1"/>
  <c r="IH143" i="1"/>
  <c r="IH128" i="1"/>
  <c r="IH113" i="1"/>
  <c r="IH98" i="1"/>
  <c r="IH83" i="1"/>
  <c r="IH68" i="1"/>
  <c r="IX190" i="1" l="1"/>
  <c r="IV191" i="1"/>
  <c r="IX191" i="1" s="1"/>
  <c r="IX186" i="1"/>
  <c r="MK161" i="1"/>
  <c r="IK68" i="1"/>
  <c r="IK83" i="1"/>
  <c r="IK98" i="1"/>
  <c r="IK113" i="1"/>
  <c r="IK128" i="1"/>
  <c r="IK143" i="1"/>
  <c r="IK158" i="1"/>
  <c r="IK173" i="1"/>
  <c r="IK188" i="1"/>
  <c r="BM182" i="1"/>
  <c r="BM181" i="1"/>
  <c r="BM180" i="1"/>
  <c r="BM179" i="1"/>
  <c r="BM178" i="1"/>
  <c r="BM177" i="1"/>
  <c r="BM176" i="1"/>
  <c r="BM175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IJ55" i="1"/>
  <c r="EY55" i="1"/>
  <c r="EV55" i="1"/>
  <c r="IX202" i="1" l="1"/>
  <c r="IX201" i="1"/>
  <c r="P40" i="1" s="1"/>
  <c r="MK162" i="1"/>
  <c r="MK163" i="1" s="1"/>
  <c r="MK164" i="1" s="1"/>
  <c r="BN55" i="1"/>
  <c r="KL55" i="1" s="1"/>
  <c r="BM188" i="1"/>
  <c r="BM68" i="1"/>
  <c r="BL56" i="1"/>
  <c r="BN56" i="1" s="1"/>
  <c r="BM98" i="1"/>
  <c r="BM113" i="1"/>
  <c r="BM128" i="1"/>
  <c r="BM143" i="1"/>
  <c r="BM158" i="1"/>
  <c r="BM173" i="1"/>
  <c r="BM83" i="1"/>
  <c r="KL56" i="1" l="1"/>
  <c r="BL57" i="1"/>
  <c r="BL58" i="1" s="1"/>
  <c r="BN57" i="1" l="1"/>
  <c r="KL57" i="1" s="1"/>
  <c r="BL59" i="1"/>
  <c r="BN58" i="1"/>
  <c r="KL58" i="1" l="1"/>
  <c r="BN59" i="1"/>
  <c r="BL60" i="1"/>
  <c r="KL59" i="1" l="1"/>
  <c r="BL61" i="1"/>
  <c r="BN60" i="1"/>
  <c r="KL60" i="1" l="1"/>
  <c r="BL62" i="1"/>
  <c r="BN61" i="1"/>
  <c r="KL61" i="1" l="1"/>
  <c r="BL63" i="1"/>
  <c r="BN62" i="1"/>
  <c r="KL62" i="1" l="1"/>
  <c r="BN63" i="1"/>
  <c r="BL64" i="1"/>
  <c r="KL63" i="1" l="1"/>
  <c r="BN64" i="1"/>
  <c r="BL65" i="1"/>
  <c r="KL64" i="1" l="1"/>
  <c r="BL66" i="1"/>
  <c r="BN65" i="1"/>
  <c r="KL65" i="1" l="1"/>
  <c r="BL70" i="1"/>
  <c r="BN66" i="1"/>
  <c r="KL66" i="1" l="1"/>
  <c r="BL71" i="1"/>
  <c r="BN70" i="1"/>
  <c r="KL67" i="1" l="1"/>
  <c r="BN71" i="1"/>
  <c r="BL72" i="1"/>
  <c r="KL68" i="1" l="1"/>
  <c r="BL73" i="1"/>
  <c r="BN72" i="1"/>
  <c r="KL69" i="1" l="1"/>
  <c r="BL74" i="1"/>
  <c r="BN73" i="1"/>
  <c r="KL70" i="1" l="1"/>
  <c r="BL75" i="1"/>
  <c r="BN74" i="1"/>
  <c r="KL71" i="1" l="1"/>
  <c r="BL76" i="1"/>
  <c r="BN75" i="1"/>
  <c r="KL72" i="1" l="1"/>
  <c r="BL77" i="1"/>
  <c r="BN76" i="1"/>
  <c r="KL73" i="1" l="1"/>
  <c r="BL78" i="1"/>
  <c r="BN77" i="1"/>
  <c r="KL74" i="1" l="1"/>
  <c r="BL79" i="1"/>
  <c r="BN78" i="1"/>
  <c r="KL75" i="1" l="1"/>
  <c r="BN79" i="1"/>
  <c r="BL80" i="1"/>
  <c r="KL76" i="1" l="1"/>
  <c r="BL81" i="1"/>
  <c r="BN80" i="1"/>
  <c r="KL77" i="1" l="1"/>
  <c r="BN81" i="1"/>
  <c r="BL85" i="1"/>
  <c r="KL78" i="1" l="1"/>
  <c r="BL86" i="1"/>
  <c r="BN85" i="1"/>
  <c r="KL79" i="1" l="1"/>
  <c r="BL87" i="1"/>
  <c r="BN86" i="1"/>
  <c r="KL80" i="1" l="1"/>
  <c r="BL88" i="1"/>
  <c r="BN87" i="1"/>
  <c r="KL81" i="1" l="1"/>
  <c r="BL89" i="1"/>
  <c r="BN88" i="1"/>
  <c r="KL82" i="1" l="1"/>
  <c r="BL90" i="1"/>
  <c r="BN89" i="1"/>
  <c r="KL83" i="1" l="1"/>
  <c r="BN90" i="1"/>
  <c r="BL91" i="1"/>
  <c r="KL84" i="1" l="1"/>
  <c r="BL92" i="1"/>
  <c r="BN91" i="1"/>
  <c r="KL85" i="1" l="1"/>
  <c r="BN92" i="1"/>
  <c r="BL93" i="1"/>
  <c r="KL86" i="1" l="1"/>
  <c r="BL94" i="1"/>
  <c r="BN93" i="1"/>
  <c r="KL87" i="1" l="1"/>
  <c r="BN94" i="1"/>
  <c r="BL95" i="1"/>
  <c r="KL88" i="1" l="1"/>
  <c r="BL96" i="1"/>
  <c r="BN95" i="1"/>
  <c r="KL89" i="1" l="1"/>
  <c r="BN96" i="1"/>
  <c r="BL100" i="1"/>
  <c r="KL90" i="1" l="1"/>
  <c r="BL101" i="1"/>
  <c r="BN100" i="1"/>
  <c r="KL91" i="1" l="1"/>
  <c r="BL102" i="1"/>
  <c r="BN101" i="1"/>
  <c r="KL92" i="1" l="1"/>
  <c r="BL103" i="1"/>
  <c r="BN102" i="1"/>
  <c r="KL93" i="1" l="1"/>
  <c r="BL104" i="1"/>
  <c r="BN103" i="1"/>
  <c r="KL94" i="1" l="1"/>
  <c r="BL105" i="1"/>
  <c r="BN104" i="1"/>
  <c r="KL95" i="1" l="1"/>
  <c r="BL106" i="1"/>
  <c r="BN105" i="1"/>
  <c r="KL96" i="1" l="1"/>
  <c r="BL107" i="1"/>
  <c r="BN106" i="1"/>
  <c r="KL97" i="1" l="1"/>
  <c r="BL108" i="1"/>
  <c r="BN107" i="1"/>
  <c r="KL98" i="1" l="1"/>
  <c r="BL109" i="1"/>
  <c r="BN108" i="1"/>
  <c r="KL99" i="1" l="1"/>
  <c r="BN109" i="1"/>
  <c r="BL110" i="1"/>
  <c r="KL100" i="1" l="1"/>
  <c r="BL111" i="1"/>
  <c r="BN110" i="1"/>
  <c r="KL101" i="1" l="1"/>
  <c r="BN111" i="1"/>
  <c r="BL115" i="1"/>
  <c r="KL102" i="1" l="1"/>
  <c r="BL116" i="1"/>
  <c r="BN115" i="1"/>
  <c r="KL103" i="1" l="1"/>
  <c r="BL117" i="1"/>
  <c r="BN116" i="1"/>
  <c r="KL104" i="1" l="1"/>
  <c r="BL118" i="1"/>
  <c r="BN117" i="1"/>
  <c r="KL105" i="1" l="1"/>
  <c r="BL119" i="1"/>
  <c r="BN118" i="1"/>
  <c r="KL106" i="1" l="1"/>
  <c r="BL120" i="1"/>
  <c r="BN119" i="1"/>
  <c r="KL107" i="1" l="1"/>
  <c r="BN120" i="1"/>
  <c r="BL121" i="1"/>
  <c r="KL108" i="1" l="1"/>
  <c r="BL122" i="1"/>
  <c r="BN121" i="1"/>
  <c r="KL109" i="1" l="1"/>
  <c r="BN122" i="1"/>
  <c r="BL123" i="1"/>
  <c r="KL110" i="1" l="1"/>
  <c r="BL124" i="1"/>
  <c r="BN123" i="1"/>
  <c r="KL111" i="1" l="1"/>
  <c r="BN124" i="1"/>
  <c r="BL125" i="1"/>
  <c r="KL112" i="1" l="1"/>
  <c r="BL126" i="1"/>
  <c r="BN125" i="1"/>
  <c r="KL113" i="1" l="1"/>
  <c r="BN126" i="1"/>
  <c r="BL130" i="1"/>
  <c r="KL114" i="1" l="1"/>
  <c r="BL131" i="1"/>
  <c r="BN130" i="1"/>
  <c r="KL115" i="1" l="1"/>
  <c r="BN131" i="1"/>
  <c r="BL132" i="1"/>
  <c r="KL116" i="1" l="1"/>
  <c r="BL133" i="1"/>
  <c r="BN132" i="1"/>
  <c r="KL117" i="1" l="1"/>
  <c r="BL134" i="1"/>
  <c r="BN133" i="1"/>
  <c r="KL118" i="1" l="1"/>
  <c r="BL135" i="1"/>
  <c r="BN134" i="1"/>
  <c r="KL119" i="1" l="1"/>
  <c r="BL136" i="1"/>
  <c r="BN135" i="1"/>
  <c r="KL120" i="1" l="1"/>
  <c r="BN136" i="1"/>
  <c r="BL137" i="1"/>
  <c r="KL121" i="1" l="1"/>
  <c r="BL138" i="1"/>
  <c r="BN137" i="1"/>
  <c r="KL122" i="1" l="1"/>
  <c r="BL139" i="1"/>
  <c r="BN138" i="1"/>
  <c r="KL123" i="1" l="1"/>
  <c r="BL140" i="1"/>
  <c r="BN139" i="1"/>
  <c r="KL124" i="1" l="1"/>
  <c r="BL141" i="1"/>
  <c r="BN140" i="1"/>
  <c r="KL125" i="1" l="1"/>
  <c r="BN141" i="1"/>
  <c r="BL145" i="1"/>
  <c r="KL126" i="1" l="1"/>
  <c r="BL146" i="1"/>
  <c r="BN145" i="1"/>
  <c r="KL127" i="1" l="1"/>
  <c r="BN146" i="1"/>
  <c r="BL147" i="1"/>
  <c r="KL128" i="1" l="1"/>
  <c r="BL148" i="1"/>
  <c r="BN147" i="1"/>
  <c r="KL129" i="1" l="1"/>
  <c r="BL149" i="1"/>
  <c r="BN148" i="1"/>
  <c r="KL130" i="1" l="1"/>
  <c r="BL150" i="1"/>
  <c r="BN149" i="1"/>
  <c r="KL131" i="1" l="1"/>
  <c r="BL151" i="1"/>
  <c r="BN150" i="1"/>
  <c r="KL132" i="1" l="1"/>
  <c r="BL152" i="1"/>
  <c r="BN151" i="1"/>
  <c r="KL133" i="1" l="1"/>
  <c r="BN152" i="1"/>
  <c r="BL153" i="1"/>
  <c r="KL134" i="1" l="1"/>
  <c r="BL154" i="1"/>
  <c r="BN153" i="1"/>
  <c r="KL135" i="1" l="1"/>
  <c r="BN154" i="1"/>
  <c r="BL155" i="1"/>
  <c r="KL136" i="1" l="1"/>
  <c r="BL156" i="1"/>
  <c r="BN155" i="1"/>
  <c r="KL137" i="1" l="1"/>
  <c r="BN156" i="1"/>
  <c r="BL160" i="1"/>
  <c r="KL138" i="1" l="1"/>
  <c r="BL161" i="1"/>
  <c r="BN160" i="1"/>
  <c r="KL139" i="1" l="1"/>
  <c r="BL162" i="1"/>
  <c r="BN161" i="1"/>
  <c r="KL140" i="1" l="1"/>
  <c r="BL163" i="1"/>
  <c r="BN162" i="1"/>
  <c r="KL141" i="1" l="1"/>
  <c r="BL164" i="1"/>
  <c r="BN163" i="1"/>
  <c r="KL142" i="1" l="1"/>
  <c r="BL165" i="1"/>
  <c r="BN164" i="1"/>
  <c r="KL143" i="1" l="1"/>
  <c r="BL166" i="1"/>
  <c r="BN165" i="1"/>
  <c r="KL144" i="1" l="1"/>
  <c r="BL167" i="1"/>
  <c r="BN166" i="1"/>
  <c r="KL145" i="1" l="1"/>
  <c r="BL168" i="1"/>
  <c r="BN167" i="1"/>
  <c r="KL146" i="1" l="1"/>
  <c r="BL169" i="1"/>
  <c r="BN168" i="1"/>
  <c r="KL147" i="1" l="1"/>
  <c r="BL170" i="1"/>
  <c r="BN169" i="1"/>
  <c r="KL148" i="1" l="1"/>
  <c r="BL171" i="1"/>
  <c r="BN170" i="1"/>
  <c r="KL149" i="1" l="1"/>
  <c r="BN171" i="1"/>
  <c r="BL175" i="1"/>
  <c r="KL150" i="1" l="1"/>
  <c r="BL176" i="1"/>
  <c r="BN175" i="1"/>
  <c r="KL151" i="1" l="1"/>
  <c r="BL177" i="1"/>
  <c r="BN176" i="1"/>
  <c r="KL152" i="1" l="1"/>
  <c r="BL178" i="1"/>
  <c r="BN177" i="1"/>
  <c r="KL153" i="1" l="1"/>
  <c r="BL179" i="1"/>
  <c r="BN178" i="1"/>
  <c r="KL154" i="1" l="1"/>
  <c r="BL180" i="1"/>
  <c r="BN179" i="1"/>
  <c r="KL155" i="1" l="1"/>
  <c r="BL181" i="1"/>
  <c r="BN180" i="1"/>
  <c r="KL156" i="1" l="1"/>
  <c r="BL182" i="1"/>
  <c r="BN181" i="1"/>
  <c r="KL157" i="1" l="1"/>
  <c r="BN182" i="1"/>
  <c r="BL183" i="1"/>
  <c r="HV188" i="1"/>
  <c r="IG56" i="1"/>
  <c r="IG57" i="1" s="1"/>
  <c r="IG58" i="1" s="1"/>
  <c r="II55" i="1"/>
  <c r="MH55" i="1" s="1"/>
  <c r="IB188" i="1"/>
  <c r="IA55" i="1"/>
  <c r="ES55" i="1"/>
  <c r="KL158" i="1" l="1"/>
  <c r="BN183" i="1"/>
  <c r="BL184" i="1"/>
  <c r="II57" i="1"/>
  <c r="IG59" i="1"/>
  <c r="II58" i="1"/>
  <c r="II56" i="1"/>
  <c r="MH56" i="1" s="1"/>
  <c r="R53" i="1"/>
  <c r="U53" i="1" s="1"/>
  <c r="X53" i="1" s="1"/>
  <c r="AA53" i="1" s="1"/>
  <c r="AD53" i="1" s="1"/>
  <c r="AG53" i="1" s="1"/>
  <c r="AJ53" i="1" s="1"/>
  <c r="AM53" i="1" s="1"/>
  <c r="AP53" i="1" s="1"/>
  <c r="AS53" i="1" s="1"/>
  <c r="AV53" i="1" s="1"/>
  <c r="AY53" i="1" s="1"/>
  <c r="BB53" i="1" s="1"/>
  <c r="BE53" i="1" s="1"/>
  <c r="BH53" i="1" s="1"/>
  <c r="BK53" i="1" s="1"/>
  <c r="KL159" i="1" l="1"/>
  <c r="BN184" i="1"/>
  <c r="BL185" i="1"/>
  <c r="MH57" i="1"/>
  <c r="MH58" i="1" s="1"/>
  <c r="IG60" i="1"/>
  <c r="II59" i="1"/>
  <c r="KL160" i="1" l="1"/>
  <c r="BN185" i="1"/>
  <c r="BL186" i="1"/>
  <c r="BL190" i="1" s="1"/>
  <c r="MH59" i="1"/>
  <c r="IG61" i="1"/>
  <c r="II60" i="1"/>
  <c r="BN190" i="1" l="1"/>
  <c r="BL191" i="1"/>
  <c r="BN191" i="1" s="1"/>
  <c r="BN186" i="1"/>
  <c r="KL161" i="1"/>
  <c r="MH60" i="1"/>
  <c r="IG62" i="1"/>
  <c r="II61" i="1"/>
  <c r="BN201" i="1" l="1"/>
  <c r="N37" i="1" s="1"/>
  <c r="KL162" i="1"/>
  <c r="KL163" i="1" s="1"/>
  <c r="KL164" i="1" s="1"/>
  <c r="MH61" i="1"/>
  <c r="IG63" i="1"/>
  <c r="II62" i="1"/>
  <c r="MH62" i="1" l="1"/>
  <c r="IG64" i="1"/>
  <c r="II63" i="1"/>
  <c r="MH63" i="1" l="1"/>
  <c r="IG65" i="1"/>
  <c r="II64" i="1"/>
  <c r="MH64" i="1" l="1"/>
  <c r="IG66" i="1"/>
  <c r="II65" i="1"/>
  <c r="MH65" i="1" l="1"/>
  <c r="IG70" i="1"/>
  <c r="II66" i="1"/>
  <c r="MH66" i="1" l="1"/>
  <c r="IG71" i="1"/>
  <c r="II70" i="1"/>
  <c r="MH67" i="1" l="1"/>
  <c r="IG72" i="1"/>
  <c r="II71" i="1"/>
  <c r="MH68" i="1" l="1"/>
  <c r="IG73" i="1"/>
  <c r="II72" i="1"/>
  <c r="MH69" i="1" l="1"/>
  <c r="IG74" i="1"/>
  <c r="II73" i="1"/>
  <c r="MH70" i="1" l="1"/>
  <c r="IG75" i="1"/>
  <c r="II74" i="1"/>
  <c r="MH71" i="1" l="1"/>
  <c r="IG76" i="1"/>
  <c r="II75" i="1"/>
  <c r="MH72" i="1" l="1"/>
  <c r="IG77" i="1"/>
  <c r="II76" i="1"/>
  <c r="MH73" i="1" l="1"/>
  <c r="IG78" i="1"/>
  <c r="II77" i="1"/>
  <c r="MH74" i="1" l="1"/>
  <c r="IG79" i="1"/>
  <c r="II78" i="1"/>
  <c r="MH75" i="1" l="1"/>
  <c r="IG80" i="1"/>
  <c r="II79" i="1"/>
  <c r="MH76" i="1" l="1"/>
  <c r="IG81" i="1"/>
  <c r="II80" i="1"/>
  <c r="MH77" i="1" l="1"/>
  <c r="IG85" i="1"/>
  <c r="II81" i="1"/>
  <c r="MH78" i="1" l="1"/>
  <c r="IG86" i="1"/>
  <c r="II85" i="1"/>
  <c r="MH79" i="1" l="1"/>
  <c r="IG87" i="1"/>
  <c r="II86" i="1"/>
  <c r="MH80" i="1" l="1"/>
  <c r="IG88" i="1"/>
  <c r="II87" i="1"/>
  <c r="MH81" i="1" l="1"/>
  <c r="IG89" i="1"/>
  <c r="II88" i="1"/>
  <c r="MH82" i="1" l="1"/>
  <c r="IG90" i="1"/>
  <c r="II89" i="1"/>
  <c r="MH83" i="1" l="1"/>
  <c r="IG91" i="1"/>
  <c r="II90" i="1"/>
  <c r="MH84" i="1" l="1"/>
  <c r="IG92" i="1"/>
  <c r="II91" i="1"/>
  <c r="MH85" i="1" l="1"/>
  <c r="IG93" i="1"/>
  <c r="II92" i="1"/>
  <c r="MH86" i="1" l="1"/>
  <c r="IG94" i="1"/>
  <c r="II93" i="1"/>
  <c r="MH87" i="1" l="1"/>
  <c r="IG95" i="1"/>
  <c r="II94" i="1"/>
  <c r="MH88" i="1" l="1"/>
  <c r="IG96" i="1"/>
  <c r="II95" i="1"/>
  <c r="MH89" i="1" l="1"/>
  <c r="IG100" i="1"/>
  <c r="II96" i="1"/>
  <c r="MH90" i="1" l="1"/>
  <c r="IG101" i="1"/>
  <c r="II100" i="1"/>
  <c r="MH91" i="1" l="1"/>
  <c r="IG102" i="1"/>
  <c r="II101" i="1"/>
  <c r="MH92" i="1" l="1"/>
  <c r="IG103" i="1"/>
  <c r="II102" i="1"/>
  <c r="MH93" i="1" l="1"/>
  <c r="IG104" i="1"/>
  <c r="II103" i="1"/>
  <c r="MH94" i="1" l="1"/>
  <c r="IG105" i="1"/>
  <c r="II104" i="1"/>
  <c r="MH95" i="1" l="1"/>
  <c r="IG106" i="1"/>
  <c r="II105" i="1"/>
  <c r="MH96" i="1" l="1"/>
  <c r="IG107" i="1"/>
  <c r="II106" i="1"/>
  <c r="MH97" i="1" l="1"/>
  <c r="IG108" i="1"/>
  <c r="II107" i="1"/>
  <c r="MH98" i="1" l="1"/>
  <c r="IG109" i="1"/>
  <c r="II108" i="1"/>
  <c r="MH99" i="1" l="1"/>
  <c r="IG110" i="1"/>
  <c r="II109" i="1"/>
  <c r="MH100" i="1" l="1"/>
  <c r="IG111" i="1"/>
  <c r="II110" i="1"/>
  <c r="MH101" i="1" l="1"/>
  <c r="IG115" i="1"/>
  <c r="II111" i="1"/>
  <c r="MH102" i="1" l="1"/>
  <c r="IG116" i="1"/>
  <c r="II115" i="1"/>
  <c r="MH103" i="1" l="1"/>
  <c r="IG117" i="1"/>
  <c r="II116" i="1"/>
  <c r="MH104" i="1" l="1"/>
  <c r="IG118" i="1"/>
  <c r="II117" i="1"/>
  <c r="MH105" i="1" l="1"/>
  <c r="IG119" i="1"/>
  <c r="II118" i="1"/>
  <c r="MH106" i="1" l="1"/>
  <c r="IG120" i="1"/>
  <c r="II119" i="1"/>
  <c r="MH107" i="1" l="1"/>
  <c r="IG121" i="1"/>
  <c r="II120" i="1"/>
  <c r="MH108" i="1" l="1"/>
  <c r="IG122" i="1"/>
  <c r="II121" i="1"/>
  <c r="MH109" i="1" l="1"/>
  <c r="IG123" i="1"/>
  <c r="II122" i="1"/>
  <c r="MH110" i="1" l="1"/>
  <c r="IG124" i="1"/>
  <c r="II123" i="1"/>
  <c r="MH111" i="1" l="1"/>
  <c r="IG125" i="1"/>
  <c r="II124" i="1"/>
  <c r="MH112" i="1" l="1"/>
  <c r="IG126" i="1"/>
  <c r="II125" i="1"/>
  <c r="MH113" i="1" l="1"/>
  <c r="IG130" i="1"/>
  <c r="II126" i="1"/>
  <c r="MH114" i="1" l="1"/>
  <c r="IG131" i="1"/>
  <c r="II130" i="1"/>
  <c r="MH115" i="1" l="1"/>
  <c r="IG132" i="1"/>
  <c r="II131" i="1"/>
  <c r="MH116" i="1" l="1"/>
  <c r="IG133" i="1"/>
  <c r="II132" i="1"/>
  <c r="MH117" i="1" l="1"/>
  <c r="IG134" i="1"/>
  <c r="II133" i="1"/>
  <c r="MH118" i="1" l="1"/>
  <c r="IG135" i="1"/>
  <c r="II134" i="1"/>
  <c r="MH119" i="1" l="1"/>
  <c r="IG136" i="1"/>
  <c r="II135" i="1"/>
  <c r="MH120" i="1" l="1"/>
  <c r="IG137" i="1"/>
  <c r="II136" i="1"/>
  <c r="MH121" i="1" l="1"/>
  <c r="IG138" i="1"/>
  <c r="II137" i="1"/>
  <c r="MH122" i="1" l="1"/>
  <c r="IG139" i="1"/>
  <c r="II138" i="1"/>
  <c r="MH123" i="1" l="1"/>
  <c r="IG140" i="1"/>
  <c r="II139" i="1"/>
  <c r="MH124" i="1" l="1"/>
  <c r="IG141" i="1"/>
  <c r="II140" i="1"/>
  <c r="MH125" i="1" l="1"/>
  <c r="IG145" i="1"/>
  <c r="II141" i="1"/>
  <c r="MH126" i="1" l="1"/>
  <c r="IG146" i="1"/>
  <c r="II145" i="1"/>
  <c r="MH127" i="1" l="1"/>
  <c r="IG147" i="1"/>
  <c r="II146" i="1"/>
  <c r="MH128" i="1" l="1"/>
  <c r="IG148" i="1"/>
  <c r="II147" i="1"/>
  <c r="MH129" i="1" l="1"/>
  <c r="IG149" i="1"/>
  <c r="II148" i="1"/>
  <c r="MH130" i="1" l="1"/>
  <c r="IG150" i="1"/>
  <c r="II149" i="1"/>
  <c r="MH131" i="1" l="1"/>
  <c r="IG151" i="1"/>
  <c r="II150" i="1"/>
  <c r="MH132" i="1" l="1"/>
  <c r="IG152" i="1"/>
  <c r="II151" i="1"/>
  <c r="MH133" i="1" l="1"/>
  <c r="IG153" i="1"/>
  <c r="II152" i="1"/>
  <c r="MH134" i="1" l="1"/>
  <c r="IG154" i="1"/>
  <c r="II153" i="1"/>
  <c r="MH135" i="1" l="1"/>
  <c r="IG155" i="1"/>
  <c r="II154" i="1"/>
  <c r="MH136" i="1" l="1"/>
  <c r="IG156" i="1"/>
  <c r="II155" i="1"/>
  <c r="MH137" i="1" l="1"/>
  <c r="IG160" i="1"/>
  <c r="II156" i="1"/>
  <c r="MH138" i="1" l="1"/>
  <c r="IG161" i="1"/>
  <c r="II160" i="1"/>
  <c r="MH139" i="1" l="1"/>
  <c r="IG162" i="1"/>
  <c r="II161" i="1"/>
  <c r="MH140" i="1" l="1"/>
  <c r="IG163" i="1"/>
  <c r="II162" i="1"/>
  <c r="MH141" i="1" l="1"/>
  <c r="IG164" i="1"/>
  <c r="II163" i="1"/>
  <c r="MH142" i="1" l="1"/>
  <c r="IG165" i="1"/>
  <c r="II164" i="1"/>
  <c r="MH143" i="1" l="1"/>
  <c r="IG166" i="1"/>
  <c r="II165" i="1"/>
  <c r="MH144" i="1" l="1"/>
  <c r="IG167" i="1"/>
  <c r="II166" i="1"/>
  <c r="MH145" i="1" l="1"/>
  <c r="IG168" i="1"/>
  <c r="II167" i="1"/>
  <c r="MH146" i="1" l="1"/>
  <c r="II168" i="1"/>
  <c r="IG169" i="1"/>
  <c r="MH147" i="1" l="1"/>
  <c r="IG170" i="1"/>
  <c r="II169" i="1"/>
  <c r="MH148" i="1" l="1"/>
  <c r="IG171" i="1"/>
  <c r="II170" i="1"/>
  <c r="MH149" i="1" l="1"/>
  <c r="IG175" i="1"/>
  <c r="II171" i="1"/>
  <c r="MH150" i="1" l="1"/>
  <c r="II175" i="1"/>
  <c r="IG176" i="1"/>
  <c r="MH151" i="1" l="1"/>
  <c r="IG177" i="1"/>
  <c r="II176" i="1"/>
  <c r="MH152" i="1" l="1"/>
  <c r="IG178" i="1"/>
  <c r="II177" i="1"/>
  <c r="MH153" i="1" l="1"/>
  <c r="IG179" i="1"/>
  <c r="II178" i="1"/>
  <c r="MH154" i="1" l="1"/>
  <c r="IG180" i="1"/>
  <c r="II179" i="1"/>
  <c r="MH155" i="1" l="1"/>
  <c r="IG181" i="1"/>
  <c r="II180" i="1"/>
  <c r="MH156" i="1" l="1"/>
  <c r="II181" i="1"/>
  <c r="IG182" i="1"/>
  <c r="MH157" i="1" l="1"/>
  <c r="II182" i="1"/>
  <c r="IG183" i="1"/>
  <c r="MH158" i="1" l="1"/>
  <c r="II183" i="1"/>
  <c r="IG184" i="1"/>
  <c r="EP55" i="1"/>
  <c r="MH159" i="1" l="1"/>
  <c r="II184" i="1"/>
  <c r="IG185" i="1"/>
  <c r="BD188" i="1"/>
  <c r="BD173" i="1"/>
  <c r="BD158" i="1"/>
  <c r="BD143" i="1"/>
  <c r="BD128" i="1"/>
  <c r="BD113" i="1"/>
  <c r="BD98" i="1"/>
  <c r="BD83" i="1"/>
  <c r="BD68" i="1"/>
  <c r="MH160" i="1" l="1"/>
  <c r="II185" i="1"/>
  <c r="IG186" i="1"/>
  <c r="IG190" i="1" s="1"/>
  <c r="HO55" i="1"/>
  <c r="II190" i="1" l="1"/>
  <c r="IG191" i="1"/>
  <c r="II191" i="1" s="1"/>
  <c r="II186" i="1"/>
  <c r="II201" i="1" s="1"/>
  <c r="P36" i="1" s="1"/>
  <c r="MH161" i="1"/>
  <c r="EM55" i="1"/>
  <c r="MH162" i="1" l="1"/>
  <c r="MH163" i="1" s="1"/>
  <c r="MH164" i="1" s="1"/>
  <c r="BA113" i="1"/>
  <c r="BA173" i="1"/>
  <c r="BA158" i="1"/>
  <c r="BA143" i="1"/>
  <c r="BA128" i="1"/>
  <c r="BA98" i="1"/>
  <c r="BA83" i="1"/>
  <c r="BA68" i="1"/>
  <c r="AZ55" i="1"/>
  <c r="IA56" i="1" l="1"/>
  <c r="HO56" i="1"/>
  <c r="HO57" i="1" s="1"/>
  <c r="IC55" i="1"/>
  <c r="MG55" i="1" s="1"/>
  <c r="HW55" i="1"/>
  <c r="MF55" i="1" s="1"/>
  <c r="HQ55" i="1"/>
  <c r="ME55" i="1" s="1"/>
  <c r="HM182" i="1"/>
  <c r="HM181" i="1"/>
  <c r="HJ181" i="1"/>
  <c r="HM180" i="1"/>
  <c r="HJ180" i="1"/>
  <c r="HM179" i="1"/>
  <c r="HJ179" i="1"/>
  <c r="HM178" i="1"/>
  <c r="HJ178" i="1"/>
  <c r="HM177" i="1"/>
  <c r="HJ177" i="1"/>
  <c r="HM176" i="1"/>
  <c r="HJ176" i="1"/>
  <c r="HM175" i="1"/>
  <c r="HJ175" i="1"/>
  <c r="HM171" i="1"/>
  <c r="HJ171" i="1"/>
  <c r="HM170" i="1"/>
  <c r="HJ170" i="1"/>
  <c r="HM169" i="1"/>
  <c r="HJ169" i="1"/>
  <c r="HM168" i="1"/>
  <c r="HJ168" i="1"/>
  <c r="HM167" i="1"/>
  <c r="HJ167" i="1"/>
  <c r="HM166" i="1"/>
  <c r="HJ166" i="1"/>
  <c r="HM165" i="1"/>
  <c r="HJ165" i="1"/>
  <c r="HM164" i="1"/>
  <c r="HJ164" i="1"/>
  <c r="HM163" i="1"/>
  <c r="HJ163" i="1"/>
  <c r="HM162" i="1"/>
  <c r="HJ162" i="1"/>
  <c r="HM161" i="1"/>
  <c r="HJ161" i="1"/>
  <c r="HM160" i="1"/>
  <c r="HJ160" i="1"/>
  <c r="HM156" i="1"/>
  <c r="HJ156" i="1"/>
  <c r="HM155" i="1"/>
  <c r="HJ155" i="1"/>
  <c r="HM154" i="1"/>
  <c r="HJ154" i="1"/>
  <c r="HM153" i="1"/>
  <c r="HJ153" i="1"/>
  <c r="HM152" i="1"/>
  <c r="HJ152" i="1"/>
  <c r="HM151" i="1"/>
  <c r="HJ151" i="1"/>
  <c r="HM150" i="1"/>
  <c r="HJ150" i="1"/>
  <c r="HM149" i="1"/>
  <c r="HJ149" i="1"/>
  <c r="HM148" i="1"/>
  <c r="HJ148" i="1"/>
  <c r="HM147" i="1"/>
  <c r="HJ147" i="1"/>
  <c r="HM146" i="1"/>
  <c r="HJ146" i="1"/>
  <c r="HM145" i="1"/>
  <c r="HJ145" i="1"/>
  <c r="HM141" i="1"/>
  <c r="HJ141" i="1"/>
  <c r="HM140" i="1"/>
  <c r="HJ140" i="1"/>
  <c r="HM139" i="1"/>
  <c r="HJ139" i="1"/>
  <c r="HM138" i="1"/>
  <c r="HJ138" i="1"/>
  <c r="HM137" i="1"/>
  <c r="HJ137" i="1"/>
  <c r="HM136" i="1"/>
  <c r="HJ136" i="1"/>
  <c r="HM135" i="1"/>
  <c r="HJ135" i="1"/>
  <c r="HM134" i="1"/>
  <c r="HJ134" i="1"/>
  <c r="HM133" i="1"/>
  <c r="HJ133" i="1"/>
  <c r="HM132" i="1"/>
  <c r="HJ132" i="1"/>
  <c r="HM131" i="1"/>
  <c r="HJ131" i="1"/>
  <c r="HM130" i="1"/>
  <c r="HJ130" i="1"/>
  <c r="HM126" i="1"/>
  <c r="HJ126" i="1"/>
  <c r="HM125" i="1"/>
  <c r="HJ125" i="1"/>
  <c r="HM124" i="1"/>
  <c r="HJ124" i="1"/>
  <c r="HM123" i="1"/>
  <c r="HJ123" i="1"/>
  <c r="HM122" i="1"/>
  <c r="HJ122" i="1"/>
  <c r="HM121" i="1"/>
  <c r="HJ121" i="1"/>
  <c r="HM120" i="1"/>
  <c r="HJ120" i="1"/>
  <c r="HM119" i="1"/>
  <c r="HJ119" i="1"/>
  <c r="HM118" i="1"/>
  <c r="HJ118" i="1"/>
  <c r="HM117" i="1"/>
  <c r="HJ117" i="1"/>
  <c r="HM116" i="1"/>
  <c r="HJ116" i="1"/>
  <c r="HM115" i="1"/>
  <c r="HJ115" i="1"/>
  <c r="HM111" i="1"/>
  <c r="HJ111" i="1"/>
  <c r="HM110" i="1"/>
  <c r="HJ110" i="1"/>
  <c r="HM109" i="1"/>
  <c r="HJ109" i="1"/>
  <c r="HM108" i="1"/>
  <c r="HJ108" i="1"/>
  <c r="HM107" i="1"/>
  <c r="HJ107" i="1"/>
  <c r="HM106" i="1"/>
  <c r="HJ106" i="1"/>
  <c r="HM105" i="1"/>
  <c r="HJ105" i="1"/>
  <c r="HM104" i="1"/>
  <c r="HJ104" i="1"/>
  <c r="HM103" i="1"/>
  <c r="HJ103" i="1"/>
  <c r="HM102" i="1"/>
  <c r="HJ102" i="1"/>
  <c r="HM101" i="1"/>
  <c r="HJ101" i="1"/>
  <c r="HM100" i="1"/>
  <c r="HJ100" i="1"/>
  <c r="HM96" i="1"/>
  <c r="HJ96" i="1"/>
  <c r="HM95" i="1"/>
  <c r="HJ95" i="1"/>
  <c r="HM94" i="1"/>
  <c r="HJ94" i="1"/>
  <c r="HM93" i="1"/>
  <c r="HJ93" i="1"/>
  <c r="HM92" i="1"/>
  <c r="HJ92" i="1"/>
  <c r="HM91" i="1"/>
  <c r="HJ91" i="1"/>
  <c r="HM90" i="1"/>
  <c r="HJ90" i="1"/>
  <c r="HM89" i="1"/>
  <c r="HJ89" i="1"/>
  <c r="HM88" i="1"/>
  <c r="HJ88" i="1"/>
  <c r="HM87" i="1"/>
  <c r="HJ87" i="1"/>
  <c r="HM86" i="1"/>
  <c r="HJ86" i="1"/>
  <c r="HM85" i="1"/>
  <c r="HJ85" i="1"/>
  <c r="HM70" i="1"/>
  <c r="HM81" i="1"/>
  <c r="HM80" i="1"/>
  <c r="HM79" i="1"/>
  <c r="HM78" i="1"/>
  <c r="HM77" i="1"/>
  <c r="HM76" i="1"/>
  <c r="HM75" i="1"/>
  <c r="HM74" i="1"/>
  <c r="HM73" i="1"/>
  <c r="HM72" i="1"/>
  <c r="HM71" i="1"/>
  <c r="HJ81" i="1"/>
  <c r="HJ80" i="1"/>
  <c r="HJ79" i="1"/>
  <c r="HJ78" i="1"/>
  <c r="HJ77" i="1"/>
  <c r="HJ76" i="1"/>
  <c r="HJ75" i="1"/>
  <c r="HJ74" i="1"/>
  <c r="HJ73" i="1"/>
  <c r="HJ72" i="1"/>
  <c r="HJ71" i="1"/>
  <c r="HJ70" i="1"/>
  <c r="HM66" i="1"/>
  <c r="HM65" i="1"/>
  <c r="HM64" i="1"/>
  <c r="HM63" i="1"/>
  <c r="HM62" i="1"/>
  <c r="HM61" i="1"/>
  <c r="HM60" i="1"/>
  <c r="HM59" i="1"/>
  <c r="HM58" i="1"/>
  <c r="HM57" i="1"/>
  <c r="HM56" i="1"/>
  <c r="HM55" i="1"/>
  <c r="HJ66" i="1"/>
  <c r="HJ65" i="1"/>
  <c r="HJ64" i="1"/>
  <c r="HJ63" i="1"/>
  <c r="HJ62" i="1"/>
  <c r="HJ61" i="1"/>
  <c r="HJ60" i="1"/>
  <c r="HJ59" i="1"/>
  <c r="HJ58" i="1"/>
  <c r="HJ57" i="1"/>
  <c r="HJ56" i="1"/>
  <c r="HJ55" i="1"/>
  <c r="HF56" i="1"/>
  <c r="HJ188" i="1" l="1"/>
  <c r="HM188" i="1"/>
  <c r="HJ68" i="1"/>
  <c r="HW66" i="1"/>
  <c r="IC56" i="1"/>
  <c r="MG56" i="1" s="1"/>
  <c r="HQ57" i="1"/>
  <c r="HO58" i="1"/>
  <c r="HW56" i="1"/>
  <c r="MF56" i="1" s="1"/>
  <c r="HW62" i="1"/>
  <c r="HW60" i="1"/>
  <c r="HW64" i="1"/>
  <c r="HQ56" i="1"/>
  <c r="ME56" i="1" s="1"/>
  <c r="HW57" i="1"/>
  <c r="HW59" i="1"/>
  <c r="HW61" i="1"/>
  <c r="HW63" i="1"/>
  <c r="HW65" i="1"/>
  <c r="HW58" i="1"/>
  <c r="IA57" i="1"/>
  <c r="HM68" i="1"/>
  <c r="HN55" i="1"/>
  <c r="MD55" i="1" s="1"/>
  <c r="HM83" i="1"/>
  <c r="HJ83" i="1"/>
  <c r="HH55" i="1"/>
  <c r="MB55" i="1" s="1"/>
  <c r="HJ98" i="1"/>
  <c r="HJ113" i="1"/>
  <c r="HJ128" i="1"/>
  <c r="HJ143" i="1"/>
  <c r="HJ158" i="1"/>
  <c r="HJ173" i="1"/>
  <c r="HM98" i="1"/>
  <c r="HM113" i="1"/>
  <c r="HM128" i="1"/>
  <c r="HM143" i="1"/>
  <c r="HM158" i="1"/>
  <c r="HM173" i="1"/>
  <c r="HF57" i="1"/>
  <c r="HH56" i="1"/>
  <c r="HL56" i="1"/>
  <c r="HI57" i="1"/>
  <c r="HK56" i="1"/>
  <c r="HK55" i="1"/>
  <c r="MC55" i="1" s="1"/>
  <c r="ME57" i="1" l="1"/>
  <c r="MC56" i="1"/>
  <c r="MF57" i="1"/>
  <c r="MF58" i="1" s="1"/>
  <c r="MF59" i="1" s="1"/>
  <c r="MF60" i="1" s="1"/>
  <c r="MF61" i="1" s="1"/>
  <c r="MF62" i="1" s="1"/>
  <c r="MF63" i="1" s="1"/>
  <c r="MF64" i="1" s="1"/>
  <c r="MF65" i="1" s="1"/>
  <c r="MF66" i="1" s="1"/>
  <c r="MB56" i="1"/>
  <c r="HW71" i="1"/>
  <c r="HW72" i="1"/>
  <c r="HW70" i="1"/>
  <c r="IC57" i="1"/>
  <c r="MG57" i="1" s="1"/>
  <c r="IA58" i="1"/>
  <c r="HW73" i="1"/>
  <c r="HO59" i="1"/>
  <c r="HQ58" i="1"/>
  <c r="HF58" i="1"/>
  <c r="HH57" i="1"/>
  <c r="HL57" i="1"/>
  <c r="HN56" i="1"/>
  <c r="MD56" i="1" s="1"/>
  <c r="HI58" i="1"/>
  <c r="HK57" i="1"/>
  <c r="ME58" i="1" l="1"/>
  <c r="MC57" i="1"/>
  <c r="MF67" i="1"/>
  <c r="MF68" i="1" s="1"/>
  <c r="MF69" i="1" s="1"/>
  <c r="MF70" i="1" s="1"/>
  <c r="MB57" i="1"/>
  <c r="HW74" i="1"/>
  <c r="IC58" i="1"/>
  <c r="MG58" i="1" s="1"/>
  <c r="IA59" i="1"/>
  <c r="HO60" i="1"/>
  <c r="HQ59" i="1"/>
  <c r="HH58" i="1"/>
  <c r="HF59" i="1"/>
  <c r="HL58" i="1"/>
  <c r="HN57" i="1"/>
  <c r="MD57" i="1" s="1"/>
  <c r="HI59" i="1"/>
  <c r="HK58" i="1"/>
  <c r="ME59" i="1" l="1"/>
  <c r="MB58" i="1"/>
  <c r="MC58" i="1"/>
  <c r="MF71" i="1"/>
  <c r="HO61" i="1"/>
  <c r="HQ60" i="1"/>
  <c r="IC59" i="1"/>
  <c r="MG59" i="1" s="1"/>
  <c r="IA60" i="1"/>
  <c r="HW75" i="1"/>
  <c r="HH59" i="1"/>
  <c r="HF60" i="1"/>
  <c r="HL59" i="1"/>
  <c r="HN58" i="1"/>
  <c r="MD58" i="1" s="1"/>
  <c r="HI60" i="1"/>
  <c r="HK59" i="1"/>
  <c r="ME60" i="1" l="1"/>
  <c r="MB59" i="1"/>
  <c r="MC59" i="1"/>
  <c r="MF72" i="1"/>
  <c r="HO62" i="1"/>
  <c r="HQ61" i="1"/>
  <c r="HW76" i="1"/>
  <c r="IA61" i="1"/>
  <c r="IC60" i="1"/>
  <c r="MG60" i="1" s="1"/>
  <c r="HF61" i="1"/>
  <c r="HH60" i="1"/>
  <c r="HL60" i="1"/>
  <c r="HN59" i="1"/>
  <c r="MD59" i="1" s="1"/>
  <c r="HI61" i="1"/>
  <c r="HK60" i="1"/>
  <c r="MB60" i="1" l="1"/>
  <c r="ME61" i="1"/>
  <c r="MC60" i="1"/>
  <c r="MF73" i="1"/>
  <c r="HW77" i="1"/>
  <c r="IA62" i="1"/>
  <c r="IC61" i="1"/>
  <c r="MG61" i="1" s="1"/>
  <c r="HO63" i="1"/>
  <c r="HQ62" i="1"/>
  <c r="HF62" i="1"/>
  <c r="HH61" i="1"/>
  <c r="HL61" i="1"/>
  <c r="HN60" i="1"/>
  <c r="MD60" i="1" s="1"/>
  <c r="HI62" i="1"/>
  <c r="HK61" i="1"/>
  <c r="ME62" i="1" l="1"/>
  <c r="MB61" i="1"/>
  <c r="MC61" i="1"/>
  <c r="MF74" i="1"/>
  <c r="IA63" i="1"/>
  <c r="IC62" i="1"/>
  <c r="MG62" i="1" s="1"/>
  <c r="HW78" i="1"/>
  <c r="HO64" i="1"/>
  <c r="HQ63" i="1"/>
  <c r="HH62" i="1"/>
  <c r="HF63" i="1"/>
  <c r="HL62" i="1"/>
  <c r="HN61" i="1"/>
  <c r="MD61" i="1" s="1"/>
  <c r="HI63" i="1"/>
  <c r="HK62" i="1"/>
  <c r="ME63" i="1" l="1"/>
  <c r="MB62" i="1"/>
  <c r="MC62" i="1"/>
  <c r="MF75" i="1"/>
  <c r="HW79" i="1"/>
  <c r="HO65" i="1"/>
  <c r="HQ64" i="1"/>
  <c r="IA64" i="1"/>
  <c r="IC63" i="1"/>
  <c r="MG63" i="1" s="1"/>
  <c r="HH63" i="1"/>
  <c r="HF64" i="1"/>
  <c r="HL63" i="1"/>
  <c r="HN62" i="1"/>
  <c r="MD62" i="1" s="1"/>
  <c r="HI64" i="1"/>
  <c r="HK63" i="1"/>
  <c r="ME64" i="1" l="1"/>
  <c r="MB63" i="1"/>
  <c r="MC63" i="1"/>
  <c r="MF76" i="1"/>
  <c r="HO70" i="1"/>
  <c r="HO66" i="1"/>
  <c r="HQ66" i="1" s="1"/>
  <c r="HQ65" i="1"/>
  <c r="HW80" i="1"/>
  <c r="HW81" i="1"/>
  <c r="HU85" i="1"/>
  <c r="IA65" i="1"/>
  <c r="IC64" i="1"/>
  <c r="MG64" i="1" s="1"/>
  <c r="HF65" i="1"/>
  <c r="HH64" i="1"/>
  <c r="HL64" i="1"/>
  <c r="HN63" i="1"/>
  <c r="MD63" i="1" s="1"/>
  <c r="HI65" i="1"/>
  <c r="HK64" i="1"/>
  <c r="ME65" i="1" l="1"/>
  <c r="ME66" i="1" s="1"/>
  <c r="MB64" i="1"/>
  <c r="MC64" i="1"/>
  <c r="MF77" i="1"/>
  <c r="MF78" i="1" s="1"/>
  <c r="IA66" i="1"/>
  <c r="IC65" i="1"/>
  <c r="MG65" i="1" s="1"/>
  <c r="HU86" i="1"/>
  <c r="HW85" i="1"/>
  <c r="HO71" i="1"/>
  <c r="HQ70" i="1"/>
  <c r="HF66" i="1"/>
  <c r="HH66" i="1" s="1"/>
  <c r="HF70" i="1"/>
  <c r="HH65" i="1"/>
  <c r="HL65" i="1"/>
  <c r="HN64" i="1"/>
  <c r="MD64" i="1" s="1"/>
  <c r="HI66" i="1"/>
  <c r="HK66" i="1" s="1"/>
  <c r="HK65" i="1"/>
  <c r="HI70" i="1"/>
  <c r="MB65" i="1" l="1"/>
  <c r="MB66" i="1" s="1"/>
  <c r="MC65" i="1"/>
  <c r="MC66" i="1" s="1"/>
  <c r="MF79" i="1"/>
  <c r="ME67" i="1"/>
  <c r="HU87" i="1"/>
  <c r="HW86" i="1"/>
  <c r="HO72" i="1"/>
  <c r="HQ71" i="1"/>
  <c r="IA70" i="1"/>
  <c r="IC66" i="1"/>
  <c r="MG66" i="1" s="1"/>
  <c r="HH70" i="1"/>
  <c r="HF71" i="1"/>
  <c r="HL66" i="1"/>
  <c r="HN65" i="1"/>
  <c r="MD65" i="1" s="1"/>
  <c r="HI71" i="1"/>
  <c r="HK70" i="1"/>
  <c r="MC67" i="1" l="1"/>
  <c r="MB67" i="1"/>
  <c r="MF80" i="1"/>
  <c r="ME68" i="1"/>
  <c r="HO73" i="1"/>
  <c r="HQ72" i="1"/>
  <c r="IA71" i="1"/>
  <c r="IC70" i="1"/>
  <c r="MG67" i="1" s="1"/>
  <c r="HU88" i="1"/>
  <c r="HW87" i="1"/>
  <c r="HF72" i="1"/>
  <c r="HH71" i="1"/>
  <c r="HL70" i="1"/>
  <c r="HN66" i="1"/>
  <c r="MD66" i="1" s="1"/>
  <c r="HI72" i="1"/>
  <c r="HK71" i="1"/>
  <c r="MC68" i="1" l="1"/>
  <c r="MB68" i="1"/>
  <c r="MF81" i="1"/>
  <c r="ME69" i="1"/>
  <c r="IA72" i="1"/>
  <c r="IC71" i="1"/>
  <c r="MG68" i="1" s="1"/>
  <c r="HU89" i="1"/>
  <c r="HW88" i="1"/>
  <c r="HO74" i="1"/>
  <c r="HQ73" i="1"/>
  <c r="HF73" i="1"/>
  <c r="HH72" i="1"/>
  <c r="HN70" i="1"/>
  <c r="MD67" i="1" s="1"/>
  <c r="HL71" i="1"/>
  <c r="HI73" i="1"/>
  <c r="HK72" i="1"/>
  <c r="MC69" i="1" l="1"/>
  <c r="MB69" i="1"/>
  <c r="MF82" i="1"/>
  <c r="ME70" i="1"/>
  <c r="HO75" i="1"/>
  <c r="HQ74" i="1"/>
  <c r="HU90" i="1"/>
  <c r="HW89" i="1"/>
  <c r="IA73" i="1"/>
  <c r="IC72" i="1"/>
  <c r="MG69" i="1" s="1"/>
  <c r="HF74" i="1"/>
  <c r="HH73" i="1"/>
  <c r="HL72" i="1"/>
  <c r="HN71" i="1"/>
  <c r="MD68" i="1" s="1"/>
  <c r="HI74" i="1"/>
  <c r="HK73" i="1"/>
  <c r="MC70" i="1" l="1"/>
  <c r="MB70" i="1"/>
  <c r="MF83" i="1"/>
  <c r="ME71" i="1"/>
  <c r="HO76" i="1"/>
  <c r="HQ75" i="1"/>
  <c r="IA74" i="1"/>
  <c r="IC73" i="1"/>
  <c r="MG70" i="1" s="1"/>
  <c r="HU91" i="1"/>
  <c r="HW90" i="1"/>
  <c r="HF75" i="1"/>
  <c r="HH74" i="1"/>
  <c r="HL73" i="1"/>
  <c r="HN72" i="1"/>
  <c r="MD69" i="1" s="1"/>
  <c r="HI75" i="1"/>
  <c r="HK74" i="1"/>
  <c r="MC71" i="1" l="1"/>
  <c r="MB71" i="1"/>
  <c r="MF84" i="1"/>
  <c r="ME72" i="1"/>
  <c r="HO77" i="1"/>
  <c r="HQ76" i="1"/>
  <c r="HU92" i="1"/>
  <c r="HW91" i="1"/>
  <c r="IA75" i="1"/>
  <c r="IC74" i="1"/>
  <c r="MG71" i="1" s="1"/>
  <c r="HF76" i="1"/>
  <c r="HH75" i="1"/>
  <c r="HL74" i="1"/>
  <c r="HN73" i="1"/>
  <c r="MD70" i="1" s="1"/>
  <c r="HI76" i="1"/>
  <c r="HK75" i="1"/>
  <c r="MC72" i="1" l="1"/>
  <c r="MB72" i="1"/>
  <c r="MF85" i="1"/>
  <c r="ME73" i="1"/>
  <c r="HU93" i="1"/>
  <c r="HW92" i="1"/>
  <c r="IA76" i="1"/>
  <c r="IC75" i="1"/>
  <c r="MG72" i="1" s="1"/>
  <c r="HO78" i="1"/>
  <c r="HQ77" i="1"/>
  <c r="HF77" i="1"/>
  <c r="HH76" i="1"/>
  <c r="HL75" i="1"/>
  <c r="HN74" i="1"/>
  <c r="MD71" i="1" s="1"/>
  <c r="HI77" i="1"/>
  <c r="HK76" i="1"/>
  <c r="MC73" i="1" l="1"/>
  <c r="MB73" i="1"/>
  <c r="MF86" i="1"/>
  <c r="ME74" i="1"/>
  <c r="HO79" i="1"/>
  <c r="HQ78" i="1"/>
  <c r="HU94" i="1"/>
  <c r="HW93" i="1"/>
  <c r="IA77" i="1"/>
  <c r="IC76" i="1"/>
  <c r="MG73" i="1" s="1"/>
  <c r="HF78" i="1"/>
  <c r="HH77" i="1"/>
  <c r="HL76" i="1"/>
  <c r="HN75" i="1"/>
  <c r="MD72" i="1" s="1"/>
  <c r="HI78" i="1"/>
  <c r="HK77" i="1"/>
  <c r="MC74" i="1" l="1"/>
  <c r="MB74" i="1"/>
  <c r="MF87" i="1"/>
  <c r="ME75" i="1"/>
  <c r="IA78" i="1"/>
  <c r="IC77" i="1"/>
  <c r="MG74" i="1" s="1"/>
  <c r="HO80" i="1"/>
  <c r="HQ79" i="1"/>
  <c r="HU95" i="1"/>
  <c r="HW94" i="1"/>
  <c r="HF79" i="1"/>
  <c r="HH78" i="1"/>
  <c r="HL77" i="1"/>
  <c r="HN76" i="1"/>
  <c r="MD73" i="1" s="1"/>
  <c r="HI79" i="1"/>
  <c r="HK78" i="1"/>
  <c r="MC75" i="1" l="1"/>
  <c r="MB75" i="1"/>
  <c r="MF88" i="1"/>
  <c r="ME76" i="1"/>
  <c r="HU100" i="1"/>
  <c r="HU96" i="1"/>
  <c r="HW96" i="1" s="1"/>
  <c r="HW95" i="1"/>
  <c r="IA79" i="1"/>
  <c r="IC78" i="1"/>
  <c r="MG75" i="1" s="1"/>
  <c r="HO81" i="1"/>
  <c r="HQ81" i="1" s="1"/>
  <c r="HO85" i="1"/>
  <c r="HQ80" i="1"/>
  <c r="HF80" i="1"/>
  <c r="HH79" i="1"/>
  <c r="HL78" i="1"/>
  <c r="HN77" i="1"/>
  <c r="MD74" i="1" s="1"/>
  <c r="HI80" i="1"/>
  <c r="HK79" i="1"/>
  <c r="MC76" i="1" l="1"/>
  <c r="MB76" i="1"/>
  <c r="MF89" i="1"/>
  <c r="MF90" i="1" s="1"/>
  <c r="ME77" i="1"/>
  <c r="ME78" i="1" s="1"/>
  <c r="HU101" i="1"/>
  <c r="HW100" i="1"/>
  <c r="IA80" i="1"/>
  <c r="IC79" i="1"/>
  <c r="MG76" i="1" s="1"/>
  <c r="HQ85" i="1"/>
  <c r="HO86" i="1"/>
  <c r="HF81" i="1"/>
  <c r="HH81" i="1" s="1"/>
  <c r="HH80" i="1"/>
  <c r="HF85" i="1"/>
  <c r="HL79" i="1"/>
  <c r="HN78" i="1"/>
  <c r="MD75" i="1" s="1"/>
  <c r="HI81" i="1"/>
  <c r="HK81" i="1" s="1"/>
  <c r="HI85" i="1"/>
  <c r="HK80" i="1"/>
  <c r="MC77" i="1" l="1"/>
  <c r="MC78" i="1" s="1"/>
  <c r="MB77" i="1"/>
  <c r="MB78" i="1" s="1"/>
  <c r="MF91" i="1"/>
  <c r="ME79" i="1"/>
  <c r="HU102" i="1"/>
  <c r="HW101" i="1"/>
  <c r="IA81" i="1"/>
  <c r="IC80" i="1"/>
  <c r="MG77" i="1" s="1"/>
  <c r="HQ86" i="1"/>
  <c r="HO87" i="1"/>
  <c r="HF86" i="1"/>
  <c r="HH85" i="1"/>
  <c r="HL80" i="1"/>
  <c r="HN79" i="1"/>
  <c r="MD76" i="1" s="1"/>
  <c r="HI86" i="1"/>
  <c r="HK85" i="1"/>
  <c r="MC79" i="1" l="1"/>
  <c r="MF92" i="1"/>
  <c r="ME80" i="1"/>
  <c r="MB79" i="1"/>
  <c r="HU103" i="1"/>
  <c r="HW102" i="1"/>
  <c r="IA85" i="1"/>
  <c r="IC81" i="1"/>
  <c r="MG78" i="1" s="1"/>
  <c r="HQ87" i="1"/>
  <c r="HO88" i="1"/>
  <c r="HF87" i="1"/>
  <c r="HH86" i="1"/>
  <c r="HL81" i="1"/>
  <c r="HN80" i="1"/>
  <c r="MD77" i="1" s="1"/>
  <c r="HI87" i="1"/>
  <c r="HK86" i="1"/>
  <c r="MC80" i="1" l="1"/>
  <c r="MF93" i="1"/>
  <c r="MB80" i="1"/>
  <c r="ME81" i="1"/>
  <c r="HU104" i="1"/>
  <c r="HW103" i="1"/>
  <c r="IA86" i="1"/>
  <c r="IC85" i="1"/>
  <c r="MG79" i="1" s="1"/>
  <c r="HQ88" i="1"/>
  <c r="HO89" i="1"/>
  <c r="HF88" i="1"/>
  <c r="HH87" i="1"/>
  <c r="HL85" i="1"/>
  <c r="HN81" i="1"/>
  <c r="MD78" i="1" s="1"/>
  <c r="HK87" i="1"/>
  <c r="HI88" i="1"/>
  <c r="MC81" i="1" l="1"/>
  <c r="MF94" i="1"/>
  <c r="MB81" i="1"/>
  <c r="ME82" i="1"/>
  <c r="HU105" i="1"/>
  <c r="HW104" i="1"/>
  <c r="IA87" i="1"/>
  <c r="IC86" i="1"/>
  <c r="MG80" i="1" s="1"/>
  <c r="HQ89" i="1"/>
  <c r="HO90" i="1"/>
  <c r="HF89" i="1"/>
  <c r="HH88" i="1"/>
  <c r="HL86" i="1"/>
  <c r="HN85" i="1"/>
  <c r="MD79" i="1" s="1"/>
  <c r="HI89" i="1"/>
  <c r="HK88" i="1"/>
  <c r="MC82" i="1" l="1"/>
  <c r="MF95" i="1"/>
  <c r="MB82" i="1"/>
  <c r="ME83" i="1"/>
  <c r="HU106" i="1"/>
  <c r="HW105" i="1"/>
  <c r="IA88" i="1"/>
  <c r="IC87" i="1"/>
  <c r="MG81" i="1" s="1"/>
  <c r="HQ90" i="1"/>
  <c r="HO91" i="1"/>
  <c r="HF90" i="1"/>
  <c r="HH89" i="1"/>
  <c r="HL87" i="1"/>
  <c r="HN86" i="1"/>
  <c r="MD80" i="1" s="1"/>
  <c r="HI90" i="1"/>
  <c r="HK89" i="1"/>
  <c r="MC83" i="1" l="1"/>
  <c r="MF96" i="1"/>
  <c r="MB83" i="1"/>
  <c r="ME84" i="1"/>
  <c r="HU107" i="1"/>
  <c r="HW106" i="1"/>
  <c r="IA89" i="1"/>
  <c r="IC88" i="1"/>
  <c r="MG82" i="1" s="1"/>
  <c r="HQ91" i="1"/>
  <c r="HO92" i="1"/>
  <c r="HF91" i="1"/>
  <c r="HH90" i="1"/>
  <c r="HL88" i="1"/>
  <c r="HN87" i="1"/>
  <c r="MD81" i="1" s="1"/>
  <c r="HI91" i="1"/>
  <c r="HK90" i="1"/>
  <c r="MC84" i="1" l="1"/>
  <c r="MF97" i="1"/>
  <c r="MB84" i="1"/>
  <c r="ME85" i="1"/>
  <c r="HU108" i="1"/>
  <c r="HW107" i="1"/>
  <c r="IA90" i="1"/>
  <c r="IC89" i="1"/>
  <c r="MG83" i="1" s="1"/>
  <c r="HQ92" i="1"/>
  <c r="HO93" i="1"/>
  <c r="HF92" i="1"/>
  <c r="HH91" i="1"/>
  <c r="HL89" i="1"/>
  <c r="HN88" i="1"/>
  <c r="MD82" i="1" s="1"/>
  <c r="HI92" i="1"/>
  <c r="HK91" i="1"/>
  <c r="MC85" i="1" l="1"/>
  <c r="MF98" i="1"/>
  <c r="MB85" i="1"/>
  <c r="ME86" i="1"/>
  <c r="HU109" i="1"/>
  <c r="HW108" i="1"/>
  <c r="IA91" i="1"/>
  <c r="IC90" i="1"/>
  <c r="MG84" i="1" s="1"/>
  <c r="HQ93" i="1"/>
  <c r="HO94" i="1"/>
  <c r="HF93" i="1"/>
  <c r="HH92" i="1"/>
  <c r="HL90" i="1"/>
  <c r="HN89" i="1"/>
  <c r="MD83" i="1" s="1"/>
  <c r="HI93" i="1"/>
  <c r="HK92" i="1"/>
  <c r="MC86" i="1" l="1"/>
  <c r="MF99" i="1"/>
  <c r="MB86" i="1"/>
  <c r="ME87" i="1"/>
  <c r="HU110" i="1"/>
  <c r="HW109" i="1"/>
  <c r="IA92" i="1"/>
  <c r="IC91" i="1"/>
  <c r="MG85" i="1" s="1"/>
  <c r="HQ94" i="1"/>
  <c r="HO95" i="1"/>
  <c r="HF94" i="1"/>
  <c r="HH93" i="1"/>
  <c r="HL91" i="1"/>
  <c r="HN90" i="1"/>
  <c r="MD84" i="1" s="1"/>
  <c r="HI94" i="1"/>
  <c r="HK93" i="1"/>
  <c r="MC87" i="1" l="1"/>
  <c r="MF100" i="1"/>
  <c r="MB87" i="1"/>
  <c r="ME88" i="1"/>
  <c r="HU111" i="1"/>
  <c r="HW111" i="1" s="1"/>
  <c r="HU115" i="1"/>
  <c r="HW110" i="1"/>
  <c r="IA93" i="1"/>
  <c r="IC92" i="1"/>
  <c r="MG86" i="1" s="1"/>
  <c r="HQ95" i="1"/>
  <c r="HO96" i="1"/>
  <c r="HQ96" i="1" s="1"/>
  <c r="HO100" i="1"/>
  <c r="HF95" i="1"/>
  <c r="HH94" i="1"/>
  <c r="HL92" i="1"/>
  <c r="HN91" i="1"/>
  <c r="MD85" i="1" s="1"/>
  <c r="HI95" i="1"/>
  <c r="HK94" i="1"/>
  <c r="MC88" i="1" s="1"/>
  <c r="MF101" i="1" l="1"/>
  <c r="MF102" i="1" s="1"/>
  <c r="MB88" i="1"/>
  <c r="ME89" i="1"/>
  <c r="ME90" i="1" s="1"/>
  <c r="HQ100" i="1"/>
  <c r="HO101" i="1"/>
  <c r="IA94" i="1"/>
  <c r="IC93" i="1"/>
  <c r="MG87" i="1" s="1"/>
  <c r="HU116" i="1"/>
  <c r="HW115" i="1"/>
  <c r="HF96" i="1"/>
  <c r="HH96" i="1" s="1"/>
  <c r="HH95" i="1"/>
  <c r="HF100" i="1"/>
  <c r="HL93" i="1"/>
  <c r="HN92" i="1"/>
  <c r="MD86" i="1" s="1"/>
  <c r="HI100" i="1"/>
  <c r="HI96" i="1"/>
  <c r="HK96" i="1" s="1"/>
  <c r="HK95" i="1"/>
  <c r="MC89" i="1" s="1"/>
  <c r="MB89" i="1" l="1"/>
  <c r="MB90" i="1" s="1"/>
  <c r="MF103" i="1"/>
  <c r="ME91" i="1"/>
  <c r="MC90" i="1"/>
  <c r="HU117" i="1"/>
  <c r="HW116" i="1"/>
  <c r="IA95" i="1"/>
  <c r="IC94" i="1"/>
  <c r="MG88" i="1" s="1"/>
  <c r="HQ101" i="1"/>
  <c r="HO102" i="1"/>
  <c r="HF101" i="1"/>
  <c r="HH100" i="1"/>
  <c r="HL94" i="1"/>
  <c r="HN93" i="1"/>
  <c r="MD87" i="1" s="1"/>
  <c r="HI101" i="1"/>
  <c r="HK100" i="1"/>
  <c r="MC91" i="1" s="1"/>
  <c r="MF104" i="1" l="1"/>
  <c r="ME92" i="1"/>
  <c r="MB91" i="1"/>
  <c r="HU118" i="1"/>
  <c r="HW117" i="1"/>
  <c r="IA96" i="1"/>
  <c r="IC95" i="1"/>
  <c r="MG89" i="1" s="1"/>
  <c r="HQ102" i="1"/>
  <c r="HO103" i="1"/>
  <c r="HF102" i="1"/>
  <c r="HH101" i="1"/>
  <c r="HL95" i="1"/>
  <c r="HN94" i="1"/>
  <c r="MD88" i="1" s="1"/>
  <c r="HI102" i="1"/>
  <c r="HK101" i="1"/>
  <c r="MC92" i="1" s="1"/>
  <c r="MF105" i="1" l="1"/>
  <c r="MB92" i="1"/>
  <c r="ME93" i="1"/>
  <c r="HU119" i="1"/>
  <c r="HW118" i="1"/>
  <c r="IA100" i="1"/>
  <c r="IC96" i="1"/>
  <c r="MG90" i="1" s="1"/>
  <c r="HQ103" i="1"/>
  <c r="HO104" i="1"/>
  <c r="HF103" i="1"/>
  <c r="HH102" i="1"/>
  <c r="HL96" i="1"/>
  <c r="HN95" i="1"/>
  <c r="MD89" i="1" s="1"/>
  <c r="HK102" i="1"/>
  <c r="MC93" i="1" s="1"/>
  <c r="HI103" i="1"/>
  <c r="MB93" i="1" l="1"/>
  <c r="MF106" i="1"/>
  <c r="ME94" i="1"/>
  <c r="HU120" i="1"/>
  <c r="HW119" i="1"/>
  <c r="IA101" i="1"/>
  <c r="IC100" i="1"/>
  <c r="MG91" i="1" s="1"/>
  <c r="HQ104" i="1"/>
  <c r="HO105" i="1"/>
  <c r="HF104" i="1"/>
  <c r="HH103" i="1"/>
  <c r="HL100" i="1"/>
  <c r="HL101" i="1" s="1"/>
  <c r="HN96" i="1"/>
  <c r="MD90" i="1" s="1"/>
  <c r="HI104" i="1"/>
  <c r="HK103" i="1"/>
  <c r="MC94" i="1" s="1"/>
  <c r="MB94" i="1" l="1"/>
  <c r="MF107" i="1"/>
  <c r="ME95" i="1"/>
  <c r="HU121" i="1"/>
  <c r="HW120" i="1"/>
  <c r="IA102" i="1"/>
  <c r="IC101" i="1"/>
  <c r="MG92" i="1" s="1"/>
  <c r="HQ105" i="1"/>
  <c r="HO106" i="1"/>
  <c r="HF105" i="1"/>
  <c r="HH104" i="1"/>
  <c r="HL102" i="1"/>
  <c r="HN101" i="1"/>
  <c r="HN100" i="1"/>
  <c r="MD91" i="1" s="1"/>
  <c r="HI105" i="1"/>
  <c r="HK104" i="1"/>
  <c r="MC95" i="1" s="1"/>
  <c r="MB95" i="1" l="1"/>
  <c r="MF108" i="1"/>
  <c r="ME96" i="1"/>
  <c r="MD92" i="1"/>
  <c r="HU122" i="1"/>
  <c r="HW121" i="1"/>
  <c r="IA103" i="1"/>
  <c r="IC102" i="1"/>
  <c r="MG93" i="1" s="1"/>
  <c r="HQ106" i="1"/>
  <c r="HO107" i="1"/>
  <c r="HF106" i="1"/>
  <c r="HH105" i="1"/>
  <c r="HL103" i="1"/>
  <c r="HN102" i="1"/>
  <c r="HI106" i="1"/>
  <c r="HK105" i="1"/>
  <c r="MC96" i="1" s="1"/>
  <c r="MB96" i="1" l="1"/>
  <c r="MF109" i="1"/>
  <c r="ME97" i="1"/>
  <c r="MD93" i="1"/>
  <c r="HU123" i="1"/>
  <c r="HW122" i="1"/>
  <c r="IA104" i="1"/>
  <c r="IC103" i="1"/>
  <c r="MG94" i="1" s="1"/>
  <c r="HQ107" i="1"/>
  <c r="HO108" i="1"/>
  <c r="HF107" i="1"/>
  <c r="HH106" i="1"/>
  <c r="HL104" i="1"/>
  <c r="HN103" i="1"/>
  <c r="HI107" i="1"/>
  <c r="HK106" i="1"/>
  <c r="MC97" i="1" s="1"/>
  <c r="MB97" i="1" l="1"/>
  <c r="MF110" i="1"/>
  <c r="ME98" i="1"/>
  <c r="MD94" i="1"/>
  <c r="HU124" i="1"/>
  <c r="HW123" i="1"/>
  <c r="IA105" i="1"/>
  <c r="IC104" i="1"/>
  <c r="MG95" i="1" s="1"/>
  <c r="HQ108" i="1"/>
  <c r="HO109" i="1"/>
  <c r="HF108" i="1"/>
  <c r="HH107" i="1"/>
  <c r="HL105" i="1"/>
  <c r="HN104" i="1"/>
  <c r="HI108" i="1"/>
  <c r="HK107" i="1"/>
  <c r="MC98" i="1" s="1"/>
  <c r="MB98" i="1" l="1"/>
  <c r="MF111" i="1"/>
  <c r="ME99" i="1"/>
  <c r="MD95" i="1"/>
  <c r="IA106" i="1"/>
  <c r="IC105" i="1"/>
  <c r="MG96" i="1" s="1"/>
  <c r="HQ109" i="1"/>
  <c r="HO110" i="1"/>
  <c r="HU125" i="1"/>
  <c r="HW124" i="1"/>
  <c r="HF109" i="1"/>
  <c r="HH108" i="1"/>
  <c r="HL106" i="1"/>
  <c r="HN105" i="1"/>
  <c r="HI109" i="1"/>
  <c r="HK108" i="1"/>
  <c r="MC99" i="1" s="1"/>
  <c r="MB99" i="1" l="1"/>
  <c r="MF112" i="1"/>
  <c r="ME100" i="1"/>
  <c r="MD96" i="1"/>
  <c r="HU130" i="1"/>
  <c r="HU126" i="1"/>
  <c r="HW126" i="1" s="1"/>
  <c r="HW125" i="1"/>
  <c r="IA107" i="1"/>
  <c r="IC106" i="1"/>
  <c r="MG97" i="1" s="1"/>
  <c r="HQ110" i="1"/>
  <c r="HO115" i="1"/>
  <c r="HO111" i="1"/>
  <c r="HQ111" i="1" s="1"/>
  <c r="HF110" i="1"/>
  <c r="HH109" i="1"/>
  <c r="HL107" i="1"/>
  <c r="HN106" i="1"/>
  <c r="HI110" i="1"/>
  <c r="HK109" i="1"/>
  <c r="MC100" i="1" s="1"/>
  <c r="MD97" i="1" l="1"/>
  <c r="MB100" i="1"/>
  <c r="MF113" i="1"/>
  <c r="MF114" i="1" s="1"/>
  <c r="ME101" i="1"/>
  <c r="ME102" i="1" s="1"/>
  <c r="HU131" i="1"/>
  <c r="HW130" i="1"/>
  <c r="IA108" i="1"/>
  <c r="IC107" i="1"/>
  <c r="MG98" i="1" s="1"/>
  <c r="HQ115" i="1"/>
  <c r="HO116" i="1"/>
  <c r="HF111" i="1"/>
  <c r="HH111" i="1" s="1"/>
  <c r="HF115" i="1"/>
  <c r="HH110" i="1"/>
  <c r="HL108" i="1"/>
  <c r="HN107" i="1"/>
  <c r="HI115" i="1"/>
  <c r="HI111" i="1"/>
  <c r="HK111" i="1" s="1"/>
  <c r="HK110" i="1"/>
  <c r="MC101" i="1" s="1"/>
  <c r="MD98" i="1" l="1"/>
  <c r="MB101" i="1"/>
  <c r="MB102" i="1" s="1"/>
  <c r="MF115" i="1"/>
  <c r="ME103" i="1"/>
  <c r="MC102" i="1"/>
  <c r="HU132" i="1"/>
  <c r="HW131" i="1"/>
  <c r="IA109" i="1"/>
  <c r="IC108" i="1"/>
  <c r="MG99" i="1" s="1"/>
  <c r="HO117" i="1"/>
  <c r="HQ116" i="1"/>
  <c r="HF116" i="1"/>
  <c r="HH115" i="1"/>
  <c r="HL109" i="1"/>
  <c r="HN108" i="1"/>
  <c r="HK115" i="1"/>
  <c r="MC103" i="1" s="1"/>
  <c r="HI116" i="1"/>
  <c r="MD99" i="1" l="1"/>
  <c r="ME104" i="1"/>
  <c r="MF116" i="1"/>
  <c r="MB103" i="1"/>
  <c r="HO118" i="1"/>
  <c r="HQ117" i="1"/>
  <c r="HU133" i="1"/>
  <c r="HW132" i="1"/>
  <c r="IA110" i="1"/>
  <c r="IC109" i="1"/>
  <c r="MG100" i="1" s="1"/>
  <c r="HF117" i="1"/>
  <c r="HH116" i="1"/>
  <c r="HL110" i="1"/>
  <c r="HN109" i="1"/>
  <c r="HI117" i="1"/>
  <c r="HK116" i="1"/>
  <c r="MC104" i="1" s="1"/>
  <c r="MD100" i="1" l="1"/>
  <c r="MB104" i="1"/>
  <c r="ME105" i="1"/>
  <c r="MF117" i="1"/>
  <c r="IA111" i="1"/>
  <c r="IC110" i="1"/>
  <c r="MG101" i="1" s="1"/>
  <c r="HO119" i="1"/>
  <c r="HQ118" i="1"/>
  <c r="HU134" i="1"/>
  <c r="HW133" i="1"/>
  <c r="HF118" i="1"/>
  <c r="HH117" i="1"/>
  <c r="HL111" i="1"/>
  <c r="HN110" i="1"/>
  <c r="HI118" i="1"/>
  <c r="HK117" i="1"/>
  <c r="MC105" i="1" s="1"/>
  <c r="MD101" i="1" l="1"/>
  <c r="MB105" i="1"/>
  <c r="ME106" i="1"/>
  <c r="MF118" i="1"/>
  <c r="HU135" i="1"/>
  <c r="HW134" i="1"/>
  <c r="HQ119" i="1"/>
  <c r="HO120" i="1"/>
  <c r="IA115" i="1"/>
  <c r="IC111" i="1"/>
  <c r="MG102" i="1" s="1"/>
  <c r="HF119" i="1"/>
  <c r="HH118" i="1"/>
  <c r="HL115" i="1"/>
  <c r="HL116" i="1" s="1"/>
  <c r="HN111" i="1"/>
  <c r="HI119" i="1"/>
  <c r="HK118" i="1"/>
  <c r="MC106" i="1" s="1"/>
  <c r="MD102" i="1" l="1"/>
  <c r="MB106" i="1"/>
  <c r="ME107" i="1"/>
  <c r="MF119" i="1"/>
  <c r="HQ120" i="1"/>
  <c r="HO121" i="1"/>
  <c r="IC115" i="1"/>
  <c r="MG103" i="1" s="1"/>
  <c r="IA116" i="1"/>
  <c r="HU136" i="1"/>
  <c r="HW135" i="1"/>
  <c r="HF120" i="1"/>
  <c r="HH119" i="1"/>
  <c r="HL117" i="1"/>
  <c r="HN116" i="1"/>
  <c r="HN115" i="1"/>
  <c r="HI120" i="1"/>
  <c r="HK119" i="1"/>
  <c r="MC107" i="1" s="1"/>
  <c r="MD103" i="1" l="1"/>
  <c r="ME108" i="1"/>
  <c r="MB107" i="1"/>
  <c r="MF120" i="1"/>
  <c r="MD104" i="1"/>
  <c r="IA117" i="1"/>
  <c r="IC116" i="1"/>
  <c r="MG104" i="1" s="1"/>
  <c r="HQ121" i="1"/>
  <c r="HO122" i="1"/>
  <c r="HU137" i="1"/>
  <c r="HW136" i="1"/>
  <c r="HF121" i="1"/>
  <c r="HH120" i="1"/>
  <c r="HL118" i="1"/>
  <c r="HN117" i="1"/>
  <c r="HI121" i="1"/>
  <c r="HK120" i="1"/>
  <c r="MC108" i="1" s="1"/>
  <c r="ME109" i="1" l="1"/>
  <c r="MB108" i="1"/>
  <c r="MF121" i="1"/>
  <c r="MD105" i="1"/>
  <c r="HQ122" i="1"/>
  <c r="HO123" i="1"/>
  <c r="HU138" i="1"/>
  <c r="HW137" i="1"/>
  <c r="IA118" i="1"/>
  <c r="IC117" i="1"/>
  <c r="MG105" i="1" s="1"/>
  <c r="HF122" i="1"/>
  <c r="HH121" i="1"/>
  <c r="HL119" i="1"/>
  <c r="HN118" i="1"/>
  <c r="HK121" i="1"/>
  <c r="MC109" i="1" s="1"/>
  <c r="HI122" i="1"/>
  <c r="ME110" i="1" l="1"/>
  <c r="MB109" i="1"/>
  <c r="MD106" i="1"/>
  <c r="MF122" i="1"/>
  <c r="HU139" i="1"/>
  <c r="HW138" i="1"/>
  <c r="HQ123" i="1"/>
  <c r="HO124" i="1"/>
  <c r="IA119" i="1"/>
  <c r="IC118" i="1"/>
  <c r="MG106" i="1" s="1"/>
  <c r="HF123" i="1"/>
  <c r="HH122" i="1"/>
  <c r="HL120" i="1"/>
  <c r="HN119" i="1"/>
  <c r="HI123" i="1"/>
  <c r="HK122" i="1"/>
  <c r="MC110" i="1" s="1"/>
  <c r="ME111" i="1" l="1"/>
  <c r="MB110" i="1"/>
  <c r="MD107" i="1"/>
  <c r="MF123" i="1"/>
  <c r="HQ124" i="1"/>
  <c r="HO125" i="1"/>
  <c r="IA120" i="1"/>
  <c r="IC119" i="1"/>
  <c r="MG107" i="1" s="1"/>
  <c r="HU140" i="1"/>
  <c r="HW139" i="1"/>
  <c r="HF124" i="1"/>
  <c r="HH123" i="1"/>
  <c r="HL121" i="1"/>
  <c r="HN120" i="1"/>
  <c r="HI124" i="1"/>
  <c r="HK123" i="1"/>
  <c r="MC111" i="1" s="1"/>
  <c r="MB111" i="1" l="1"/>
  <c r="ME112" i="1"/>
  <c r="MD108" i="1"/>
  <c r="MF124" i="1"/>
  <c r="IA121" i="1"/>
  <c r="IC120" i="1"/>
  <c r="MG108" i="1" s="1"/>
  <c r="HQ125" i="1"/>
  <c r="HO126" i="1"/>
  <c r="HQ126" i="1" s="1"/>
  <c r="HO130" i="1"/>
  <c r="HU141" i="1"/>
  <c r="HW141" i="1" s="1"/>
  <c r="HU145" i="1"/>
  <c r="HW140" i="1"/>
  <c r="HF125" i="1"/>
  <c r="HH124" i="1"/>
  <c r="HL122" i="1"/>
  <c r="HN121" i="1"/>
  <c r="HI125" i="1"/>
  <c r="HK124" i="1"/>
  <c r="MC112" i="1" s="1"/>
  <c r="MB112" i="1" l="1"/>
  <c r="ME113" i="1"/>
  <c r="ME114" i="1" s="1"/>
  <c r="MF125" i="1"/>
  <c r="MF126" i="1" s="1"/>
  <c r="MD109" i="1"/>
  <c r="HU146" i="1"/>
  <c r="HW145" i="1"/>
  <c r="HQ130" i="1"/>
  <c r="HO131" i="1"/>
  <c r="IA122" i="1"/>
  <c r="IC121" i="1"/>
  <c r="MG109" i="1" s="1"/>
  <c r="HF126" i="1"/>
  <c r="HH126" i="1" s="1"/>
  <c r="HF130" i="1"/>
  <c r="HH125" i="1"/>
  <c r="HL123" i="1"/>
  <c r="HN122" i="1"/>
  <c r="HI130" i="1"/>
  <c r="HI126" i="1"/>
  <c r="HK126" i="1" s="1"/>
  <c r="HK125" i="1"/>
  <c r="MC113" i="1" s="1"/>
  <c r="MB113" i="1" l="1"/>
  <c r="MB114" i="1" s="1"/>
  <c r="ME115" i="1"/>
  <c r="MD110" i="1"/>
  <c r="MC114" i="1"/>
  <c r="MF127" i="1"/>
  <c r="HQ131" i="1"/>
  <c r="HO132" i="1"/>
  <c r="IA123" i="1"/>
  <c r="IC122" i="1"/>
  <c r="MG110" i="1" s="1"/>
  <c r="HU147" i="1"/>
  <c r="HW146" i="1"/>
  <c r="HF131" i="1"/>
  <c r="HH130" i="1"/>
  <c r="HL124" i="1"/>
  <c r="HN123" i="1"/>
  <c r="HK130" i="1"/>
  <c r="MC115" i="1" s="1"/>
  <c r="HI131" i="1"/>
  <c r="ME116" i="1" l="1"/>
  <c r="MD111" i="1"/>
  <c r="MB115" i="1"/>
  <c r="MF128" i="1"/>
  <c r="IA124" i="1"/>
  <c r="IC123" i="1"/>
  <c r="MG111" i="1" s="1"/>
  <c r="HQ132" i="1"/>
  <c r="HO133" i="1"/>
  <c r="HU148" i="1"/>
  <c r="HW147" i="1"/>
  <c r="HF132" i="1"/>
  <c r="HH131" i="1"/>
  <c r="HL125" i="1"/>
  <c r="HN124" i="1"/>
  <c r="HI132" i="1"/>
  <c r="HK131" i="1"/>
  <c r="MC116" i="1" s="1"/>
  <c r="MD112" i="1" l="1"/>
  <c r="ME117" i="1"/>
  <c r="MB116" i="1"/>
  <c r="MF129" i="1"/>
  <c r="HQ133" i="1"/>
  <c r="HO134" i="1"/>
  <c r="HU149" i="1"/>
  <c r="HW148" i="1"/>
  <c r="IA125" i="1"/>
  <c r="IC124" i="1"/>
  <c r="MG112" i="1" s="1"/>
  <c r="HF133" i="1"/>
  <c r="HH132" i="1"/>
  <c r="HL126" i="1"/>
  <c r="HN125" i="1"/>
  <c r="HK132" i="1"/>
  <c r="MC117" i="1" s="1"/>
  <c r="HI133" i="1"/>
  <c r="MD113" i="1" l="1"/>
  <c r="ME118" i="1"/>
  <c r="MB117" i="1"/>
  <c r="MF130" i="1"/>
  <c r="HU150" i="1"/>
  <c r="HW149" i="1"/>
  <c r="HQ134" i="1"/>
  <c r="HO135" i="1"/>
  <c r="IA126" i="1"/>
  <c r="IC125" i="1"/>
  <c r="MG113" i="1" s="1"/>
  <c r="HF134" i="1"/>
  <c r="HH133" i="1"/>
  <c r="HL130" i="1"/>
  <c r="HN126" i="1"/>
  <c r="HI134" i="1"/>
  <c r="HK133" i="1"/>
  <c r="MC118" i="1" s="1"/>
  <c r="MD114" i="1" l="1"/>
  <c r="ME119" i="1"/>
  <c r="MB118" i="1"/>
  <c r="MF131" i="1"/>
  <c r="HQ135" i="1"/>
  <c r="HO136" i="1"/>
  <c r="IA130" i="1"/>
  <c r="IC126" i="1"/>
  <c r="MG114" i="1" s="1"/>
  <c r="HU151" i="1"/>
  <c r="HW150" i="1"/>
  <c r="HF135" i="1"/>
  <c r="HH134" i="1"/>
  <c r="HL131" i="1"/>
  <c r="HN130" i="1"/>
  <c r="HK134" i="1"/>
  <c r="MC119" i="1" s="1"/>
  <c r="HI135" i="1"/>
  <c r="MD115" i="1" l="1"/>
  <c r="ME120" i="1"/>
  <c r="MB119" i="1"/>
  <c r="MF132" i="1"/>
  <c r="IA131" i="1"/>
  <c r="IC130" i="1"/>
  <c r="MG115" i="1" s="1"/>
  <c r="HQ136" i="1"/>
  <c r="HO137" i="1"/>
  <c r="HU152" i="1"/>
  <c r="HW151" i="1"/>
  <c r="HF136" i="1"/>
  <c r="HH135" i="1"/>
  <c r="HL132" i="1"/>
  <c r="HN131" i="1"/>
  <c r="MD116" i="1" s="1"/>
  <c r="HI136" i="1"/>
  <c r="HK135" i="1"/>
  <c r="MC120" i="1" s="1"/>
  <c r="ME121" i="1" l="1"/>
  <c r="MB120" i="1"/>
  <c r="MF133" i="1"/>
  <c r="HQ137" i="1"/>
  <c r="HO138" i="1"/>
  <c r="HU153" i="1"/>
  <c r="HW152" i="1"/>
  <c r="IA132" i="1"/>
  <c r="IC131" i="1"/>
  <c r="MG116" i="1" s="1"/>
  <c r="HF137" i="1"/>
  <c r="HH136" i="1"/>
  <c r="HL133" i="1"/>
  <c r="HN132" i="1"/>
  <c r="MD117" i="1" s="1"/>
  <c r="HI137" i="1"/>
  <c r="HK136" i="1"/>
  <c r="MC121" i="1" s="1"/>
  <c r="ME122" i="1" l="1"/>
  <c r="MB121" i="1"/>
  <c r="MF134" i="1"/>
  <c r="HU154" i="1"/>
  <c r="HW153" i="1"/>
  <c r="HQ138" i="1"/>
  <c r="HO139" i="1"/>
  <c r="IA133" i="1"/>
  <c r="IC132" i="1"/>
  <c r="MG117" i="1" s="1"/>
  <c r="HF138" i="1"/>
  <c r="HH137" i="1"/>
  <c r="HL134" i="1"/>
  <c r="HN133" i="1"/>
  <c r="MD118" i="1" s="1"/>
  <c r="HI138" i="1"/>
  <c r="HK137" i="1"/>
  <c r="MC122" i="1" s="1"/>
  <c r="ME123" i="1" l="1"/>
  <c r="MB122" i="1"/>
  <c r="MF135" i="1"/>
  <c r="HQ139" i="1"/>
  <c r="HO140" i="1"/>
  <c r="IA134" i="1"/>
  <c r="IC133" i="1"/>
  <c r="MG118" i="1" s="1"/>
  <c r="HU155" i="1"/>
  <c r="HW154" i="1"/>
  <c r="HF139" i="1"/>
  <c r="HH138" i="1"/>
  <c r="HL135" i="1"/>
  <c r="HN134" i="1"/>
  <c r="MD119" i="1" s="1"/>
  <c r="HK138" i="1"/>
  <c r="MC123" i="1" s="1"/>
  <c r="HI139" i="1"/>
  <c r="ME124" i="1" l="1"/>
  <c r="MB123" i="1"/>
  <c r="MF136" i="1"/>
  <c r="IA135" i="1"/>
  <c r="IC134" i="1"/>
  <c r="MG119" i="1" s="1"/>
  <c r="HQ140" i="1"/>
  <c r="HO141" i="1"/>
  <c r="HQ141" i="1" s="1"/>
  <c r="HO145" i="1"/>
  <c r="HU156" i="1"/>
  <c r="HW156" i="1" s="1"/>
  <c r="HU160" i="1"/>
  <c r="HW155" i="1"/>
  <c r="HF140" i="1"/>
  <c r="HH139" i="1"/>
  <c r="HL136" i="1"/>
  <c r="HN135" i="1"/>
  <c r="MD120" i="1" s="1"/>
  <c r="HI140" i="1"/>
  <c r="HK139" i="1"/>
  <c r="MC124" i="1" s="1"/>
  <c r="ME125" i="1" l="1"/>
  <c r="ME126" i="1" s="1"/>
  <c r="MB124" i="1"/>
  <c r="MF137" i="1"/>
  <c r="MF138" i="1" s="1"/>
  <c r="HU161" i="1"/>
  <c r="HW160" i="1"/>
  <c r="HQ145" i="1"/>
  <c r="HO146" i="1"/>
  <c r="IA136" i="1"/>
  <c r="IC135" i="1"/>
  <c r="MG120" i="1" s="1"/>
  <c r="HF141" i="1"/>
  <c r="HH141" i="1" s="1"/>
  <c r="HF145" i="1"/>
  <c r="HH140" i="1"/>
  <c r="HL137" i="1"/>
  <c r="HN136" i="1"/>
  <c r="MD121" i="1" s="1"/>
  <c r="HI145" i="1"/>
  <c r="HI141" i="1"/>
  <c r="HK141" i="1" s="1"/>
  <c r="HK140" i="1"/>
  <c r="MC125" i="1" s="1"/>
  <c r="MB125" i="1" l="1"/>
  <c r="MB126" i="1" s="1"/>
  <c r="ME127" i="1"/>
  <c r="MC126" i="1"/>
  <c r="MF139" i="1"/>
  <c r="HQ146" i="1"/>
  <c r="HO147" i="1"/>
  <c r="IA137" i="1"/>
  <c r="IC136" i="1"/>
  <c r="MG121" i="1" s="1"/>
  <c r="HU162" i="1"/>
  <c r="HW161" i="1"/>
  <c r="HF146" i="1"/>
  <c r="HH145" i="1"/>
  <c r="HL138" i="1"/>
  <c r="HN137" i="1"/>
  <c r="MD122" i="1" s="1"/>
  <c r="HI146" i="1"/>
  <c r="HK145" i="1"/>
  <c r="MC127" i="1" s="1"/>
  <c r="ME128" i="1" l="1"/>
  <c r="MB127" i="1"/>
  <c r="MF140" i="1"/>
  <c r="HQ147" i="1"/>
  <c r="HO148" i="1"/>
  <c r="HU163" i="1"/>
  <c r="HW162" i="1"/>
  <c r="IA138" i="1"/>
  <c r="IC137" i="1"/>
  <c r="MG122" i="1" s="1"/>
  <c r="HF147" i="1"/>
  <c r="HH146" i="1"/>
  <c r="HL139" i="1"/>
  <c r="HN138" i="1"/>
  <c r="MD123" i="1" s="1"/>
  <c r="HI147" i="1"/>
  <c r="HK146" i="1"/>
  <c r="MC128" i="1" s="1"/>
  <c r="ME129" i="1" l="1"/>
  <c r="MB128" i="1"/>
  <c r="MF141" i="1"/>
  <c r="HU164" i="1"/>
  <c r="HW163" i="1"/>
  <c r="HQ148" i="1"/>
  <c r="HO149" i="1"/>
  <c r="IA139" i="1"/>
  <c r="IC138" i="1"/>
  <c r="MG123" i="1" s="1"/>
  <c r="HF148" i="1"/>
  <c r="HH147" i="1"/>
  <c r="HL140" i="1"/>
  <c r="HN139" i="1"/>
  <c r="MD124" i="1" s="1"/>
  <c r="HI148" i="1"/>
  <c r="HK147" i="1"/>
  <c r="MC129" i="1" s="1"/>
  <c r="ME130" i="1" l="1"/>
  <c r="MB129" i="1"/>
  <c r="MF142" i="1"/>
  <c r="HQ149" i="1"/>
  <c r="HO150" i="1"/>
  <c r="IA140" i="1"/>
  <c r="IC139" i="1"/>
  <c r="MG124" i="1" s="1"/>
  <c r="HU165" i="1"/>
  <c r="HW164" i="1"/>
  <c r="HF149" i="1"/>
  <c r="HH148" i="1"/>
  <c r="HL141" i="1"/>
  <c r="HN140" i="1"/>
  <c r="MD125" i="1" s="1"/>
  <c r="HI149" i="1"/>
  <c r="HK148" i="1"/>
  <c r="MC130" i="1" s="1"/>
  <c r="ME131" i="1" l="1"/>
  <c r="MB130" i="1"/>
  <c r="MF143" i="1"/>
  <c r="IA141" i="1"/>
  <c r="IC140" i="1"/>
  <c r="MG125" i="1" s="1"/>
  <c r="HQ150" i="1"/>
  <c r="HO151" i="1"/>
  <c r="HU166" i="1"/>
  <c r="HW165" i="1"/>
  <c r="HF150" i="1"/>
  <c r="HH149" i="1"/>
  <c r="HL145" i="1"/>
  <c r="HL146" i="1" s="1"/>
  <c r="HN141" i="1"/>
  <c r="MD126" i="1" s="1"/>
  <c r="HI150" i="1"/>
  <c r="HK149" i="1"/>
  <c r="MC131" i="1" s="1"/>
  <c r="ME132" i="1" l="1"/>
  <c r="MB131" i="1"/>
  <c r="MF144" i="1"/>
  <c r="HU167" i="1"/>
  <c r="HW166" i="1"/>
  <c r="HQ151" i="1"/>
  <c r="HO152" i="1"/>
  <c r="IC141" i="1"/>
  <c r="MG126" i="1" s="1"/>
  <c r="IA145" i="1"/>
  <c r="HN145" i="1"/>
  <c r="MD127" i="1" s="1"/>
  <c r="HF151" i="1"/>
  <c r="HH150" i="1"/>
  <c r="HL147" i="1"/>
  <c r="HN146" i="1"/>
  <c r="HI151" i="1"/>
  <c r="HK150" i="1"/>
  <c r="MC132" i="1" s="1"/>
  <c r="ME133" i="1" l="1"/>
  <c r="MB132" i="1"/>
  <c r="MF145" i="1"/>
  <c r="MD128" i="1"/>
  <c r="IA146" i="1"/>
  <c r="IC145" i="1"/>
  <c r="MG127" i="1" s="1"/>
  <c r="HQ152" i="1"/>
  <c r="HO153" i="1"/>
  <c r="HU168" i="1"/>
  <c r="HW167" i="1"/>
  <c r="HF152" i="1"/>
  <c r="HH151" i="1"/>
  <c r="HL148" i="1"/>
  <c r="HN147" i="1"/>
  <c r="HI152" i="1"/>
  <c r="HK151" i="1"/>
  <c r="MC133" i="1" s="1"/>
  <c r="ME134" i="1" l="1"/>
  <c r="MB133" i="1"/>
  <c r="MF146" i="1"/>
  <c r="MD129" i="1"/>
  <c r="HQ153" i="1"/>
  <c r="HO154" i="1"/>
  <c r="HU169" i="1"/>
  <c r="HW168" i="1"/>
  <c r="IA147" i="1"/>
  <c r="IC146" i="1"/>
  <c r="MG128" i="1" s="1"/>
  <c r="HF153" i="1"/>
  <c r="HH152" i="1"/>
  <c r="HL149" i="1"/>
  <c r="HN148" i="1"/>
  <c r="HI153" i="1"/>
  <c r="HK152" i="1"/>
  <c r="MC134" i="1" s="1"/>
  <c r="ME135" i="1" l="1"/>
  <c r="MB134" i="1"/>
  <c r="MF147" i="1"/>
  <c r="MD130" i="1"/>
  <c r="HU170" i="1"/>
  <c r="HW169" i="1"/>
  <c r="HQ154" i="1"/>
  <c r="HO155" i="1"/>
  <c r="IA148" i="1"/>
  <c r="IC147" i="1"/>
  <c r="MG129" i="1" s="1"/>
  <c r="HF154" i="1"/>
  <c r="HH153" i="1"/>
  <c r="HL150" i="1"/>
  <c r="HN149" i="1"/>
  <c r="HI154" i="1"/>
  <c r="HK153" i="1"/>
  <c r="MC135" i="1" s="1"/>
  <c r="ME136" i="1" l="1"/>
  <c r="MB135" i="1"/>
  <c r="MF148" i="1"/>
  <c r="MD131" i="1"/>
  <c r="HO160" i="1"/>
  <c r="HQ155" i="1"/>
  <c r="HO156" i="1"/>
  <c r="HQ156" i="1" s="1"/>
  <c r="IA149" i="1"/>
  <c r="IC148" i="1"/>
  <c r="MG130" i="1" s="1"/>
  <c r="HU175" i="1"/>
  <c r="HU171" i="1"/>
  <c r="HW171" i="1" s="1"/>
  <c r="HW170" i="1"/>
  <c r="HF155" i="1"/>
  <c r="HH154" i="1"/>
  <c r="HL151" i="1"/>
  <c r="HN150" i="1"/>
  <c r="HI155" i="1"/>
  <c r="HK154" i="1"/>
  <c r="MC136" i="1" s="1"/>
  <c r="MB136" i="1" l="1"/>
  <c r="ME137" i="1"/>
  <c r="ME138" i="1" s="1"/>
  <c r="MD132" i="1"/>
  <c r="MF149" i="1"/>
  <c r="MF150" i="1" s="1"/>
  <c r="IA150" i="1"/>
  <c r="IC149" i="1"/>
  <c r="MG131" i="1" s="1"/>
  <c r="HU176" i="1"/>
  <c r="HW175" i="1"/>
  <c r="HO161" i="1"/>
  <c r="HQ160" i="1"/>
  <c r="HF156" i="1"/>
  <c r="HH156" i="1" s="1"/>
  <c r="HH155" i="1"/>
  <c r="MB137" i="1" s="1"/>
  <c r="HF160" i="1"/>
  <c r="HL152" i="1"/>
  <c r="HN151" i="1"/>
  <c r="HI160" i="1"/>
  <c r="HI156" i="1"/>
  <c r="HK156" i="1" s="1"/>
  <c r="HK155" i="1"/>
  <c r="MC137" i="1" s="1"/>
  <c r="MD133" i="1" l="1"/>
  <c r="MF151" i="1"/>
  <c r="ME139" i="1"/>
  <c r="MB138" i="1"/>
  <c r="MC138" i="1"/>
  <c r="HU177" i="1"/>
  <c r="HW176" i="1"/>
  <c r="HO162" i="1"/>
  <c r="HQ161" i="1"/>
  <c r="IA151" i="1"/>
  <c r="IC150" i="1"/>
  <c r="MG132" i="1" s="1"/>
  <c r="HF161" i="1"/>
  <c r="HH160" i="1"/>
  <c r="HL153" i="1"/>
  <c r="HN152" i="1"/>
  <c r="HI161" i="1"/>
  <c r="HK160" i="1"/>
  <c r="MC139" i="1" s="1"/>
  <c r="MD134" i="1" l="1"/>
  <c r="MF152" i="1"/>
  <c r="ME140" i="1"/>
  <c r="MB139" i="1"/>
  <c r="HO163" i="1"/>
  <c r="HQ162" i="1"/>
  <c r="IA152" i="1"/>
  <c r="IC151" i="1"/>
  <c r="MG133" i="1" s="1"/>
  <c r="HU178" i="1"/>
  <c r="HW177" i="1"/>
  <c r="HF162" i="1"/>
  <c r="HH161" i="1"/>
  <c r="HL154" i="1"/>
  <c r="HN153" i="1"/>
  <c r="HI162" i="1"/>
  <c r="HK161" i="1"/>
  <c r="MC140" i="1" s="1"/>
  <c r="MD135" i="1" l="1"/>
  <c r="MF153" i="1"/>
  <c r="MB140" i="1"/>
  <c r="ME141" i="1"/>
  <c r="IA153" i="1"/>
  <c r="IC152" i="1"/>
  <c r="MG134" i="1" s="1"/>
  <c r="HU179" i="1"/>
  <c r="HW178" i="1"/>
  <c r="HO164" i="1"/>
  <c r="HQ163" i="1"/>
  <c r="HF163" i="1"/>
  <c r="HH162" i="1"/>
  <c r="HL155" i="1"/>
  <c r="HN154" i="1"/>
  <c r="HK162" i="1"/>
  <c r="MC141" i="1" s="1"/>
  <c r="HI163" i="1"/>
  <c r="MD136" i="1" l="1"/>
  <c r="MF154" i="1"/>
  <c r="MB141" i="1"/>
  <c r="ME142" i="1"/>
  <c r="HU180" i="1"/>
  <c r="HW179" i="1"/>
  <c r="HO165" i="1"/>
  <c r="HQ164" i="1"/>
  <c r="IA154" i="1"/>
  <c r="IC153" i="1"/>
  <c r="MG135" i="1" s="1"/>
  <c r="HF164" i="1"/>
  <c r="HH163" i="1"/>
  <c r="HL156" i="1"/>
  <c r="HN155" i="1"/>
  <c r="HI164" i="1"/>
  <c r="HK163" i="1"/>
  <c r="MC142" i="1" s="1"/>
  <c r="MD137" i="1" l="1"/>
  <c r="MF155" i="1"/>
  <c r="ME143" i="1"/>
  <c r="MB142" i="1"/>
  <c r="HO166" i="1"/>
  <c r="HQ165" i="1"/>
  <c r="IA155" i="1"/>
  <c r="IC154" i="1"/>
  <c r="MG136" i="1" s="1"/>
  <c r="HU181" i="1"/>
  <c r="HW180" i="1"/>
  <c r="HF165" i="1"/>
  <c r="HH164" i="1"/>
  <c r="HL160" i="1"/>
  <c r="HN156" i="1"/>
  <c r="HK164" i="1"/>
  <c r="MC143" i="1" s="1"/>
  <c r="HI165" i="1"/>
  <c r="MD138" i="1" l="1"/>
  <c r="MF156" i="1"/>
  <c r="MB143" i="1"/>
  <c r="ME144" i="1"/>
  <c r="IA156" i="1"/>
  <c r="IC155" i="1"/>
  <c r="MG137" i="1" s="1"/>
  <c r="HU182" i="1"/>
  <c r="HW181" i="1"/>
  <c r="HO167" i="1"/>
  <c r="HQ166" i="1"/>
  <c r="HF166" i="1"/>
  <c r="HH165" i="1"/>
  <c r="HL161" i="1"/>
  <c r="HN160" i="1"/>
  <c r="HI166" i="1"/>
  <c r="HK165" i="1"/>
  <c r="MC144" i="1" s="1"/>
  <c r="MD139" i="1" l="1"/>
  <c r="MF157" i="1"/>
  <c r="HW182" i="1"/>
  <c r="HU183" i="1"/>
  <c r="MB144" i="1"/>
  <c r="ME145" i="1"/>
  <c r="HO168" i="1"/>
  <c r="HQ167" i="1"/>
  <c r="IA160" i="1"/>
  <c r="IC156" i="1"/>
  <c r="MG138" i="1" s="1"/>
  <c r="HF167" i="1"/>
  <c r="HH166" i="1"/>
  <c r="HL162" i="1"/>
  <c r="HN161" i="1"/>
  <c r="HI167" i="1"/>
  <c r="HK166" i="1"/>
  <c r="MC145" i="1" s="1"/>
  <c r="HW183" i="1" l="1"/>
  <c r="HU184" i="1"/>
  <c r="MD140" i="1"/>
  <c r="MF158" i="1"/>
  <c r="ME146" i="1"/>
  <c r="MB145" i="1"/>
  <c r="IA161" i="1"/>
  <c r="IC160" i="1"/>
  <c r="MG139" i="1" s="1"/>
  <c r="HO169" i="1"/>
  <c r="HQ168" i="1"/>
  <c r="HF168" i="1"/>
  <c r="HH167" i="1"/>
  <c r="HL163" i="1"/>
  <c r="HN162" i="1"/>
  <c r="HI168" i="1"/>
  <c r="HK167" i="1"/>
  <c r="MC146" i="1" s="1"/>
  <c r="HW184" i="1" l="1"/>
  <c r="HU185" i="1"/>
  <c r="MF159" i="1"/>
  <c r="MD141" i="1"/>
  <c r="ME147" i="1"/>
  <c r="MB146" i="1"/>
  <c r="HO170" i="1"/>
  <c r="HQ169" i="1"/>
  <c r="IA162" i="1"/>
  <c r="IC161" i="1"/>
  <c r="MG140" i="1" s="1"/>
  <c r="HF169" i="1"/>
  <c r="HH168" i="1"/>
  <c r="HL164" i="1"/>
  <c r="HN163" i="1"/>
  <c r="HI169" i="1"/>
  <c r="HK168" i="1"/>
  <c r="MC147" i="1" s="1"/>
  <c r="HW185" i="1" l="1"/>
  <c r="HU186" i="1"/>
  <c r="HU190" i="1" s="1"/>
  <c r="MF160" i="1"/>
  <c r="ME148" i="1"/>
  <c r="MD142" i="1"/>
  <c r="MB147" i="1"/>
  <c r="IA163" i="1"/>
  <c r="IC162" i="1"/>
  <c r="MG141" i="1" s="1"/>
  <c r="HO171" i="1"/>
  <c r="HQ171" i="1" s="1"/>
  <c r="HO175" i="1"/>
  <c r="HQ170" i="1"/>
  <c r="HF170" i="1"/>
  <c r="HH169" i="1"/>
  <c r="HL165" i="1"/>
  <c r="HN164" i="1"/>
  <c r="HI170" i="1"/>
  <c r="HK169" i="1"/>
  <c r="MC148" i="1" s="1"/>
  <c r="HW190" i="1" l="1"/>
  <c r="HU191" i="1"/>
  <c r="HW191" i="1" s="1"/>
  <c r="HW186" i="1"/>
  <c r="HW201" i="1"/>
  <c r="P33" i="1" s="1"/>
  <c r="MF161" i="1"/>
  <c r="ME149" i="1"/>
  <c r="ME150" i="1" s="1"/>
  <c r="MD143" i="1"/>
  <c r="MB148" i="1"/>
  <c r="HQ175" i="1"/>
  <c r="HO176" i="1"/>
  <c r="IA164" i="1"/>
  <c r="IC163" i="1"/>
  <c r="MG142" i="1" s="1"/>
  <c r="HF171" i="1"/>
  <c r="HH171" i="1" s="1"/>
  <c r="HF175" i="1"/>
  <c r="HH170" i="1"/>
  <c r="HL166" i="1"/>
  <c r="HN165" i="1"/>
  <c r="HI175" i="1"/>
  <c r="HI171" i="1"/>
  <c r="HK171" i="1" s="1"/>
  <c r="HK170" i="1"/>
  <c r="MC149" i="1" s="1"/>
  <c r="MF162" i="1" l="1"/>
  <c r="MF163" i="1" s="1"/>
  <c r="MF164" i="1" s="1"/>
  <c r="MD144" i="1"/>
  <c r="MB149" i="1"/>
  <c r="MB150" i="1" s="1"/>
  <c r="ME151" i="1"/>
  <c r="MC150" i="1"/>
  <c r="IA165" i="1"/>
  <c r="IC164" i="1"/>
  <c r="MG143" i="1" s="1"/>
  <c r="HQ176" i="1"/>
  <c r="HO177" i="1"/>
  <c r="HF176" i="1"/>
  <c r="HH175" i="1"/>
  <c r="HL167" i="1"/>
  <c r="HN166" i="1"/>
  <c r="HI176" i="1"/>
  <c r="HK175" i="1"/>
  <c r="MC151" i="1" s="1"/>
  <c r="MD145" i="1" l="1"/>
  <c r="MB151" i="1"/>
  <c r="ME152" i="1"/>
  <c r="HQ177" i="1"/>
  <c r="HO178" i="1"/>
  <c r="IA166" i="1"/>
  <c r="IC165" i="1"/>
  <c r="MG144" i="1" s="1"/>
  <c r="HF177" i="1"/>
  <c r="HH176" i="1"/>
  <c r="HL168" i="1"/>
  <c r="HN167" i="1"/>
  <c r="HK176" i="1"/>
  <c r="MC152" i="1" s="1"/>
  <c r="HI177" i="1"/>
  <c r="MD146" i="1" l="1"/>
  <c r="MB152" i="1"/>
  <c r="ME153" i="1"/>
  <c r="IA167" i="1"/>
  <c r="IC166" i="1"/>
  <c r="MG145" i="1" s="1"/>
  <c r="HQ178" i="1"/>
  <c r="HO179" i="1"/>
  <c r="HF178" i="1"/>
  <c r="HH177" i="1"/>
  <c r="HL169" i="1"/>
  <c r="HN168" i="1"/>
  <c r="HI178" i="1"/>
  <c r="HK177" i="1"/>
  <c r="MC153" i="1" s="1"/>
  <c r="MD147" i="1" l="1"/>
  <c r="ME154" i="1"/>
  <c r="MB153" i="1"/>
  <c r="HQ179" i="1"/>
  <c r="HO180" i="1"/>
  <c r="IA168" i="1"/>
  <c r="IC167" i="1"/>
  <c r="MG146" i="1" s="1"/>
  <c r="HF179" i="1"/>
  <c r="HH178" i="1"/>
  <c r="HL170" i="1"/>
  <c r="HN169" i="1"/>
  <c r="HI179" i="1"/>
  <c r="HK178" i="1"/>
  <c r="MC154" i="1" s="1"/>
  <c r="MD148" i="1" l="1"/>
  <c r="ME155" i="1"/>
  <c r="MB154" i="1"/>
  <c r="IA169" i="1"/>
  <c r="IC168" i="1"/>
  <c r="MG147" i="1" s="1"/>
  <c r="HQ180" i="1"/>
  <c r="HO181" i="1"/>
  <c r="HF180" i="1"/>
  <c r="HH179" i="1"/>
  <c r="HL171" i="1"/>
  <c r="HN170" i="1"/>
  <c r="HI180" i="1"/>
  <c r="HK179" i="1"/>
  <c r="MC155" i="1" s="1"/>
  <c r="MD149" i="1" l="1"/>
  <c r="ME156" i="1"/>
  <c r="MB155" i="1"/>
  <c r="HQ181" i="1"/>
  <c r="HO182" i="1"/>
  <c r="IA170" i="1"/>
  <c r="IC169" i="1"/>
  <c r="MG148" i="1" s="1"/>
  <c r="HF181" i="1"/>
  <c r="HH180" i="1"/>
  <c r="HL175" i="1"/>
  <c r="HN171" i="1"/>
  <c r="HI181" i="1"/>
  <c r="HK180" i="1"/>
  <c r="MC156" i="1" s="1"/>
  <c r="MD150" i="1" l="1"/>
  <c r="HQ182" i="1"/>
  <c r="HO183" i="1"/>
  <c r="ME157" i="1"/>
  <c r="MB156" i="1"/>
  <c r="IA171" i="1"/>
  <c r="IC170" i="1"/>
  <c r="MG149" i="1" s="1"/>
  <c r="HF182" i="1"/>
  <c r="HH181" i="1"/>
  <c r="HL176" i="1"/>
  <c r="HN175" i="1"/>
  <c r="HK181" i="1"/>
  <c r="MC157" i="1" s="1"/>
  <c r="HI182" i="1"/>
  <c r="MD151" i="1" l="1"/>
  <c r="HQ183" i="1"/>
  <c r="HO184" i="1"/>
  <c r="ME158" i="1"/>
  <c r="HH182" i="1"/>
  <c r="HF183" i="1"/>
  <c r="HK182" i="1"/>
  <c r="MC158" i="1" s="1"/>
  <c r="HI183" i="1"/>
  <c r="MB157" i="1"/>
  <c r="IA175" i="1"/>
  <c r="IC171" i="1"/>
  <c r="MG150" i="1" s="1"/>
  <c r="HL177" i="1"/>
  <c r="HN176" i="1"/>
  <c r="MD152" i="1" s="1"/>
  <c r="MB158" i="1" l="1"/>
  <c r="HQ184" i="1"/>
  <c r="HO185" i="1"/>
  <c r="ME159" i="1"/>
  <c r="HH183" i="1"/>
  <c r="MB159" i="1" s="1"/>
  <c r="HF184" i="1"/>
  <c r="HK183" i="1"/>
  <c r="HI184" i="1"/>
  <c r="IA176" i="1"/>
  <c r="IC175" i="1"/>
  <c r="MG151" i="1" s="1"/>
  <c r="HL178" i="1"/>
  <c r="HN177" i="1"/>
  <c r="MD153" i="1" s="1"/>
  <c r="HQ185" i="1" l="1"/>
  <c r="HO186" i="1"/>
  <c r="HO190" i="1" s="1"/>
  <c r="ME160" i="1"/>
  <c r="HK184" i="1"/>
  <c r="HI185" i="1"/>
  <c r="HH184" i="1"/>
  <c r="HF185" i="1"/>
  <c r="MC159" i="1"/>
  <c r="IA177" i="1"/>
  <c r="IC176" i="1"/>
  <c r="MG152" i="1" s="1"/>
  <c r="HL179" i="1"/>
  <c r="HN178" i="1"/>
  <c r="MD154" i="1" s="1"/>
  <c r="HQ190" i="1" l="1"/>
  <c r="HO191" i="1"/>
  <c r="HQ191" i="1" s="1"/>
  <c r="HQ186" i="1"/>
  <c r="HQ201" i="1"/>
  <c r="P32" i="1" s="1"/>
  <c r="ME161" i="1"/>
  <c r="HK185" i="1"/>
  <c r="HI186" i="1"/>
  <c r="HI190" i="1" s="1"/>
  <c r="HH185" i="1"/>
  <c r="HF186" i="1"/>
  <c r="HF190" i="1" s="1"/>
  <c r="MB160" i="1"/>
  <c r="MC160" i="1"/>
  <c r="IA178" i="1"/>
  <c r="IC177" i="1"/>
  <c r="MG153" i="1" s="1"/>
  <c r="HL180" i="1"/>
  <c r="HN179" i="1"/>
  <c r="MD155" i="1" s="1"/>
  <c r="HK190" i="1" l="1"/>
  <c r="HI191" i="1"/>
  <c r="HK191" i="1" s="1"/>
  <c r="HH190" i="1"/>
  <c r="HF191" i="1"/>
  <c r="HH191" i="1" s="1"/>
  <c r="ME162" i="1"/>
  <c r="ME163" i="1" s="1"/>
  <c r="ME164" i="1" s="1"/>
  <c r="MC161" i="1"/>
  <c r="HH186" i="1"/>
  <c r="HH201" i="1" s="1"/>
  <c r="P29" i="1" s="1"/>
  <c r="HK186" i="1"/>
  <c r="HK201" i="1" s="1"/>
  <c r="P30" i="1" s="1"/>
  <c r="MB161" i="1"/>
  <c r="IA179" i="1"/>
  <c r="IC178" i="1"/>
  <c r="MG154" i="1" s="1"/>
  <c r="HL181" i="1"/>
  <c r="HN180" i="1"/>
  <c r="MD156" i="1" s="1"/>
  <c r="MC162" i="1" l="1"/>
  <c r="MC163" i="1" s="1"/>
  <c r="MC164" i="1" s="1"/>
  <c r="MB162" i="1"/>
  <c r="MB163" i="1" s="1"/>
  <c r="MB164" i="1" s="1"/>
  <c r="IA180" i="1"/>
  <c r="IC179" i="1"/>
  <c r="MG155" i="1" s="1"/>
  <c r="HL182" i="1"/>
  <c r="HN181" i="1"/>
  <c r="MD157" i="1" s="1"/>
  <c r="HN182" i="1" l="1"/>
  <c r="MD158" i="1" s="1"/>
  <c r="HL183" i="1"/>
  <c r="IA181" i="1"/>
  <c r="IC180" i="1"/>
  <c r="MG156" i="1" s="1"/>
  <c r="HN183" i="1" l="1"/>
  <c r="MD159" i="1" s="1"/>
  <c r="HL184" i="1"/>
  <c r="IA182" i="1"/>
  <c r="IC181" i="1"/>
  <c r="MG157" i="1" s="1"/>
  <c r="HN184" i="1" l="1"/>
  <c r="MD160" i="1" s="1"/>
  <c r="HL185" i="1"/>
  <c r="IC182" i="1"/>
  <c r="MG158" i="1" s="1"/>
  <c r="IA183" i="1"/>
  <c r="EK175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H182" i="1"/>
  <c r="EH181" i="1"/>
  <c r="EH180" i="1"/>
  <c r="EH179" i="1"/>
  <c r="EH178" i="1"/>
  <c r="EH177" i="1"/>
  <c r="EH176" i="1"/>
  <c r="EH175" i="1"/>
  <c r="EH171" i="1"/>
  <c r="EH170" i="1"/>
  <c r="EH169" i="1"/>
  <c r="EH168" i="1"/>
  <c r="EH167" i="1"/>
  <c r="EH166" i="1"/>
  <c r="EH165" i="1"/>
  <c r="EH164" i="1"/>
  <c r="EH163" i="1"/>
  <c r="EH162" i="1"/>
  <c r="EH161" i="1"/>
  <c r="EH160" i="1"/>
  <c r="EH156" i="1"/>
  <c r="EH155" i="1"/>
  <c r="EH154" i="1"/>
  <c r="EH153" i="1"/>
  <c r="EH152" i="1"/>
  <c r="EH151" i="1"/>
  <c r="EH150" i="1"/>
  <c r="EH149" i="1"/>
  <c r="EH148" i="1"/>
  <c r="EH147" i="1"/>
  <c r="EH146" i="1"/>
  <c r="EH145" i="1"/>
  <c r="EH141" i="1"/>
  <c r="EH140" i="1"/>
  <c r="EH139" i="1"/>
  <c r="EH138" i="1"/>
  <c r="EH137" i="1"/>
  <c r="EH136" i="1"/>
  <c r="EH135" i="1"/>
  <c r="EH134" i="1"/>
  <c r="EH133" i="1"/>
  <c r="EH132" i="1"/>
  <c r="EH131" i="1"/>
  <c r="EH130" i="1"/>
  <c r="EH126" i="1"/>
  <c r="EH125" i="1"/>
  <c r="EH124" i="1"/>
  <c r="EH123" i="1"/>
  <c r="EH122" i="1"/>
  <c r="EH121" i="1"/>
  <c r="EH120" i="1"/>
  <c r="EH119" i="1"/>
  <c r="EH118" i="1"/>
  <c r="EH117" i="1"/>
  <c r="EH116" i="1"/>
  <c r="EH115" i="1"/>
  <c r="EH111" i="1"/>
  <c r="EH110" i="1"/>
  <c r="EH109" i="1"/>
  <c r="EH108" i="1"/>
  <c r="EH107" i="1"/>
  <c r="EH106" i="1"/>
  <c r="EH105" i="1"/>
  <c r="EH104" i="1"/>
  <c r="EH103" i="1"/>
  <c r="EH102" i="1"/>
  <c r="EH101" i="1"/>
  <c r="EH100" i="1"/>
  <c r="EH96" i="1"/>
  <c r="EH95" i="1"/>
  <c r="EH94" i="1"/>
  <c r="EH93" i="1"/>
  <c r="EH92" i="1"/>
  <c r="EH91" i="1"/>
  <c r="EH90" i="1"/>
  <c r="EH89" i="1"/>
  <c r="EH88" i="1"/>
  <c r="EH87" i="1"/>
  <c r="EH86" i="1"/>
  <c r="EH85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J56" i="1"/>
  <c r="EG56" i="1"/>
  <c r="EG57" i="1" s="1"/>
  <c r="EG58" i="1" s="1"/>
  <c r="ED55" i="1"/>
  <c r="EF55" i="1" s="1"/>
  <c r="HN185" i="1" l="1"/>
  <c r="MD161" i="1" s="1"/>
  <c r="HL186" i="1"/>
  <c r="HL190" i="1" s="1"/>
  <c r="IC183" i="1"/>
  <c r="MG159" i="1" s="1"/>
  <c r="IA184" i="1"/>
  <c r="LD55" i="1"/>
  <c r="EH113" i="1"/>
  <c r="EH128" i="1"/>
  <c r="EH98" i="1"/>
  <c r="EK173" i="1"/>
  <c r="EH83" i="1"/>
  <c r="EK68" i="1"/>
  <c r="EK83" i="1"/>
  <c r="EK128" i="1"/>
  <c r="EK143" i="1"/>
  <c r="EK188" i="1"/>
  <c r="EH143" i="1"/>
  <c r="EH158" i="1"/>
  <c r="EH188" i="1"/>
  <c r="EH173" i="1"/>
  <c r="EH68" i="1"/>
  <c r="EK113" i="1"/>
  <c r="ED56" i="1"/>
  <c r="EJ57" i="1"/>
  <c r="EL56" i="1"/>
  <c r="EL55" i="1"/>
  <c r="EG70" i="1"/>
  <c r="EI70" i="1" s="1"/>
  <c r="EI55" i="1"/>
  <c r="EK98" i="1"/>
  <c r="EK158" i="1"/>
  <c r="EI56" i="1"/>
  <c r="EI58" i="1"/>
  <c r="EG59" i="1"/>
  <c r="EI57" i="1"/>
  <c r="HN190" i="1" l="1"/>
  <c r="HL191" i="1"/>
  <c r="HN191" i="1" s="1"/>
  <c r="HN186" i="1"/>
  <c r="HN201" i="1" s="1"/>
  <c r="P31" i="1" s="1"/>
  <c r="IC184" i="1"/>
  <c r="MG160" i="1" s="1"/>
  <c r="IA185" i="1"/>
  <c r="LE55" i="1"/>
  <c r="LE56" i="1" s="1"/>
  <c r="LE57" i="1" s="1"/>
  <c r="LE58" i="1" s="1"/>
  <c r="LF55" i="1"/>
  <c r="LF56" i="1" s="1"/>
  <c r="EF56" i="1"/>
  <c r="LD56" i="1" s="1"/>
  <c r="ED57" i="1"/>
  <c r="EJ58" i="1"/>
  <c r="EL57" i="1"/>
  <c r="EG85" i="1"/>
  <c r="EG71" i="1"/>
  <c r="EG60" i="1"/>
  <c r="EI59" i="1"/>
  <c r="MD162" i="1" l="1"/>
  <c r="MD163" i="1" s="1"/>
  <c r="MD164" i="1" s="1"/>
  <c r="IC185" i="1"/>
  <c r="MG161" i="1" s="1"/>
  <c r="IA186" i="1"/>
  <c r="IA190" i="1" s="1"/>
  <c r="LF57" i="1"/>
  <c r="LE59" i="1"/>
  <c r="ED58" i="1"/>
  <c r="EF57" i="1"/>
  <c r="LD57" i="1" s="1"/>
  <c r="EJ59" i="1"/>
  <c r="EL58" i="1"/>
  <c r="EG72" i="1"/>
  <c r="EI71" i="1"/>
  <c r="EG86" i="1"/>
  <c r="EG100" i="1"/>
  <c r="EI85" i="1"/>
  <c r="EI60" i="1"/>
  <c r="EG61" i="1"/>
  <c r="IC190" i="1" l="1"/>
  <c r="IA191" i="1"/>
  <c r="IC191" i="1" s="1"/>
  <c r="IC186" i="1"/>
  <c r="LF58" i="1"/>
  <c r="LE60" i="1"/>
  <c r="ED59" i="1"/>
  <c r="EF58" i="1"/>
  <c r="LD58" i="1" s="1"/>
  <c r="EJ60" i="1"/>
  <c r="EL59" i="1"/>
  <c r="EG87" i="1"/>
  <c r="EI86" i="1"/>
  <c r="EG101" i="1"/>
  <c r="EG115" i="1"/>
  <c r="EI100" i="1"/>
  <c r="EG73" i="1"/>
  <c r="EI72" i="1"/>
  <c r="EG62" i="1"/>
  <c r="EI61" i="1"/>
  <c r="IC201" i="1" l="1"/>
  <c r="P34" i="1" s="1"/>
  <c r="MG162" i="1"/>
  <c r="MG163" i="1" s="1"/>
  <c r="MG164" i="1" s="1"/>
  <c r="LF59" i="1"/>
  <c r="LE61" i="1"/>
  <c r="ED60" i="1"/>
  <c r="EF59" i="1"/>
  <c r="LD59" i="1" s="1"/>
  <c r="EJ61" i="1"/>
  <c r="EL60" i="1"/>
  <c r="EG116" i="1"/>
  <c r="EG130" i="1"/>
  <c r="EI115" i="1"/>
  <c r="EG102" i="1"/>
  <c r="EI101" i="1"/>
  <c r="EG74" i="1"/>
  <c r="EI73" i="1"/>
  <c r="EI87" i="1"/>
  <c r="EG88" i="1"/>
  <c r="EI62" i="1"/>
  <c r="EG63" i="1"/>
  <c r="LF60" i="1" l="1"/>
  <c r="LE62" i="1"/>
  <c r="ED61" i="1"/>
  <c r="EF60" i="1"/>
  <c r="LD60" i="1" s="1"/>
  <c r="EJ62" i="1"/>
  <c r="EL61" i="1"/>
  <c r="EI102" i="1"/>
  <c r="EG103" i="1"/>
  <c r="EG75" i="1"/>
  <c r="EI74" i="1"/>
  <c r="EG131" i="1"/>
  <c r="EG145" i="1"/>
  <c r="EI130" i="1"/>
  <c r="EG89" i="1"/>
  <c r="EI88" i="1"/>
  <c r="EG117" i="1"/>
  <c r="EI116" i="1"/>
  <c r="EG64" i="1"/>
  <c r="EI63" i="1"/>
  <c r="LF61" i="1" l="1"/>
  <c r="LE63" i="1"/>
  <c r="ED62" i="1"/>
  <c r="EF61" i="1"/>
  <c r="LD61" i="1" s="1"/>
  <c r="EJ63" i="1"/>
  <c r="EL62" i="1"/>
  <c r="EG76" i="1"/>
  <c r="EI75" i="1"/>
  <c r="EG90" i="1"/>
  <c r="EI89" i="1"/>
  <c r="EG118" i="1"/>
  <c r="EI117" i="1"/>
  <c r="EG146" i="1"/>
  <c r="EG160" i="1"/>
  <c r="EI145" i="1"/>
  <c r="EG104" i="1"/>
  <c r="EI103" i="1"/>
  <c r="EG132" i="1"/>
  <c r="EI131" i="1"/>
  <c r="EI64" i="1"/>
  <c r="EG65" i="1"/>
  <c r="LF62" i="1" l="1"/>
  <c r="LE64" i="1"/>
  <c r="ED63" i="1"/>
  <c r="EF62" i="1"/>
  <c r="LD62" i="1" s="1"/>
  <c r="EJ64" i="1"/>
  <c r="EL63" i="1"/>
  <c r="EG147" i="1"/>
  <c r="EI146" i="1"/>
  <c r="EG91" i="1"/>
  <c r="EI90" i="1"/>
  <c r="EG133" i="1"/>
  <c r="EI132" i="1"/>
  <c r="EG105" i="1"/>
  <c r="EI104" i="1"/>
  <c r="EG161" i="1"/>
  <c r="EG175" i="1"/>
  <c r="EI160" i="1"/>
  <c r="EG119" i="1"/>
  <c r="EI118" i="1"/>
  <c r="EG77" i="1"/>
  <c r="EI76" i="1"/>
  <c r="EG66" i="1"/>
  <c r="EI66" i="1" s="1"/>
  <c r="EI65" i="1"/>
  <c r="LF63" i="1" l="1"/>
  <c r="LE65" i="1"/>
  <c r="LE66" i="1" s="1"/>
  <c r="LE67" i="1" s="1"/>
  <c r="LE68" i="1" s="1"/>
  <c r="LE69" i="1" s="1"/>
  <c r="LE70" i="1" s="1"/>
  <c r="LE71" i="1" s="1"/>
  <c r="LE72" i="1" s="1"/>
  <c r="LE73" i="1" s="1"/>
  <c r="ED64" i="1"/>
  <c r="EF63" i="1"/>
  <c r="LD63" i="1" s="1"/>
  <c r="EJ65" i="1"/>
  <c r="EL64" i="1"/>
  <c r="EG106" i="1"/>
  <c r="EI105" i="1"/>
  <c r="EG92" i="1"/>
  <c r="EI91" i="1"/>
  <c r="EG120" i="1"/>
  <c r="EI119" i="1"/>
  <c r="EG78" i="1"/>
  <c r="EI77" i="1"/>
  <c r="EG176" i="1"/>
  <c r="EI175" i="1"/>
  <c r="EG162" i="1"/>
  <c r="EI161" i="1"/>
  <c r="EG134" i="1"/>
  <c r="EI133" i="1"/>
  <c r="EI147" i="1"/>
  <c r="EG148" i="1"/>
  <c r="LF64" i="1" l="1"/>
  <c r="LE74" i="1"/>
  <c r="ED65" i="1"/>
  <c r="EF64" i="1"/>
  <c r="LD64" i="1" s="1"/>
  <c r="EJ66" i="1"/>
  <c r="EL65" i="1"/>
  <c r="EI162" i="1"/>
  <c r="EG163" i="1"/>
  <c r="EI78" i="1"/>
  <c r="EG79" i="1"/>
  <c r="EI92" i="1"/>
  <c r="EG93" i="1"/>
  <c r="EG149" i="1"/>
  <c r="EI148" i="1"/>
  <c r="EG135" i="1"/>
  <c r="EI134" i="1"/>
  <c r="EG177" i="1"/>
  <c r="EI176" i="1"/>
  <c r="EI120" i="1"/>
  <c r="EG121" i="1"/>
  <c r="EG107" i="1"/>
  <c r="EI106" i="1"/>
  <c r="LF65" i="1" l="1"/>
  <c r="LE75" i="1"/>
  <c r="EF65" i="1"/>
  <c r="LD65" i="1" s="1"/>
  <c r="ED66" i="1"/>
  <c r="EJ70" i="1"/>
  <c r="EL66" i="1"/>
  <c r="EG108" i="1"/>
  <c r="EI107" i="1"/>
  <c r="EG178" i="1"/>
  <c r="EI177" i="1"/>
  <c r="EI149" i="1"/>
  <c r="EG150" i="1"/>
  <c r="EG122" i="1"/>
  <c r="EI121" i="1"/>
  <c r="EG94" i="1"/>
  <c r="EI93" i="1"/>
  <c r="EG164" i="1"/>
  <c r="EI163" i="1"/>
  <c r="EG136" i="1"/>
  <c r="EI135" i="1"/>
  <c r="EG80" i="1"/>
  <c r="EI79" i="1"/>
  <c r="LE76" i="1" l="1"/>
  <c r="LF66" i="1"/>
  <c r="EF66" i="1"/>
  <c r="LD66" i="1" s="1"/>
  <c r="ED70" i="1"/>
  <c r="EJ71" i="1"/>
  <c r="EL70" i="1"/>
  <c r="EI80" i="1"/>
  <c r="EG81" i="1"/>
  <c r="EI81" i="1" s="1"/>
  <c r="EG165" i="1"/>
  <c r="EI164" i="1"/>
  <c r="EI122" i="1"/>
  <c r="EG123" i="1"/>
  <c r="EG179" i="1"/>
  <c r="EI178" i="1"/>
  <c r="EI150" i="1"/>
  <c r="EG151" i="1"/>
  <c r="EG137" i="1"/>
  <c r="EI136" i="1"/>
  <c r="EI94" i="1"/>
  <c r="EG95" i="1"/>
  <c r="EI108" i="1"/>
  <c r="EG109" i="1"/>
  <c r="LF67" i="1" l="1"/>
  <c r="LE77" i="1"/>
  <c r="LE78" i="1" s="1"/>
  <c r="LE79" i="1" s="1"/>
  <c r="LE80" i="1" s="1"/>
  <c r="LE81" i="1" s="1"/>
  <c r="LE82" i="1" s="1"/>
  <c r="LE83" i="1" s="1"/>
  <c r="LE84" i="1" s="1"/>
  <c r="LE85" i="1" s="1"/>
  <c r="LE86" i="1" s="1"/>
  <c r="LE87" i="1" s="1"/>
  <c r="LE88" i="1" s="1"/>
  <c r="ED71" i="1"/>
  <c r="EF70" i="1"/>
  <c r="LD67" i="1" s="1"/>
  <c r="EJ72" i="1"/>
  <c r="EL71" i="1"/>
  <c r="EG138" i="1"/>
  <c r="EI137" i="1"/>
  <c r="EG180" i="1"/>
  <c r="EI179" i="1"/>
  <c r="EG166" i="1"/>
  <c r="EI165" i="1"/>
  <c r="EG96" i="1"/>
  <c r="EI96" i="1" s="1"/>
  <c r="EI95" i="1"/>
  <c r="EG152" i="1"/>
  <c r="EI151" i="1"/>
  <c r="EG124" i="1"/>
  <c r="EI123" i="1"/>
  <c r="EG110" i="1"/>
  <c r="EI109" i="1"/>
  <c r="LF68" i="1" l="1"/>
  <c r="LE89" i="1"/>
  <c r="LE90" i="1" s="1"/>
  <c r="LE91" i="1" s="1"/>
  <c r="LE92" i="1" s="1"/>
  <c r="LE93" i="1" s="1"/>
  <c r="LE94" i="1" s="1"/>
  <c r="LE95" i="1" s="1"/>
  <c r="LE96" i="1" s="1"/>
  <c r="LE97" i="1" s="1"/>
  <c r="LE98" i="1" s="1"/>
  <c r="LE99" i="1" s="1"/>
  <c r="LE100" i="1" s="1"/>
  <c r="ED72" i="1"/>
  <c r="EF71" i="1"/>
  <c r="LD68" i="1" s="1"/>
  <c r="EL72" i="1"/>
  <c r="EJ73" i="1"/>
  <c r="EI124" i="1"/>
  <c r="EG125" i="1"/>
  <c r="EG181" i="1"/>
  <c r="EI180" i="1"/>
  <c r="EI110" i="1"/>
  <c r="EG111" i="1"/>
  <c r="EI111" i="1" s="1"/>
  <c r="EI152" i="1"/>
  <c r="EG153" i="1"/>
  <c r="EG167" i="1"/>
  <c r="EI166" i="1"/>
  <c r="EI138" i="1"/>
  <c r="EG139" i="1"/>
  <c r="LF69" i="1" l="1"/>
  <c r="LE101" i="1"/>
  <c r="LE102" i="1" s="1"/>
  <c r="LE103" i="1" s="1"/>
  <c r="LE104" i="1" s="1"/>
  <c r="LE105" i="1" s="1"/>
  <c r="LE106" i="1" s="1"/>
  <c r="LE107" i="1" s="1"/>
  <c r="LE108" i="1" s="1"/>
  <c r="LE109" i="1" s="1"/>
  <c r="LE110" i="1" s="1"/>
  <c r="LE111" i="1" s="1"/>
  <c r="LE112" i="1" s="1"/>
  <c r="ED73" i="1"/>
  <c r="EF72" i="1"/>
  <c r="LD69" i="1" s="1"/>
  <c r="EJ74" i="1"/>
  <c r="EL73" i="1"/>
  <c r="EG140" i="1"/>
  <c r="EI139" i="1"/>
  <c r="EG154" i="1"/>
  <c r="EI153" i="1"/>
  <c r="EI181" i="1"/>
  <c r="EG182" i="1"/>
  <c r="EG126" i="1"/>
  <c r="EI126" i="1" s="1"/>
  <c r="EI125" i="1"/>
  <c r="EG168" i="1"/>
  <c r="EI167" i="1"/>
  <c r="EI182" i="1" l="1"/>
  <c r="EG183" i="1"/>
  <c r="LF70" i="1"/>
  <c r="LE113" i="1"/>
  <c r="LE114" i="1" s="1"/>
  <c r="LE115" i="1" s="1"/>
  <c r="LE116" i="1" s="1"/>
  <c r="LE117" i="1" s="1"/>
  <c r="LE118" i="1" s="1"/>
  <c r="LE119" i="1" s="1"/>
  <c r="LE120" i="1" s="1"/>
  <c r="LE121" i="1" s="1"/>
  <c r="LE122" i="1" s="1"/>
  <c r="LE123" i="1" s="1"/>
  <c r="LE124" i="1" s="1"/>
  <c r="ED74" i="1"/>
  <c r="EF73" i="1"/>
  <c r="LD70" i="1" s="1"/>
  <c r="EJ75" i="1"/>
  <c r="EL74" i="1"/>
  <c r="EG155" i="1"/>
  <c r="EI154" i="1"/>
  <c r="EI168" i="1"/>
  <c r="EG169" i="1"/>
  <c r="EI140" i="1"/>
  <c r="EG141" i="1"/>
  <c r="EI141" i="1" s="1"/>
  <c r="EI183" i="1" l="1"/>
  <c r="EG184" i="1"/>
  <c r="LF71" i="1"/>
  <c r="LE125" i="1"/>
  <c r="LE126" i="1" s="1"/>
  <c r="LE127" i="1" s="1"/>
  <c r="LE128" i="1" s="1"/>
  <c r="LE129" i="1" s="1"/>
  <c r="LE130" i="1" s="1"/>
  <c r="LE131" i="1" s="1"/>
  <c r="LE132" i="1" s="1"/>
  <c r="LE133" i="1" s="1"/>
  <c r="LE134" i="1" s="1"/>
  <c r="LE135" i="1" s="1"/>
  <c r="LE136" i="1" s="1"/>
  <c r="ED75" i="1"/>
  <c r="EF74" i="1"/>
  <c r="LD71" i="1" s="1"/>
  <c r="EJ76" i="1"/>
  <c r="EL75" i="1"/>
  <c r="EG170" i="1"/>
  <c r="EI169" i="1"/>
  <c r="EI155" i="1"/>
  <c r="EG156" i="1"/>
  <c r="EI156" i="1" s="1"/>
  <c r="EI184" i="1" l="1"/>
  <c r="EG185" i="1"/>
  <c r="LF72" i="1"/>
  <c r="LE137" i="1"/>
  <c r="LE138" i="1" s="1"/>
  <c r="LE139" i="1" s="1"/>
  <c r="LE140" i="1" s="1"/>
  <c r="LE141" i="1" s="1"/>
  <c r="LE142" i="1" s="1"/>
  <c r="LE143" i="1" s="1"/>
  <c r="LE144" i="1" s="1"/>
  <c r="LE145" i="1" s="1"/>
  <c r="LE146" i="1" s="1"/>
  <c r="LE147" i="1" s="1"/>
  <c r="LE148" i="1" s="1"/>
  <c r="ED76" i="1"/>
  <c r="EF75" i="1"/>
  <c r="LD72" i="1" s="1"/>
  <c r="EL76" i="1"/>
  <c r="EJ77" i="1"/>
  <c r="EI170" i="1"/>
  <c r="EG171" i="1"/>
  <c r="EI171" i="1" s="1"/>
  <c r="EI185" i="1" l="1"/>
  <c r="EG186" i="1"/>
  <c r="EG190" i="1" s="1"/>
  <c r="LF73" i="1"/>
  <c r="LE149" i="1"/>
  <c r="LE150" i="1" s="1"/>
  <c r="LE151" i="1" s="1"/>
  <c r="LE152" i="1" s="1"/>
  <c r="LE153" i="1" s="1"/>
  <c r="LE154" i="1" s="1"/>
  <c r="LE155" i="1" s="1"/>
  <c r="LE156" i="1" s="1"/>
  <c r="LE157" i="1" s="1"/>
  <c r="LE158" i="1" s="1"/>
  <c r="LE159" i="1" s="1"/>
  <c r="LE160" i="1" s="1"/>
  <c r="LE161" i="1" s="1"/>
  <c r="ED77" i="1"/>
  <c r="EF76" i="1"/>
  <c r="LD73" i="1" s="1"/>
  <c r="EJ78" i="1"/>
  <c r="EL77" i="1"/>
  <c r="EI190" i="1" l="1"/>
  <c r="EG191" i="1"/>
  <c r="EI191" i="1" s="1"/>
  <c r="EI186" i="1"/>
  <c r="EI201" i="1" s="1"/>
  <c r="O30" i="1" s="1"/>
  <c r="LF74" i="1"/>
  <c r="ED78" i="1"/>
  <c r="EF77" i="1"/>
  <c r="LD74" i="1" s="1"/>
  <c r="EJ79" i="1"/>
  <c r="EL78" i="1"/>
  <c r="LE162" i="1" l="1"/>
  <c r="LE163" i="1" s="1"/>
  <c r="LE164" i="1" s="1"/>
  <c r="LF75" i="1"/>
  <c r="ED79" i="1"/>
  <c r="EF78" i="1"/>
  <c r="LD75" i="1" s="1"/>
  <c r="EJ80" i="1"/>
  <c r="EL79" i="1"/>
  <c r="LF76" i="1" l="1"/>
  <c r="ED80" i="1"/>
  <c r="EF79" i="1"/>
  <c r="LD76" i="1" s="1"/>
  <c r="EL80" i="1"/>
  <c r="EJ81" i="1"/>
  <c r="LF77" i="1" l="1"/>
  <c r="ED81" i="1"/>
  <c r="EF80" i="1"/>
  <c r="LD77" i="1" s="1"/>
  <c r="EJ85" i="1"/>
  <c r="EL81" i="1"/>
  <c r="LF78" i="1" l="1"/>
  <c r="EF81" i="1"/>
  <c r="LD78" i="1" s="1"/>
  <c r="ED85" i="1"/>
  <c r="EJ86" i="1"/>
  <c r="EL85" i="1"/>
  <c r="LF79" i="1" l="1"/>
  <c r="ED86" i="1"/>
  <c r="EF85" i="1"/>
  <c r="LD79" i="1" s="1"/>
  <c r="EJ87" i="1"/>
  <c r="EL86" i="1"/>
  <c r="LF80" i="1" l="1"/>
  <c r="ED87" i="1"/>
  <c r="EF86" i="1"/>
  <c r="LD80" i="1" s="1"/>
  <c r="EJ88" i="1"/>
  <c r="EL87" i="1"/>
  <c r="LF81" i="1" l="1"/>
  <c r="ED88" i="1"/>
  <c r="EF87" i="1"/>
  <c r="LD81" i="1" s="1"/>
  <c r="EJ89" i="1"/>
  <c r="EL88" i="1"/>
  <c r="LF82" i="1" l="1"/>
  <c r="ED89" i="1"/>
  <c r="EF88" i="1"/>
  <c r="LD82" i="1" s="1"/>
  <c r="EJ90" i="1"/>
  <c r="EL89" i="1"/>
  <c r="LF83" i="1" l="1"/>
  <c r="ED90" i="1"/>
  <c r="EF89" i="1"/>
  <c r="LD83" i="1" s="1"/>
  <c r="EJ91" i="1"/>
  <c r="EL90" i="1"/>
  <c r="LF84" i="1" l="1"/>
  <c r="ED91" i="1"/>
  <c r="EF90" i="1"/>
  <c r="LD84" i="1" s="1"/>
  <c r="EJ92" i="1"/>
  <c r="EL91" i="1"/>
  <c r="LF85" i="1" l="1"/>
  <c r="ED92" i="1"/>
  <c r="EF91" i="1"/>
  <c r="LD85" i="1" s="1"/>
  <c r="EJ93" i="1"/>
  <c r="EL92" i="1"/>
  <c r="LF86" i="1" l="1"/>
  <c r="ED93" i="1"/>
  <c r="EF92" i="1"/>
  <c r="LD86" i="1" s="1"/>
  <c r="EJ94" i="1"/>
  <c r="EL93" i="1"/>
  <c r="LF87" i="1" l="1"/>
  <c r="ED94" i="1"/>
  <c r="EF93" i="1"/>
  <c r="LD87" i="1" s="1"/>
  <c r="EJ95" i="1"/>
  <c r="EL94" i="1"/>
  <c r="LF88" i="1" l="1"/>
  <c r="ED95" i="1"/>
  <c r="EF94" i="1"/>
  <c r="LD88" i="1" s="1"/>
  <c r="EJ96" i="1"/>
  <c r="EL95" i="1"/>
  <c r="LF89" i="1" l="1"/>
  <c r="ED96" i="1"/>
  <c r="EF95" i="1"/>
  <c r="LD89" i="1" s="1"/>
  <c r="EJ100" i="1"/>
  <c r="EL96" i="1"/>
  <c r="LF90" i="1" l="1"/>
  <c r="EF96" i="1"/>
  <c r="LD90" i="1" s="1"/>
  <c r="ED100" i="1"/>
  <c r="EJ101" i="1"/>
  <c r="EL100" i="1"/>
  <c r="LF91" i="1" s="1"/>
  <c r="ED101" i="1" l="1"/>
  <c r="EF100" i="1"/>
  <c r="LD91" i="1" s="1"/>
  <c r="EJ102" i="1"/>
  <c r="EL101" i="1"/>
  <c r="LF92" i="1" s="1"/>
  <c r="ED102" i="1" l="1"/>
  <c r="EF101" i="1"/>
  <c r="LD92" i="1" s="1"/>
  <c r="EJ103" i="1"/>
  <c r="EL102" i="1"/>
  <c r="LF93" i="1" s="1"/>
  <c r="ED103" i="1" l="1"/>
  <c r="EF102" i="1"/>
  <c r="LD93" i="1" s="1"/>
  <c r="EJ104" i="1"/>
  <c r="EL103" i="1"/>
  <c r="LF94" i="1" s="1"/>
  <c r="ED104" i="1" l="1"/>
  <c r="EF103" i="1"/>
  <c r="LD94" i="1" s="1"/>
  <c r="EJ105" i="1"/>
  <c r="EL104" i="1"/>
  <c r="LF95" i="1" s="1"/>
  <c r="ED105" i="1" l="1"/>
  <c r="EF104" i="1"/>
  <c r="LD95" i="1" s="1"/>
  <c r="EJ106" i="1"/>
  <c r="EL105" i="1"/>
  <c r="LF96" i="1" s="1"/>
  <c r="ED106" i="1" l="1"/>
  <c r="EF105" i="1"/>
  <c r="LD96" i="1" s="1"/>
  <c r="EJ107" i="1"/>
  <c r="EL106" i="1"/>
  <c r="LF97" i="1" s="1"/>
  <c r="ED107" i="1" l="1"/>
  <c r="EF106" i="1"/>
  <c r="LD97" i="1" s="1"/>
  <c r="EJ108" i="1"/>
  <c r="EL107" i="1"/>
  <c r="LF98" i="1" s="1"/>
  <c r="ED108" i="1" l="1"/>
  <c r="EF107" i="1"/>
  <c r="LD98" i="1" s="1"/>
  <c r="EJ109" i="1"/>
  <c r="EL108" i="1"/>
  <c r="LF99" i="1" s="1"/>
  <c r="ED109" i="1" l="1"/>
  <c r="EF108" i="1"/>
  <c r="LD99" i="1" s="1"/>
  <c r="EJ110" i="1"/>
  <c r="EL109" i="1"/>
  <c r="LF100" i="1" s="1"/>
  <c r="ED110" i="1" l="1"/>
  <c r="EF109" i="1"/>
  <c r="LD100" i="1" s="1"/>
  <c r="EJ111" i="1"/>
  <c r="EL110" i="1"/>
  <c r="LF101" i="1" s="1"/>
  <c r="ED111" i="1" l="1"/>
  <c r="EF110" i="1"/>
  <c r="LD101" i="1" s="1"/>
  <c r="EL111" i="1"/>
  <c r="LF102" i="1" s="1"/>
  <c r="EJ115" i="1"/>
  <c r="EF111" i="1" l="1"/>
  <c r="LD102" i="1" s="1"/>
  <c r="ED115" i="1"/>
  <c r="EJ116" i="1"/>
  <c r="EL115" i="1"/>
  <c r="LF103" i="1" s="1"/>
  <c r="ED116" i="1" l="1"/>
  <c r="EF115" i="1"/>
  <c r="LD103" i="1" s="1"/>
  <c r="EJ117" i="1"/>
  <c r="EL116" i="1"/>
  <c r="LF104" i="1" s="1"/>
  <c r="ED117" i="1" l="1"/>
  <c r="EF116" i="1"/>
  <c r="LD104" i="1" s="1"/>
  <c r="EJ118" i="1"/>
  <c r="EL117" i="1"/>
  <c r="LF105" i="1" s="1"/>
  <c r="ED118" i="1" l="1"/>
  <c r="EF117" i="1"/>
  <c r="LD105" i="1" s="1"/>
  <c r="EJ119" i="1"/>
  <c r="EL118" i="1"/>
  <c r="LF106" i="1" s="1"/>
  <c r="ED119" i="1" l="1"/>
  <c r="EF118" i="1"/>
  <c r="LD106" i="1" s="1"/>
  <c r="EJ120" i="1"/>
  <c r="EL119" i="1"/>
  <c r="LF107" i="1" s="1"/>
  <c r="ED120" i="1" l="1"/>
  <c r="EF119" i="1"/>
  <c r="LD107" i="1" s="1"/>
  <c r="EJ121" i="1"/>
  <c r="EL120" i="1"/>
  <c r="LF108" i="1" s="1"/>
  <c r="ED121" i="1" l="1"/>
  <c r="EF120" i="1"/>
  <c r="LD108" i="1" s="1"/>
  <c r="EJ122" i="1"/>
  <c r="EL121" i="1"/>
  <c r="LF109" i="1" s="1"/>
  <c r="ED122" i="1" l="1"/>
  <c r="EF121" i="1"/>
  <c r="LD109" i="1" s="1"/>
  <c r="EJ123" i="1"/>
  <c r="EL122" i="1"/>
  <c r="LF110" i="1" s="1"/>
  <c r="ED123" i="1" l="1"/>
  <c r="EF122" i="1"/>
  <c r="LD110" i="1" s="1"/>
  <c r="EJ124" i="1"/>
  <c r="EL123" i="1"/>
  <c r="LF111" i="1" s="1"/>
  <c r="ED124" i="1" l="1"/>
  <c r="EF123" i="1"/>
  <c r="LD111" i="1" s="1"/>
  <c r="EJ125" i="1"/>
  <c r="EL124" i="1"/>
  <c r="LF112" i="1" s="1"/>
  <c r="ED125" i="1" l="1"/>
  <c r="EF124" i="1"/>
  <c r="LD112" i="1" s="1"/>
  <c r="EJ126" i="1"/>
  <c r="EL125" i="1"/>
  <c r="LF113" i="1" s="1"/>
  <c r="ED126" i="1" l="1"/>
  <c r="EF125" i="1"/>
  <c r="LD113" i="1" s="1"/>
  <c r="EJ130" i="1"/>
  <c r="EL126" i="1"/>
  <c r="LF114" i="1" s="1"/>
  <c r="EF126" i="1" l="1"/>
  <c r="LD114" i="1" s="1"/>
  <c r="ED130" i="1"/>
  <c r="EJ131" i="1"/>
  <c r="EL130" i="1"/>
  <c r="LF115" i="1" s="1"/>
  <c r="ED131" i="1" l="1"/>
  <c r="EF130" i="1"/>
  <c r="LD115" i="1" s="1"/>
  <c r="EJ132" i="1"/>
  <c r="EL131" i="1"/>
  <c r="LF116" i="1" s="1"/>
  <c r="ED132" i="1" l="1"/>
  <c r="EF131" i="1"/>
  <c r="LD116" i="1" s="1"/>
  <c r="EJ133" i="1"/>
  <c r="EL132" i="1"/>
  <c r="LF117" i="1" s="1"/>
  <c r="ED133" i="1" l="1"/>
  <c r="EF132" i="1"/>
  <c r="LD117" i="1" s="1"/>
  <c r="EJ134" i="1"/>
  <c r="EL133" i="1"/>
  <c r="LF118" i="1" s="1"/>
  <c r="ED134" i="1" l="1"/>
  <c r="EF133" i="1"/>
  <c r="LD118" i="1" s="1"/>
  <c r="EJ135" i="1"/>
  <c r="EL134" i="1"/>
  <c r="LF119" i="1" s="1"/>
  <c r="ED135" i="1" l="1"/>
  <c r="EF134" i="1"/>
  <c r="LD119" i="1" s="1"/>
  <c r="EJ136" i="1"/>
  <c r="EL135" i="1"/>
  <c r="LF120" i="1" s="1"/>
  <c r="ED136" i="1" l="1"/>
  <c r="EF135" i="1"/>
  <c r="LD120" i="1" s="1"/>
  <c r="EJ137" i="1"/>
  <c r="EL136" i="1"/>
  <c r="LF121" i="1" s="1"/>
  <c r="ED137" i="1" l="1"/>
  <c r="EF136" i="1"/>
  <c r="LD121" i="1" s="1"/>
  <c r="EJ138" i="1"/>
  <c r="EL137" i="1"/>
  <c r="LF122" i="1" s="1"/>
  <c r="ED138" i="1" l="1"/>
  <c r="EF137" i="1"/>
  <c r="LD122" i="1" s="1"/>
  <c r="EJ139" i="1"/>
  <c r="EL138" i="1"/>
  <c r="LF123" i="1" s="1"/>
  <c r="ED139" i="1" l="1"/>
  <c r="EF138" i="1"/>
  <c r="LD123" i="1" s="1"/>
  <c r="EJ140" i="1"/>
  <c r="EL139" i="1"/>
  <c r="LF124" i="1" s="1"/>
  <c r="ED140" i="1" l="1"/>
  <c r="EF139" i="1"/>
  <c r="LD124" i="1" s="1"/>
  <c r="EJ141" i="1"/>
  <c r="EL140" i="1"/>
  <c r="LF125" i="1" s="1"/>
  <c r="ED141" i="1" l="1"/>
  <c r="EF140" i="1"/>
  <c r="LD125" i="1" s="1"/>
  <c r="EJ145" i="1"/>
  <c r="EL141" i="1"/>
  <c r="LF126" i="1" s="1"/>
  <c r="EF141" i="1" l="1"/>
  <c r="LD126" i="1" s="1"/>
  <c r="ED145" i="1"/>
  <c r="EJ146" i="1"/>
  <c r="EL145" i="1"/>
  <c r="LF127" i="1" s="1"/>
  <c r="ED146" i="1" l="1"/>
  <c r="EF145" i="1"/>
  <c r="LD127" i="1" s="1"/>
  <c r="EJ147" i="1"/>
  <c r="EL146" i="1"/>
  <c r="LF128" i="1" s="1"/>
  <c r="ED147" i="1" l="1"/>
  <c r="EF146" i="1"/>
  <c r="LD128" i="1" s="1"/>
  <c r="EJ148" i="1"/>
  <c r="EL147" i="1"/>
  <c r="LF129" i="1" s="1"/>
  <c r="ED148" i="1" l="1"/>
  <c r="EF147" i="1"/>
  <c r="LD129" i="1" s="1"/>
  <c r="EJ149" i="1"/>
  <c r="EL148" i="1"/>
  <c r="LF130" i="1" s="1"/>
  <c r="ED149" i="1" l="1"/>
  <c r="EF148" i="1"/>
  <c r="LD130" i="1" s="1"/>
  <c r="EJ150" i="1"/>
  <c r="EL149" i="1"/>
  <c r="LF131" i="1" s="1"/>
  <c r="ED150" i="1" l="1"/>
  <c r="EF149" i="1"/>
  <c r="LD131" i="1" s="1"/>
  <c r="EJ151" i="1"/>
  <c r="EL150" i="1"/>
  <c r="LF132" i="1" s="1"/>
  <c r="ED151" i="1" l="1"/>
  <c r="EF150" i="1"/>
  <c r="LD132" i="1" s="1"/>
  <c r="EJ152" i="1"/>
  <c r="EL151" i="1"/>
  <c r="LF133" i="1" s="1"/>
  <c r="ED152" i="1" l="1"/>
  <c r="EF151" i="1"/>
  <c r="LD133" i="1" s="1"/>
  <c r="EJ153" i="1"/>
  <c r="EL152" i="1"/>
  <c r="LF134" i="1" s="1"/>
  <c r="ED153" i="1" l="1"/>
  <c r="EF152" i="1"/>
  <c r="LD134" i="1" s="1"/>
  <c r="EJ154" i="1"/>
  <c r="EL153" i="1"/>
  <c r="LF135" i="1" s="1"/>
  <c r="ED154" i="1" l="1"/>
  <c r="EF153" i="1"/>
  <c r="LD135" i="1" s="1"/>
  <c r="EJ155" i="1"/>
  <c r="EL154" i="1"/>
  <c r="LF136" i="1" s="1"/>
  <c r="ED155" i="1" l="1"/>
  <c r="EF154" i="1"/>
  <c r="LD136" i="1" s="1"/>
  <c r="EJ156" i="1"/>
  <c r="EL155" i="1"/>
  <c r="LF137" i="1" s="1"/>
  <c r="ED156" i="1" l="1"/>
  <c r="EF155" i="1"/>
  <c r="LD137" i="1" s="1"/>
  <c r="EJ160" i="1"/>
  <c r="EL156" i="1"/>
  <c r="LF138" i="1" s="1"/>
  <c r="EF156" i="1" l="1"/>
  <c r="LD138" i="1" s="1"/>
  <c r="ED160" i="1"/>
  <c r="EJ161" i="1"/>
  <c r="EL160" i="1"/>
  <c r="LF139" i="1" s="1"/>
  <c r="ED161" i="1" l="1"/>
  <c r="EF160" i="1"/>
  <c r="LD139" i="1" s="1"/>
  <c r="EJ162" i="1"/>
  <c r="EL161" i="1"/>
  <c r="LF140" i="1" s="1"/>
  <c r="ED162" i="1" l="1"/>
  <c r="EF161" i="1"/>
  <c r="LD140" i="1" s="1"/>
  <c r="EJ163" i="1"/>
  <c r="EL162" i="1"/>
  <c r="LF141" i="1" s="1"/>
  <c r="ED163" i="1" l="1"/>
  <c r="EF162" i="1"/>
  <c r="LD141" i="1" s="1"/>
  <c r="EJ164" i="1"/>
  <c r="EL163" i="1"/>
  <c r="LF142" i="1" s="1"/>
  <c r="ED164" i="1" l="1"/>
  <c r="EF163" i="1"/>
  <c r="LD142" i="1" s="1"/>
  <c r="EJ165" i="1"/>
  <c r="EL164" i="1"/>
  <c r="LF143" i="1" s="1"/>
  <c r="ED165" i="1" l="1"/>
  <c r="EF164" i="1"/>
  <c r="LD143" i="1" s="1"/>
  <c r="EJ166" i="1"/>
  <c r="EL165" i="1"/>
  <c r="LF144" i="1" s="1"/>
  <c r="ED166" i="1" l="1"/>
  <c r="EF165" i="1"/>
  <c r="LD144" i="1" s="1"/>
  <c r="EJ167" i="1"/>
  <c r="EL166" i="1"/>
  <c r="LF145" i="1" s="1"/>
  <c r="ED167" i="1" l="1"/>
  <c r="EF166" i="1"/>
  <c r="EJ168" i="1"/>
  <c r="EL167" i="1"/>
  <c r="LF146" i="1" s="1"/>
  <c r="LD145" i="1" l="1"/>
  <c r="ED168" i="1"/>
  <c r="EF167" i="1"/>
  <c r="EJ169" i="1"/>
  <c r="EL168" i="1"/>
  <c r="LF147" i="1" s="1"/>
  <c r="LD146" i="1" l="1"/>
  <c r="ED169" i="1"/>
  <c r="EF168" i="1"/>
  <c r="EJ170" i="1"/>
  <c r="EL169" i="1"/>
  <c r="LF148" i="1" s="1"/>
  <c r="LD147" i="1" l="1"/>
  <c r="ED170" i="1"/>
  <c r="EF169" i="1"/>
  <c r="EJ171" i="1"/>
  <c r="EL170" i="1"/>
  <c r="LF149" i="1" s="1"/>
  <c r="LD148" i="1" l="1"/>
  <c r="ED171" i="1"/>
  <c r="EF170" i="1"/>
  <c r="EL171" i="1"/>
  <c r="LF150" i="1" s="1"/>
  <c r="EJ175" i="1"/>
  <c r="LD149" i="1" l="1"/>
  <c r="EF171" i="1"/>
  <c r="ED175" i="1"/>
  <c r="EJ176" i="1"/>
  <c r="EL175" i="1"/>
  <c r="LF151" i="1" s="1"/>
  <c r="LD150" i="1" l="1"/>
  <c r="ED176" i="1"/>
  <c r="EF175" i="1"/>
  <c r="EJ177" i="1"/>
  <c r="EL176" i="1"/>
  <c r="LF152" i="1" s="1"/>
  <c r="LD151" i="1" l="1"/>
  <c r="ED177" i="1"/>
  <c r="EF176" i="1"/>
  <c r="EJ178" i="1"/>
  <c r="EL177" i="1"/>
  <c r="LF153" i="1" s="1"/>
  <c r="LD152" i="1" l="1"/>
  <c r="ED178" i="1"/>
  <c r="EF177" i="1"/>
  <c r="EJ179" i="1"/>
  <c r="EL178" i="1"/>
  <c r="LF154" i="1" s="1"/>
  <c r="LD153" i="1" l="1"/>
  <c r="ED179" i="1"/>
  <c r="EF178" i="1"/>
  <c r="EJ180" i="1"/>
  <c r="EL179" i="1"/>
  <c r="LF155" i="1" s="1"/>
  <c r="LD154" i="1" l="1"/>
  <c r="ED180" i="1"/>
  <c r="EF179" i="1"/>
  <c r="EJ181" i="1"/>
  <c r="EL180" i="1"/>
  <c r="LF156" i="1" s="1"/>
  <c r="LD155" i="1" l="1"/>
  <c r="ED181" i="1"/>
  <c r="EF180" i="1"/>
  <c r="EJ182" i="1"/>
  <c r="EL181" i="1"/>
  <c r="LF157" i="1" s="1"/>
  <c r="LD156" i="1" l="1"/>
  <c r="EL182" i="1"/>
  <c r="LF158" i="1" s="1"/>
  <c r="EJ183" i="1"/>
  <c r="ED182" i="1"/>
  <c r="EF181" i="1"/>
  <c r="EL183" i="1" l="1"/>
  <c r="EJ184" i="1"/>
  <c r="LD157" i="1"/>
  <c r="EF182" i="1"/>
  <c r="ED183" i="1"/>
  <c r="AW55" i="1"/>
  <c r="AT55" i="1"/>
  <c r="AT56" i="1" s="1"/>
  <c r="AQ55" i="1"/>
  <c r="AS55" i="1" s="1"/>
  <c r="KE55" i="1" s="1"/>
  <c r="EL184" i="1" l="1"/>
  <c r="EJ185" i="1"/>
  <c r="LF159" i="1"/>
  <c r="EF183" i="1"/>
  <c r="ED184" i="1"/>
  <c r="LD158" i="1"/>
  <c r="AX188" i="1"/>
  <c r="AY55" i="1"/>
  <c r="KG55" i="1" s="1"/>
  <c r="AQ56" i="1"/>
  <c r="AS56" i="1" s="1"/>
  <c r="AW56" i="1"/>
  <c r="AT57" i="1"/>
  <c r="AV56" i="1"/>
  <c r="AV55" i="1"/>
  <c r="KF55" i="1" s="1"/>
  <c r="EL185" i="1" l="1"/>
  <c r="EJ186" i="1"/>
  <c r="EJ190" i="1" s="1"/>
  <c r="LF160" i="1"/>
  <c r="EF184" i="1"/>
  <c r="ED185" i="1"/>
  <c r="LD159" i="1"/>
  <c r="KF56" i="1"/>
  <c r="KE56" i="1"/>
  <c r="AQ57" i="1"/>
  <c r="AS57" i="1" s="1"/>
  <c r="AY56" i="1"/>
  <c r="KG56" i="1" s="1"/>
  <c r="AW57" i="1"/>
  <c r="AV57" i="1"/>
  <c r="AT58" i="1"/>
  <c r="LF161" i="1" l="1"/>
  <c r="EL190" i="1"/>
  <c r="EJ191" i="1"/>
  <c r="EL191" i="1" s="1"/>
  <c r="EL186" i="1"/>
  <c r="EL201" i="1" s="1"/>
  <c r="O31" i="1" s="1"/>
  <c r="EF185" i="1"/>
  <c r="ED186" i="1"/>
  <c r="ED190" i="1" s="1"/>
  <c r="LD160" i="1"/>
  <c r="KF57" i="1"/>
  <c r="KE57" i="1"/>
  <c r="AQ58" i="1"/>
  <c r="AS58" i="1" s="1"/>
  <c r="AW58" i="1"/>
  <c r="AY57" i="1"/>
  <c r="KG57" i="1" s="1"/>
  <c r="AT59" i="1"/>
  <c r="AV58" i="1"/>
  <c r="GC173" i="1"/>
  <c r="GC158" i="1"/>
  <c r="GC143" i="1"/>
  <c r="GC128" i="1"/>
  <c r="GC113" i="1"/>
  <c r="GC98" i="1"/>
  <c r="GC83" i="1"/>
  <c r="GC68" i="1"/>
  <c r="EF190" i="1" l="1"/>
  <c r="ED191" i="1"/>
  <c r="EF191" i="1" s="1"/>
  <c r="EF186" i="1"/>
  <c r="LF162" i="1"/>
  <c r="LF163" i="1" s="1"/>
  <c r="LF164" i="1" s="1"/>
  <c r="LD161" i="1"/>
  <c r="KF58" i="1"/>
  <c r="AQ59" i="1"/>
  <c r="AS59" i="1" s="1"/>
  <c r="KE58" i="1"/>
  <c r="AW59" i="1"/>
  <c r="AY58" i="1"/>
  <c r="KG58" i="1" s="1"/>
  <c r="AV59" i="1"/>
  <c r="AT60" i="1"/>
  <c r="DA188" i="1"/>
  <c r="DA173" i="1"/>
  <c r="DA158" i="1"/>
  <c r="DA143" i="1"/>
  <c r="DA128" i="1"/>
  <c r="DA113" i="1"/>
  <c r="DA98" i="1"/>
  <c r="DA83" i="1"/>
  <c r="DA68" i="1"/>
  <c r="EF201" i="1" l="1"/>
  <c r="O29" i="1" s="1"/>
  <c r="LD162" i="1"/>
  <c r="LD163" i="1" s="1"/>
  <c r="LD164" i="1" s="1"/>
  <c r="KF59" i="1"/>
  <c r="KE59" i="1"/>
  <c r="AQ60" i="1"/>
  <c r="AS60" i="1" s="1"/>
  <c r="AW60" i="1"/>
  <c r="AY59" i="1"/>
  <c r="KG59" i="1" s="1"/>
  <c r="AV60" i="1"/>
  <c r="AT61" i="1"/>
  <c r="KF60" i="1" l="1"/>
  <c r="KE60" i="1"/>
  <c r="AQ61" i="1"/>
  <c r="AS61" i="1" s="1"/>
  <c r="AW61" i="1"/>
  <c r="AY60" i="1"/>
  <c r="KG60" i="1" s="1"/>
  <c r="AV61" i="1"/>
  <c r="AT62" i="1"/>
  <c r="KF61" i="1" l="1"/>
  <c r="KE61" i="1"/>
  <c r="AQ62" i="1"/>
  <c r="AS62" i="1" s="1"/>
  <c r="AW62" i="1"/>
  <c r="AY61" i="1"/>
  <c r="KG61" i="1" s="1"/>
  <c r="AT63" i="1"/>
  <c r="AV62" i="1"/>
  <c r="KF62" i="1" l="1"/>
  <c r="KE62" i="1"/>
  <c r="AQ63" i="1"/>
  <c r="AS63" i="1" s="1"/>
  <c r="AW63" i="1"/>
  <c r="AY62" i="1"/>
  <c r="KG62" i="1" s="1"/>
  <c r="AV63" i="1"/>
  <c r="AT64" i="1"/>
  <c r="T26" i="1"/>
  <c r="GX188" i="1"/>
  <c r="KF63" i="1" l="1"/>
  <c r="KE63" i="1"/>
  <c r="AQ64" i="1"/>
  <c r="AS64" i="1" s="1"/>
  <c r="AW64" i="1"/>
  <c r="AY63" i="1"/>
  <c r="KG63" i="1" s="1"/>
  <c r="AV64" i="1"/>
  <c r="AT65" i="1"/>
  <c r="DV188" i="1"/>
  <c r="KF64" i="1" l="1"/>
  <c r="KE64" i="1"/>
  <c r="AQ65" i="1"/>
  <c r="AS65" i="1" s="1"/>
  <c r="AW65" i="1"/>
  <c r="AY64" i="1"/>
  <c r="KG64" i="1" s="1"/>
  <c r="AV65" i="1"/>
  <c r="AT66" i="1"/>
  <c r="KF65" i="1" l="1"/>
  <c r="KE65" i="1"/>
  <c r="AQ66" i="1"/>
  <c r="AS66" i="1" s="1"/>
  <c r="AW66" i="1"/>
  <c r="AY65" i="1"/>
  <c r="KG65" i="1" s="1"/>
  <c r="AT70" i="1"/>
  <c r="AV66" i="1"/>
  <c r="Q55" i="1"/>
  <c r="Q56" i="1"/>
  <c r="Q57" i="1"/>
  <c r="Q58" i="1"/>
  <c r="Q59" i="1"/>
  <c r="Q60" i="1"/>
  <c r="Q61" i="1"/>
  <c r="Q62" i="1"/>
  <c r="Q63" i="1"/>
  <c r="Q64" i="1"/>
  <c r="Q65" i="1"/>
  <c r="Q66" i="1"/>
  <c r="Q70" i="1"/>
  <c r="Q71" i="1"/>
  <c r="Q72" i="1"/>
  <c r="Q73" i="1"/>
  <c r="Q74" i="1"/>
  <c r="Q75" i="1"/>
  <c r="Q76" i="1"/>
  <c r="Q77" i="1"/>
  <c r="Q78" i="1"/>
  <c r="Q79" i="1"/>
  <c r="Q80" i="1"/>
  <c r="Q81" i="1"/>
  <c r="Q85" i="1"/>
  <c r="Q86" i="1"/>
  <c r="Q87" i="1"/>
  <c r="Q88" i="1"/>
  <c r="Q89" i="1"/>
  <c r="Q90" i="1"/>
  <c r="Q91" i="1"/>
  <c r="Q92" i="1"/>
  <c r="Q93" i="1"/>
  <c r="Q94" i="1"/>
  <c r="Q95" i="1"/>
  <c r="Q96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5" i="1"/>
  <c r="Q176" i="1"/>
  <c r="Q177" i="1"/>
  <c r="Q178" i="1"/>
  <c r="Q179" i="1"/>
  <c r="Q180" i="1"/>
  <c r="Q181" i="1"/>
  <c r="Q182" i="1"/>
  <c r="HA182" i="1"/>
  <c r="HA181" i="1"/>
  <c r="HA180" i="1"/>
  <c r="HA179" i="1"/>
  <c r="HA178" i="1"/>
  <c r="HA177" i="1"/>
  <c r="HA176" i="1"/>
  <c r="HA175" i="1"/>
  <c r="HA171" i="1"/>
  <c r="HA170" i="1"/>
  <c r="HA169" i="1"/>
  <c r="HA168" i="1"/>
  <c r="HA167" i="1"/>
  <c r="HA166" i="1"/>
  <c r="HA165" i="1"/>
  <c r="HA164" i="1"/>
  <c r="HA163" i="1"/>
  <c r="HA162" i="1"/>
  <c r="HA161" i="1"/>
  <c r="HA160" i="1"/>
  <c r="HA156" i="1"/>
  <c r="HA155" i="1"/>
  <c r="HA154" i="1"/>
  <c r="HA153" i="1"/>
  <c r="HA152" i="1"/>
  <c r="HA151" i="1"/>
  <c r="HA150" i="1"/>
  <c r="HA149" i="1"/>
  <c r="HA148" i="1"/>
  <c r="HA147" i="1"/>
  <c r="HA146" i="1"/>
  <c r="HA145" i="1"/>
  <c r="HA141" i="1"/>
  <c r="HA140" i="1"/>
  <c r="HA139" i="1"/>
  <c r="HA138" i="1"/>
  <c r="HA137" i="1"/>
  <c r="HA136" i="1"/>
  <c r="HA135" i="1"/>
  <c r="HA134" i="1"/>
  <c r="HA133" i="1"/>
  <c r="HA132" i="1"/>
  <c r="HA131" i="1"/>
  <c r="HA130" i="1"/>
  <c r="HA126" i="1"/>
  <c r="HA125" i="1"/>
  <c r="HA124" i="1"/>
  <c r="HA123" i="1"/>
  <c r="HA122" i="1"/>
  <c r="HA121" i="1"/>
  <c r="HA120" i="1"/>
  <c r="HA119" i="1"/>
  <c r="HA118" i="1"/>
  <c r="HA117" i="1"/>
  <c r="HA116" i="1"/>
  <c r="HA115" i="1"/>
  <c r="HA111" i="1"/>
  <c r="HA110" i="1"/>
  <c r="HA109" i="1"/>
  <c r="HA108" i="1"/>
  <c r="HA107" i="1"/>
  <c r="HA106" i="1"/>
  <c r="HA105" i="1"/>
  <c r="HA104" i="1"/>
  <c r="HA103" i="1"/>
  <c r="HA102" i="1"/>
  <c r="HA101" i="1"/>
  <c r="HA100" i="1"/>
  <c r="HA96" i="1"/>
  <c r="HA95" i="1"/>
  <c r="HA94" i="1"/>
  <c r="HA93" i="1"/>
  <c r="HA92" i="1"/>
  <c r="HA91" i="1"/>
  <c r="HA90" i="1"/>
  <c r="HA89" i="1"/>
  <c r="HA88" i="1"/>
  <c r="HA87" i="1"/>
  <c r="HA86" i="1"/>
  <c r="HA85" i="1"/>
  <c r="HA81" i="1"/>
  <c r="HA80" i="1"/>
  <c r="HA79" i="1"/>
  <c r="HA78" i="1"/>
  <c r="HA77" i="1"/>
  <c r="HA76" i="1"/>
  <c r="HA75" i="1"/>
  <c r="HA74" i="1"/>
  <c r="HA73" i="1"/>
  <c r="HA72" i="1"/>
  <c r="HA71" i="1"/>
  <c r="HA70" i="1"/>
  <c r="HA66" i="1"/>
  <c r="HA65" i="1"/>
  <c r="HA64" i="1"/>
  <c r="HA63" i="1"/>
  <c r="HA62" i="1"/>
  <c r="HA61" i="1"/>
  <c r="HA60" i="1"/>
  <c r="HA59" i="1"/>
  <c r="HA58" i="1"/>
  <c r="HA57" i="1"/>
  <c r="HA56" i="1"/>
  <c r="HA55" i="1"/>
  <c r="KF66" i="1" l="1"/>
  <c r="HA188" i="1"/>
  <c r="KE66" i="1"/>
  <c r="AQ70" i="1"/>
  <c r="AS70" i="1" s="1"/>
  <c r="AY66" i="1"/>
  <c r="KG66" i="1" s="1"/>
  <c r="AW70" i="1"/>
  <c r="AT71" i="1"/>
  <c r="AV70" i="1"/>
  <c r="HA68" i="1"/>
  <c r="Q173" i="1"/>
  <c r="Q158" i="1"/>
  <c r="Q143" i="1"/>
  <c r="Q128" i="1"/>
  <c r="Q113" i="1"/>
  <c r="Q98" i="1"/>
  <c r="Q83" i="1"/>
  <c r="Q68" i="1"/>
  <c r="Q188" i="1"/>
  <c r="HA98" i="1"/>
  <c r="HA113" i="1"/>
  <c r="HA128" i="1"/>
  <c r="HA158" i="1"/>
  <c r="HA173" i="1"/>
  <c r="HA143" i="1"/>
  <c r="HA83" i="1"/>
  <c r="KF67" i="1" l="1"/>
  <c r="KE67" i="1"/>
  <c r="AQ71" i="1"/>
  <c r="AS71" i="1" s="1"/>
  <c r="AW71" i="1"/>
  <c r="AY70" i="1"/>
  <c r="KG67" i="1" s="1"/>
  <c r="AV71" i="1"/>
  <c r="AT72" i="1"/>
  <c r="GZ55" i="1"/>
  <c r="HB55" i="1" s="1"/>
  <c r="LZ55" i="1" s="1"/>
  <c r="GW55" i="1"/>
  <c r="GW56" i="1" s="1"/>
  <c r="GW57" i="1" s="1"/>
  <c r="GW58" i="1" s="1"/>
  <c r="GW59" i="1" s="1"/>
  <c r="GW60" i="1" s="1"/>
  <c r="GW61" i="1" s="1"/>
  <c r="GW62" i="1" s="1"/>
  <c r="GW63" i="1" s="1"/>
  <c r="GW64" i="1" s="1"/>
  <c r="GW65" i="1" s="1"/>
  <c r="GW66" i="1" s="1"/>
  <c r="GW70" i="1" s="1"/>
  <c r="GW71" i="1" s="1"/>
  <c r="GW72" i="1" s="1"/>
  <c r="GW73" i="1" s="1"/>
  <c r="GW74" i="1" s="1"/>
  <c r="GW75" i="1" s="1"/>
  <c r="GW76" i="1" s="1"/>
  <c r="GW77" i="1" s="1"/>
  <c r="GW78" i="1" s="1"/>
  <c r="GW79" i="1" s="1"/>
  <c r="GW80" i="1" s="1"/>
  <c r="GW81" i="1" s="1"/>
  <c r="GW85" i="1" s="1"/>
  <c r="GW86" i="1" s="1"/>
  <c r="GW87" i="1" s="1"/>
  <c r="GW88" i="1" s="1"/>
  <c r="GW89" i="1" s="1"/>
  <c r="GW90" i="1" s="1"/>
  <c r="GW91" i="1" s="1"/>
  <c r="GW92" i="1" s="1"/>
  <c r="GW93" i="1" s="1"/>
  <c r="GW94" i="1" s="1"/>
  <c r="GW95" i="1" s="1"/>
  <c r="GW96" i="1" s="1"/>
  <c r="GW100" i="1" s="1"/>
  <c r="GW101" i="1" s="1"/>
  <c r="GW102" i="1" s="1"/>
  <c r="GW103" i="1" s="1"/>
  <c r="GW104" i="1" s="1"/>
  <c r="GW105" i="1" s="1"/>
  <c r="GW106" i="1" s="1"/>
  <c r="GW107" i="1" s="1"/>
  <c r="GW108" i="1" s="1"/>
  <c r="GW109" i="1" s="1"/>
  <c r="GW110" i="1" s="1"/>
  <c r="GW111" i="1" s="1"/>
  <c r="GW115" i="1" s="1"/>
  <c r="GW116" i="1" s="1"/>
  <c r="GW117" i="1" s="1"/>
  <c r="GW118" i="1" s="1"/>
  <c r="GW119" i="1" s="1"/>
  <c r="GW120" i="1" s="1"/>
  <c r="GW121" i="1" s="1"/>
  <c r="GW122" i="1" s="1"/>
  <c r="GW123" i="1" s="1"/>
  <c r="GW124" i="1" s="1"/>
  <c r="GW125" i="1" s="1"/>
  <c r="GW126" i="1" s="1"/>
  <c r="GW130" i="1" s="1"/>
  <c r="GW131" i="1" s="1"/>
  <c r="GW132" i="1" s="1"/>
  <c r="GW133" i="1" s="1"/>
  <c r="GW134" i="1" s="1"/>
  <c r="GW135" i="1" s="1"/>
  <c r="GW136" i="1" s="1"/>
  <c r="GW137" i="1" s="1"/>
  <c r="GW138" i="1" s="1"/>
  <c r="GW139" i="1" s="1"/>
  <c r="GW140" i="1" s="1"/>
  <c r="GW141" i="1" s="1"/>
  <c r="GW145" i="1" s="1"/>
  <c r="GW146" i="1" s="1"/>
  <c r="GW147" i="1" s="1"/>
  <c r="GW148" i="1" s="1"/>
  <c r="GW149" i="1" s="1"/>
  <c r="GW150" i="1" s="1"/>
  <c r="GW151" i="1" s="1"/>
  <c r="GW152" i="1" s="1"/>
  <c r="GW153" i="1" s="1"/>
  <c r="GW154" i="1" s="1"/>
  <c r="GW155" i="1" s="1"/>
  <c r="GW156" i="1" s="1"/>
  <c r="GW160" i="1" s="1"/>
  <c r="GW161" i="1" s="1"/>
  <c r="GW162" i="1" s="1"/>
  <c r="GW163" i="1" s="1"/>
  <c r="GW164" i="1" s="1"/>
  <c r="GW165" i="1" s="1"/>
  <c r="GW166" i="1" s="1"/>
  <c r="GW167" i="1" s="1"/>
  <c r="GW168" i="1" s="1"/>
  <c r="GW169" i="1" s="1"/>
  <c r="GW170" i="1" s="1"/>
  <c r="GW171" i="1" s="1"/>
  <c r="GW175" i="1" s="1"/>
  <c r="GW176" i="1" s="1"/>
  <c r="GW177" i="1" s="1"/>
  <c r="GW178" i="1" s="1"/>
  <c r="GW179" i="1" s="1"/>
  <c r="GW180" i="1" s="1"/>
  <c r="GW181" i="1" s="1"/>
  <c r="GW182" i="1" s="1"/>
  <c r="HC55" i="1"/>
  <c r="HC56" i="1" s="1"/>
  <c r="HC57" i="1" s="1"/>
  <c r="HC58" i="1" s="1"/>
  <c r="HC59" i="1" s="1"/>
  <c r="HC60" i="1" s="1"/>
  <c r="HC61" i="1" s="1"/>
  <c r="HC62" i="1" s="1"/>
  <c r="HC63" i="1" s="1"/>
  <c r="HC64" i="1" s="1"/>
  <c r="HC65" i="1" s="1"/>
  <c r="HC66" i="1" s="1"/>
  <c r="HC70" i="1" s="1"/>
  <c r="HC53" i="1"/>
  <c r="HD204" i="1" s="1"/>
  <c r="GZ53" i="1"/>
  <c r="HA204" i="1" s="1"/>
  <c r="GW53" i="1"/>
  <c r="DY182" i="1"/>
  <c r="DY181" i="1"/>
  <c r="DY180" i="1"/>
  <c r="DY179" i="1"/>
  <c r="DY178" i="1"/>
  <c r="DY177" i="1"/>
  <c r="DY176" i="1"/>
  <c r="DY175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6" i="1"/>
  <c r="DY155" i="1"/>
  <c r="DY154" i="1"/>
  <c r="DY153" i="1"/>
  <c r="DY152" i="1"/>
  <c r="DY151" i="1"/>
  <c r="DY150" i="1"/>
  <c r="DY149" i="1"/>
  <c r="DY148" i="1"/>
  <c r="DY147" i="1"/>
  <c r="DY146" i="1"/>
  <c r="DY145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EA55" i="1"/>
  <c r="DX55" i="1"/>
  <c r="DU55" i="1"/>
  <c r="GY182" i="1" l="1"/>
  <c r="GW183" i="1"/>
  <c r="KF68" i="1"/>
  <c r="LZ53" i="1"/>
  <c r="LZ175" i="1" s="1"/>
  <c r="GX204" i="1"/>
  <c r="LY53" i="1"/>
  <c r="LY175" i="1" s="1"/>
  <c r="MA53" i="1"/>
  <c r="MA175" i="1" s="1"/>
  <c r="AQ72" i="1"/>
  <c r="AS72" i="1" s="1"/>
  <c r="KE68" i="1"/>
  <c r="AW72" i="1"/>
  <c r="AY71" i="1"/>
  <c r="KG68" i="1" s="1"/>
  <c r="AT73" i="1"/>
  <c r="AV72" i="1"/>
  <c r="DY188" i="1"/>
  <c r="DY83" i="1"/>
  <c r="DY113" i="1"/>
  <c r="DY173" i="1"/>
  <c r="DY68" i="1"/>
  <c r="DY98" i="1"/>
  <c r="DY128" i="1"/>
  <c r="DY143" i="1"/>
  <c r="DY158" i="1"/>
  <c r="GY55" i="1"/>
  <c r="GY59" i="1"/>
  <c r="GY63" i="1"/>
  <c r="GY70" i="1"/>
  <c r="GY74" i="1"/>
  <c r="GY78" i="1"/>
  <c r="GY85" i="1"/>
  <c r="GY89" i="1"/>
  <c r="GY93" i="1"/>
  <c r="GY100" i="1"/>
  <c r="GY104" i="1"/>
  <c r="GY108" i="1"/>
  <c r="GY115" i="1"/>
  <c r="GY119" i="1"/>
  <c r="GY123" i="1"/>
  <c r="GY130" i="1"/>
  <c r="GY134" i="1"/>
  <c r="GY138" i="1"/>
  <c r="GY145" i="1"/>
  <c r="GY149" i="1"/>
  <c r="GY153" i="1"/>
  <c r="GY160" i="1"/>
  <c r="GY164" i="1"/>
  <c r="GY168" i="1"/>
  <c r="GY175" i="1"/>
  <c r="GY179" i="1"/>
  <c r="GY56" i="1"/>
  <c r="GY60" i="1"/>
  <c r="GY64" i="1"/>
  <c r="GY71" i="1"/>
  <c r="GY75" i="1"/>
  <c r="GY79" i="1"/>
  <c r="GY86" i="1"/>
  <c r="GY90" i="1"/>
  <c r="GY94" i="1"/>
  <c r="GY101" i="1"/>
  <c r="GY105" i="1"/>
  <c r="GY109" i="1"/>
  <c r="GY116" i="1"/>
  <c r="GY120" i="1"/>
  <c r="GY124" i="1"/>
  <c r="GY131" i="1"/>
  <c r="GY135" i="1"/>
  <c r="GY139" i="1"/>
  <c r="GY146" i="1"/>
  <c r="GY150" i="1"/>
  <c r="GY154" i="1"/>
  <c r="GY161" i="1"/>
  <c r="GY165" i="1"/>
  <c r="GY169" i="1"/>
  <c r="GY176" i="1"/>
  <c r="GY180" i="1"/>
  <c r="GY57" i="1"/>
  <c r="GY61" i="1"/>
  <c r="GY65" i="1"/>
  <c r="GY72" i="1"/>
  <c r="GY76" i="1"/>
  <c r="GY80" i="1"/>
  <c r="GY87" i="1"/>
  <c r="GY91" i="1"/>
  <c r="GY95" i="1"/>
  <c r="GY102" i="1"/>
  <c r="GY106" i="1"/>
  <c r="GY110" i="1"/>
  <c r="GY117" i="1"/>
  <c r="GY121" i="1"/>
  <c r="GY125" i="1"/>
  <c r="GY132" i="1"/>
  <c r="GY136" i="1"/>
  <c r="GY140" i="1"/>
  <c r="GY147" i="1"/>
  <c r="GY151" i="1"/>
  <c r="GY155" i="1"/>
  <c r="GY162" i="1"/>
  <c r="GY166" i="1"/>
  <c r="GY170" i="1"/>
  <c r="GY177" i="1"/>
  <c r="GY181" i="1"/>
  <c r="GY58" i="1"/>
  <c r="GY62" i="1"/>
  <c r="GY66" i="1"/>
  <c r="GY73" i="1"/>
  <c r="GY77" i="1"/>
  <c r="GY81" i="1"/>
  <c r="GY88" i="1"/>
  <c r="GY92" i="1"/>
  <c r="GY96" i="1"/>
  <c r="GY103" i="1"/>
  <c r="GY107" i="1"/>
  <c r="GY111" i="1"/>
  <c r="GY118" i="1"/>
  <c r="GY122" i="1"/>
  <c r="GY126" i="1"/>
  <c r="GY133" i="1"/>
  <c r="GY137" i="1"/>
  <c r="GY141" i="1"/>
  <c r="GY148" i="1"/>
  <c r="GY152" i="1"/>
  <c r="GY156" i="1"/>
  <c r="GY163" i="1"/>
  <c r="GY167" i="1"/>
  <c r="GY171" i="1"/>
  <c r="GY178" i="1"/>
  <c r="HE55" i="1"/>
  <c r="MA55" i="1" s="1"/>
  <c r="HE59" i="1"/>
  <c r="HE63" i="1"/>
  <c r="HE70" i="1"/>
  <c r="HC71" i="1"/>
  <c r="HE56" i="1"/>
  <c r="HE60" i="1"/>
  <c r="HE64" i="1"/>
  <c r="HE57" i="1"/>
  <c r="HE61" i="1"/>
  <c r="HE65" i="1"/>
  <c r="HE58" i="1"/>
  <c r="HE62" i="1"/>
  <c r="HE66" i="1"/>
  <c r="GZ56" i="1"/>
  <c r="LY55" i="1" l="1"/>
  <c r="LY56" i="1" s="1"/>
  <c r="LY57" i="1" s="1"/>
  <c r="LY58" i="1" s="1"/>
  <c r="LY59" i="1" s="1"/>
  <c r="LY60" i="1" s="1"/>
  <c r="LY61" i="1" s="1"/>
  <c r="LY62" i="1" s="1"/>
  <c r="LY63" i="1" s="1"/>
  <c r="LY64" i="1" s="1"/>
  <c r="LY65" i="1" s="1"/>
  <c r="LY66" i="1" s="1"/>
  <c r="LY67" i="1" s="1"/>
  <c r="LY68" i="1" s="1"/>
  <c r="LY69" i="1" s="1"/>
  <c r="LY70" i="1" s="1"/>
  <c r="LY71" i="1" s="1"/>
  <c r="LY72" i="1" s="1"/>
  <c r="LY73" i="1" s="1"/>
  <c r="LY74" i="1" s="1"/>
  <c r="LY75" i="1" s="1"/>
  <c r="LY76" i="1" s="1"/>
  <c r="LY77" i="1" s="1"/>
  <c r="LY78" i="1" s="1"/>
  <c r="LY79" i="1" s="1"/>
  <c r="LY80" i="1" s="1"/>
  <c r="LY81" i="1" s="1"/>
  <c r="LY82" i="1" s="1"/>
  <c r="LY83" i="1" s="1"/>
  <c r="LY84" i="1" s="1"/>
  <c r="LY85" i="1" s="1"/>
  <c r="LY86" i="1" s="1"/>
  <c r="LY87" i="1" s="1"/>
  <c r="LY88" i="1" s="1"/>
  <c r="LY89" i="1" s="1"/>
  <c r="LY90" i="1" s="1"/>
  <c r="LY91" i="1" s="1"/>
  <c r="LY92" i="1" s="1"/>
  <c r="LY93" i="1" s="1"/>
  <c r="LY94" i="1" s="1"/>
  <c r="LY95" i="1" s="1"/>
  <c r="LY96" i="1" s="1"/>
  <c r="LY97" i="1" s="1"/>
  <c r="LY98" i="1" s="1"/>
  <c r="LY99" i="1" s="1"/>
  <c r="LY100" i="1" s="1"/>
  <c r="LY101" i="1" s="1"/>
  <c r="LY102" i="1" s="1"/>
  <c r="LY103" i="1" s="1"/>
  <c r="LY104" i="1" s="1"/>
  <c r="LY105" i="1" s="1"/>
  <c r="LY106" i="1" s="1"/>
  <c r="LY107" i="1" s="1"/>
  <c r="LY108" i="1" s="1"/>
  <c r="LY109" i="1" s="1"/>
  <c r="LY110" i="1" s="1"/>
  <c r="LY111" i="1" s="1"/>
  <c r="LY112" i="1" s="1"/>
  <c r="LY113" i="1" s="1"/>
  <c r="LY114" i="1" s="1"/>
  <c r="LY115" i="1" s="1"/>
  <c r="LY116" i="1" s="1"/>
  <c r="LY117" i="1" s="1"/>
  <c r="LY118" i="1" s="1"/>
  <c r="LY119" i="1" s="1"/>
  <c r="LY120" i="1" s="1"/>
  <c r="LY121" i="1" s="1"/>
  <c r="LY122" i="1" s="1"/>
  <c r="LY123" i="1" s="1"/>
  <c r="LY124" i="1" s="1"/>
  <c r="LY125" i="1" s="1"/>
  <c r="LY126" i="1" s="1"/>
  <c r="LY127" i="1" s="1"/>
  <c r="LY128" i="1" s="1"/>
  <c r="LY129" i="1" s="1"/>
  <c r="LY130" i="1" s="1"/>
  <c r="LY131" i="1" s="1"/>
  <c r="LY132" i="1" s="1"/>
  <c r="LY133" i="1" s="1"/>
  <c r="LY134" i="1" s="1"/>
  <c r="LY135" i="1" s="1"/>
  <c r="LY136" i="1" s="1"/>
  <c r="LY137" i="1" s="1"/>
  <c r="LY138" i="1" s="1"/>
  <c r="LY139" i="1" s="1"/>
  <c r="LY140" i="1" s="1"/>
  <c r="LY141" i="1" s="1"/>
  <c r="LY142" i="1" s="1"/>
  <c r="LY143" i="1" s="1"/>
  <c r="LY144" i="1" s="1"/>
  <c r="LY145" i="1" s="1"/>
  <c r="LY146" i="1" s="1"/>
  <c r="LY147" i="1" s="1"/>
  <c r="LY148" i="1" s="1"/>
  <c r="LY149" i="1" s="1"/>
  <c r="LY150" i="1" s="1"/>
  <c r="LY151" i="1" s="1"/>
  <c r="LY152" i="1" s="1"/>
  <c r="LY153" i="1" s="1"/>
  <c r="LY154" i="1" s="1"/>
  <c r="LY155" i="1" s="1"/>
  <c r="LY156" i="1" s="1"/>
  <c r="LY157" i="1" s="1"/>
  <c r="LY158" i="1" s="1"/>
  <c r="LY159" i="1" s="1"/>
  <c r="GY183" i="1"/>
  <c r="GW184" i="1"/>
  <c r="KF69" i="1"/>
  <c r="MA56" i="1"/>
  <c r="MA57" i="1" s="1"/>
  <c r="MA58" i="1" s="1"/>
  <c r="MA59" i="1" s="1"/>
  <c r="MA60" i="1" s="1"/>
  <c r="MA61" i="1" s="1"/>
  <c r="MA62" i="1" s="1"/>
  <c r="MA63" i="1" s="1"/>
  <c r="MA64" i="1" s="1"/>
  <c r="MA65" i="1" s="1"/>
  <c r="MA66" i="1" s="1"/>
  <c r="MA67" i="1" s="1"/>
  <c r="AQ73" i="1"/>
  <c r="AS73" i="1" s="1"/>
  <c r="KE69" i="1"/>
  <c r="AW73" i="1"/>
  <c r="AY72" i="1"/>
  <c r="KG69" i="1" s="1"/>
  <c r="AT74" i="1"/>
  <c r="AV73" i="1"/>
  <c r="HC72" i="1"/>
  <c r="HE71" i="1"/>
  <c r="GZ57" i="1"/>
  <c r="HB56" i="1"/>
  <c r="LZ56" i="1" s="1"/>
  <c r="GY184" i="1" l="1"/>
  <c r="GW185" i="1"/>
  <c r="KF70" i="1"/>
  <c r="MA68" i="1"/>
  <c r="AQ74" i="1"/>
  <c r="AS74" i="1" s="1"/>
  <c r="KE70" i="1"/>
  <c r="AW74" i="1"/>
  <c r="AY73" i="1"/>
  <c r="KG70" i="1" s="1"/>
  <c r="AT75" i="1"/>
  <c r="AV74" i="1"/>
  <c r="HC73" i="1"/>
  <c r="HE72" i="1"/>
  <c r="GZ58" i="1"/>
  <c r="HB57" i="1"/>
  <c r="LZ57" i="1" s="1"/>
  <c r="GY185" i="1" l="1"/>
  <c r="GW186" i="1"/>
  <c r="GW190" i="1" s="1"/>
  <c r="LY160" i="1"/>
  <c r="KF71" i="1"/>
  <c r="MA69" i="1"/>
  <c r="AQ75" i="1"/>
  <c r="AS75" i="1" s="1"/>
  <c r="KE71" i="1"/>
  <c r="AW75" i="1"/>
  <c r="AY74" i="1"/>
  <c r="KG71" i="1" s="1"/>
  <c r="AT76" i="1"/>
  <c r="AV75" i="1"/>
  <c r="HC74" i="1"/>
  <c r="HE73" i="1"/>
  <c r="GZ59" i="1"/>
  <c r="HB58" i="1"/>
  <c r="LZ58" i="1" s="1"/>
  <c r="GY190" i="1" l="1"/>
  <c r="GW191" i="1"/>
  <c r="GY191" i="1" s="1"/>
  <c r="GY186" i="1"/>
  <c r="GY201" i="1" s="1"/>
  <c r="P26" i="1" s="1"/>
  <c r="LY161" i="1"/>
  <c r="KF72" i="1"/>
  <c r="MA70" i="1"/>
  <c r="AQ76" i="1"/>
  <c r="AS76" i="1" s="1"/>
  <c r="KE72" i="1"/>
  <c r="AW76" i="1"/>
  <c r="AY75" i="1"/>
  <c r="KG72" i="1" s="1"/>
  <c r="AV76" i="1"/>
  <c r="AT77" i="1"/>
  <c r="HE74" i="1"/>
  <c r="HC75" i="1"/>
  <c r="GZ60" i="1"/>
  <c r="HB59" i="1"/>
  <c r="LZ59" i="1" s="1"/>
  <c r="T28" i="1"/>
  <c r="T27" i="1"/>
  <c r="T25" i="1"/>
  <c r="T23" i="1"/>
  <c r="GT55" i="1"/>
  <c r="GT56" i="1" s="1"/>
  <c r="GT57" i="1" s="1"/>
  <c r="GT58" i="1" s="1"/>
  <c r="GF204" i="1"/>
  <c r="DR55" i="1"/>
  <c r="DR56" i="1" s="1"/>
  <c r="DR57" i="1" s="1"/>
  <c r="DR58" i="1" s="1"/>
  <c r="DO55" i="1"/>
  <c r="DL55" i="1"/>
  <c r="DL56" i="1" s="1"/>
  <c r="AE55" i="1"/>
  <c r="AB55" i="1"/>
  <c r="GU171" i="1"/>
  <c r="GR171" i="1"/>
  <c r="GU170" i="1"/>
  <c r="GR170" i="1"/>
  <c r="GU169" i="1"/>
  <c r="GR169" i="1"/>
  <c r="GU168" i="1"/>
  <c r="GR168" i="1"/>
  <c r="GU167" i="1"/>
  <c r="GR167" i="1"/>
  <c r="GU166" i="1"/>
  <c r="GR166" i="1"/>
  <c r="GU165" i="1"/>
  <c r="GR165" i="1"/>
  <c r="GU164" i="1"/>
  <c r="GR164" i="1"/>
  <c r="GU163" i="1"/>
  <c r="GR163" i="1"/>
  <c r="GU162" i="1"/>
  <c r="GR162" i="1"/>
  <c r="GU161" i="1"/>
  <c r="GR161" i="1"/>
  <c r="GU160" i="1"/>
  <c r="GR160" i="1"/>
  <c r="GU156" i="1"/>
  <c r="GR156" i="1"/>
  <c r="GU155" i="1"/>
  <c r="GR155" i="1"/>
  <c r="GU154" i="1"/>
  <c r="GR154" i="1"/>
  <c r="GU153" i="1"/>
  <c r="GR153" i="1"/>
  <c r="GU152" i="1"/>
  <c r="GR152" i="1"/>
  <c r="GU151" i="1"/>
  <c r="GR151" i="1"/>
  <c r="GU150" i="1"/>
  <c r="GR150" i="1"/>
  <c r="GU149" i="1"/>
  <c r="GR149" i="1"/>
  <c r="GU148" i="1"/>
  <c r="GR148" i="1"/>
  <c r="GU147" i="1"/>
  <c r="GR147" i="1"/>
  <c r="GU146" i="1"/>
  <c r="GR146" i="1"/>
  <c r="GU145" i="1"/>
  <c r="GR145" i="1"/>
  <c r="GU141" i="1"/>
  <c r="GR141" i="1"/>
  <c r="GU140" i="1"/>
  <c r="GR140" i="1"/>
  <c r="GU139" i="1"/>
  <c r="GR139" i="1"/>
  <c r="GU138" i="1"/>
  <c r="GR138" i="1"/>
  <c r="GU137" i="1"/>
  <c r="GR137" i="1"/>
  <c r="GU136" i="1"/>
  <c r="GR136" i="1"/>
  <c r="GU135" i="1"/>
  <c r="GR135" i="1"/>
  <c r="GU134" i="1"/>
  <c r="GR134" i="1"/>
  <c r="GU133" i="1"/>
  <c r="GR133" i="1"/>
  <c r="GU132" i="1"/>
  <c r="GR132" i="1"/>
  <c r="GU131" i="1"/>
  <c r="GR131" i="1"/>
  <c r="GU130" i="1"/>
  <c r="GR130" i="1"/>
  <c r="GU126" i="1"/>
  <c r="GR126" i="1"/>
  <c r="GU125" i="1"/>
  <c r="GR125" i="1"/>
  <c r="GU124" i="1"/>
  <c r="GR124" i="1"/>
  <c r="GU123" i="1"/>
  <c r="GR123" i="1"/>
  <c r="GU122" i="1"/>
  <c r="GR122" i="1"/>
  <c r="GU121" i="1"/>
  <c r="GR121" i="1"/>
  <c r="GU120" i="1"/>
  <c r="GR120" i="1"/>
  <c r="GU119" i="1"/>
  <c r="GR119" i="1"/>
  <c r="GU118" i="1"/>
  <c r="GR118" i="1"/>
  <c r="GU117" i="1"/>
  <c r="GR117" i="1"/>
  <c r="GU116" i="1"/>
  <c r="GR116" i="1"/>
  <c r="GU115" i="1"/>
  <c r="GR115" i="1"/>
  <c r="GU111" i="1"/>
  <c r="GR111" i="1"/>
  <c r="GU110" i="1"/>
  <c r="GR110" i="1"/>
  <c r="GU109" i="1"/>
  <c r="GR109" i="1"/>
  <c r="GU108" i="1"/>
  <c r="GR108" i="1"/>
  <c r="GU107" i="1"/>
  <c r="GR107" i="1"/>
  <c r="GU106" i="1"/>
  <c r="GR106" i="1"/>
  <c r="GU105" i="1"/>
  <c r="GR105" i="1"/>
  <c r="GU104" i="1"/>
  <c r="GR104" i="1"/>
  <c r="GU103" i="1"/>
  <c r="GR103" i="1"/>
  <c r="GU102" i="1"/>
  <c r="GR102" i="1"/>
  <c r="GU101" i="1"/>
  <c r="GR101" i="1"/>
  <c r="GU100" i="1"/>
  <c r="GR100" i="1"/>
  <c r="GU96" i="1"/>
  <c r="GR96" i="1"/>
  <c r="GU95" i="1"/>
  <c r="GR95" i="1"/>
  <c r="GU94" i="1"/>
  <c r="GR94" i="1"/>
  <c r="GU93" i="1"/>
  <c r="GR93" i="1"/>
  <c r="GU92" i="1"/>
  <c r="GR92" i="1"/>
  <c r="GU91" i="1"/>
  <c r="GR91" i="1"/>
  <c r="GU90" i="1"/>
  <c r="GR90" i="1"/>
  <c r="GU89" i="1"/>
  <c r="GR89" i="1"/>
  <c r="GU88" i="1"/>
  <c r="GR88" i="1"/>
  <c r="GU87" i="1"/>
  <c r="GR87" i="1"/>
  <c r="GU86" i="1"/>
  <c r="GR86" i="1"/>
  <c r="GU85" i="1"/>
  <c r="GR85" i="1"/>
  <c r="GU81" i="1"/>
  <c r="GR81" i="1"/>
  <c r="GU80" i="1"/>
  <c r="GR80" i="1"/>
  <c r="GU79" i="1"/>
  <c r="GR79" i="1"/>
  <c r="GU78" i="1"/>
  <c r="GR78" i="1"/>
  <c r="GU77" i="1"/>
  <c r="GR77" i="1"/>
  <c r="GU76" i="1"/>
  <c r="GR76" i="1"/>
  <c r="GU75" i="1"/>
  <c r="GR75" i="1"/>
  <c r="GU74" i="1"/>
  <c r="GR74" i="1"/>
  <c r="GU73" i="1"/>
  <c r="GR73" i="1"/>
  <c r="GU72" i="1"/>
  <c r="GR72" i="1"/>
  <c r="GU71" i="1"/>
  <c r="GR71" i="1"/>
  <c r="GU70" i="1"/>
  <c r="GR70" i="1"/>
  <c r="GU66" i="1"/>
  <c r="GR66" i="1"/>
  <c r="GU65" i="1"/>
  <c r="GR65" i="1"/>
  <c r="GU64" i="1"/>
  <c r="GR64" i="1"/>
  <c r="GU63" i="1"/>
  <c r="GR63" i="1"/>
  <c r="GU62" i="1"/>
  <c r="GR62" i="1"/>
  <c r="GU61" i="1"/>
  <c r="GR61" i="1"/>
  <c r="GU60" i="1"/>
  <c r="GR60" i="1"/>
  <c r="GU59" i="1"/>
  <c r="GR59" i="1"/>
  <c r="GU58" i="1"/>
  <c r="GR58" i="1"/>
  <c r="GU57" i="1"/>
  <c r="GR57" i="1"/>
  <c r="GU56" i="1"/>
  <c r="GR56" i="1"/>
  <c r="GU55" i="1"/>
  <c r="GR55" i="1"/>
  <c r="DS182" i="1"/>
  <c r="DP182" i="1"/>
  <c r="DS181" i="1"/>
  <c r="DP181" i="1"/>
  <c r="DS180" i="1"/>
  <c r="DP180" i="1"/>
  <c r="DS179" i="1"/>
  <c r="DP179" i="1"/>
  <c r="DS178" i="1"/>
  <c r="DP178" i="1"/>
  <c r="DS177" i="1"/>
  <c r="DP177" i="1"/>
  <c r="DS176" i="1"/>
  <c r="DP176" i="1"/>
  <c r="DS175" i="1"/>
  <c r="DP175" i="1"/>
  <c r="DS171" i="1"/>
  <c r="DP171" i="1"/>
  <c r="DS170" i="1"/>
  <c r="DP170" i="1"/>
  <c r="DS169" i="1"/>
  <c r="DP169" i="1"/>
  <c r="DS168" i="1"/>
  <c r="DP168" i="1"/>
  <c r="DS167" i="1"/>
  <c r="DP167" i="1"/>
  <c r="DS166" i="1"/>
  <c r="DP166" i="1"/>
  <c r="DS165" i="1"/>
  <c r="DP165" i="1"/>
  <c r="DS164" i="1"/>
  <c r="DP164" i="1"/>
  <c r="DS163" i="1"/>
  <c r="DP163" i="1"/>
  <c r="DS162" i="1"/>
  <c r="DP162" i="1"/>
  <c r="DS161" i="1"/>
  <c r="DP161" i="1"/>
  <c r="DS160" i="1"/>
  <c r="DP160" i="1"/>
  <c r="DS156" i="1"/>
  <c r="DP156" i="1"/>
  <c r="DS155" i="1"/>
  <c r="DP155" i="1"/>
  <c r="DS154" i="1"/>
  <c r="DP154" i="1"/>
  <c r="DS153" i="1"/>
  <c r="DP153" i="1"/>
  <c r="DS152" i="1"/>
  <c r="DP152" i="1"/>
  <c r="DS151" i="1"/>
  <c r="DP151" i="1"/>
  <c r="DS150" i="1"/>
  <c r="DP150" i="1"/>
  <c r="DS149" i="1"/>
  <c r="DP149" i="1"/>
  <c r="DS148" i="1"/>
  <c r="DP148" i="1"/>
  <c r="DS147" i="1"/>
  <c r="DP147" i="1"/>
  <c r="DS146" i="1"/>
  <c r="DP146" i="1"/>
  <c r="DS145" i="1"/>
  <c r="DP145" i="1"/>
  <c r="DS141" i="1"/>
  <c r="DP141" i="1"/>
  <c r="DS140" i="1"/>
  <c r="DP140" i="1"/>
  <c r="DS139" i="1"/>
  <c r="DP139" i="1"/>
  <c r="DS138" i="1"/>
  <c r="DP138" i="1"/>
  <c r="DS137" i="1"/>
  <c r="DP137" i="1"/>
  <c r="DS136" i="1"/>
  <c r="DP136" i="1"/>
  <c r="DS135" i="1"/>
  <c r="DP135" i="1"/>
  <c r="DS134" i="1"/>
  <c r="DP134" i="1"/>
  <c r="DS133" i="1"/>
  <c r="DP133" i="1"/>
  <c r="DS132" i="1"/>
  <c r="DP132" i="1"/>
  <c r="DS131" i="1"/>
  <c r="DP131" i="1"/>
  <c r="DS130" i="1"/>
  <c r="DP130" i="1"/>
  <c r="DS126" i="1"/>
  <c r="DP126" i="1"/>
  <c r="DS125" i="1"/>
  <c r="DP125" i="1"/>
  <c r="DS124" i="1"/>
  <c r="DP124" i="1"/>
  <c r="DS123" i="1"/>
  <c r="DP123" i="1"/>
  <c r="DS122" i="1"/>
  <c r="DP122" i="1"/>
  <c r="DS121" i="1"/>
  <c r="DP121" i="1"/>
  <c r="DS120" i="1"/>
  <c r="DP120" i="1"/>
  <c r="DS119" i="1"/>
  <c r="DP119" i="1"/>
  <c r="DS118" i="1"/>
  <c r="DP118" i="1"/>
  <c r="DS117" i="1"/>
  <c r="DP117" i="1"/>
  <c r="DS116" i="1"/>
  <c r="DP116" i="1"/>
  <c r="DS115" i="1"/>
  <c r="DP115" i="1"/>
  <c r="DS111" i="1"/>
  <c r="DP111" i="1"/>
  <c r="DS110" i="1"/>
  <c r="DP110" i="1"/>
  <c r="DS109" i="1"/>
  <c r="DP109" i="1"/>
  <c r="DS108" i="1"/>
  <c r="DP108" i="1"/>
  <c r="DS107" i="1"/>
  <c r="DP107" i="1"/>
  <c r="DS106" i="1"/>
  <c r="DP106" i="1"/>
  <c r="DS105" i="1"/>
  <c r="DP105" i="1"/>
  <c r="DS104" i="1"/>
  <c r="DP104" i="1"/>
  <c r="DS103" i="1"/>
  <c r="DP103" i="1"/>
  <c r="DS102" i="1"/>
  <c r="DP102" i="1"/>
  <c r="DS101" i="1"/>
  <c r="DP101" i="1"/>
  <c r="DS100" i="1"/>
  <c r="DP100" i="1"/>
  <c r="DS96" i="1"/>
  <c r="DP96" i="1"/>
  <c r="DS95" i="1"/>
  <c r="DP95" i="1"/>
  <c r="DS94" i="1"/>
  <c r="DP94" i="1"/>
  <c r="DS93" i="1"/>
  <c r="DP93" i="1"/>
  <c r="DS92" i="1"/>
  <c r="DP92" i="1"/>
  <c r="DS91" i="1"/>
  <c r="DP91" i="1"/>
  <c r="DS90" i="1"/>
  <c r="DP90" i="1"/>
  <c r="DS89" i="1"/>
  <c r="DP89" i="1"/>
  <c r="DS88" i="1"/>
  <c r="DP88" i="1"/>
  <c r="DS87" i="1"/>
  <c r="DP87" i="1"/>
  <c r="DS86" i="1"/>
  <c r="DP86" i="1"/>
  <c r="DS85" i="1"/>
  <c r="DP85" i="1"/>
  <c r="DS81" i="1"/>
  <c r="DP81" i="1"/>
  <c r="DS80" i="1"/>
  <c r="DP80" i="1"/>
  <c r="DS79" i="1"/>
  <c r="DP79" i="1"/>
  <c r="DS78" i="1"/>
  <c r="DP78" i="1"/>
  <c r="DS77" i="1"/>
  <c r="DP77" i="1"/>
  <c r="DS76" i="1"/>
  <c r="DP76" i="1"/>
  <c r="DS75" i="1"/>
  <c r="DP75" i="1"/>
  <c r="DS74" i="1"/>
  <c r="DP74" i="1"/>
  <c r="DS73" i="1"/>
  <c r="DP73" i="1"/>
  <c r="DS72" i="1"/>
  <c r="DP72" i="1"/>
  <c r="DS71" i="1"/>
  <c r="DP71" i="1"/>
  <c r="DS70" i="1"/>
  <c r="DP70" i="1"/>
  <c r="DS66" i="1"/>
  <c r="DP66" i="1"/>
  <c r="DS65" i="1"/>
  <c r="DP65" i="1"/>
  <c r="DS64" i="1"/>
  <c r="DP64" i="1"/>
  <c r="DS63" i="1"/>
  <c r="DP63" i="1"/>
  <c r="DS62" i="1"/>
  <c r="DP62" i="1"/>
  <c r="DS61" i="1"/>
  <c r="DP61" i="1"/>
  <c r="DS60" i="1"/>
  <c r="DP60" i="1"/>
  <c r="DS59" i="1"/>
  <c r="DP59" i="1"/>
  <c r="DS58" i="1"/>
  <c r="DP58" i="1"/>
  <c r="DS57" i="1"/>
  <c r="DP57" i="1"/>
  <c r="DS56" i="1"/>
  <c r="DP56" i="1"/>
  <c r="DS55" i="1"/>
  <c r="DP55" i="1"/>
  <c r="CP55" i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R201" i="1"/>
  <c r="AC182" i="1"/>
  <c r="AC181" i="1"/>
  <c r="AC180" i="1"/>
  <c r="AC179" i="1"/>
  <c r="AC178" i="1"/>
  <c r="AC177" i="1"/>
  <c r="AC176" i="1"/>
  <c r="AC175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GN55" i="1"/>
  <c r="GP55" i="1" s="1"/>
  <c r="LV55" i="1" s="1"/>
  <c r="GT53" i="1"/>
  <c r="GQ53" i="1"/>
  <c r="GN53" i="1"/>
  <c r="FK56" i="1"/>
  <c r="FM56" i="1" s="1"/>
  <c r="FM55" i="1"/>
  <c r="FN56" i="1"/>
  <c r="FP56" i="1" s="1"/>
  <c r="FP55" i="1"/>
  <c r="LO55" i="1" s="1"/>
  <c r="FH56" i="1"/>
  <c r="FJ56" i="1" s="1"/>
  <c r="FJ55" i="1"/>
  <c r="FE56" i="1"/>
  <c r="FG56" i="1" s="1"/>
  <c r="FG55" i="1"/>
  <c r="FU56" i="1"/>
  <c r="FW56" i="1" s="1"/>
  <c r="FW55" i="1"/>
  <c r="EY56" i="1"/>
  <c r="FA56" i="1" s="1"/>
  <c r="FA55" i="1"/>
  <c r="EV56" i="1"/>
  <c r="EX56" i="1" s="1"/>
  <c r="EX55" i="1"/>
  <c r="FR56" i="1"/>
  <c r="FT56" i="1" s="1"/>
  <c r="FT55" i="1"/>
  <c r="ES56" i="1"/>
  <c r="EU56" i="1" s="1"/>
  <c r="EU55" i="1"/>
  <c r="EP56" i="1"/>
  <c r="ER56" i="1" s="1"/>
  <c r="ER55" i="1"/>
  <c r="FB56" i="1"/>
  <c r="FD56" i="1" s="1"/>
  <c r="FD55" i="1"/>
  <c r="EM56" i="1"/>
  <c r="EO56" i="1" s="1"/>
  <c r="EO55" i="1"/>
  <c r="EA56" i="1"/>
  <c r="EC56" i="1" s="1"/>
  <c r="EC55" i="1"/>
  <c r="LC55" i="1" s="1"/>
  <c r="DX56" i="1"/>
  <c r="DZ56" i="1" s="1"/>
  <c r="DZ55" i="1"/>
  <c r="LB55" i="1" s="1"/>
  <c r="DU56" i="1"/>
  <c r="DU57" i="1" s="1"/>
  <c r="DU58" i="1" s="1"/>
  <c r="DW58" i="1" s="1"/>
  <c r="DW55" i="1"/>
  <c r="LA55" i="1" s="1"/>
  <c r="GL204" i="1"/>
  <c r="Y55" i="1"/>
  <c r="AA55" i="1" s="1"/>
  <c r="JY55" i="1" s="1"/>
  <c r="LY162" i="1" l="1"/>
  <c r="LY163" i="1" s="1"/>
  <c r="LY164" i="1" s="1"/>
  <c r="KF73" i="1"/>
  <c r="GU204" i="1"/>
  <c r="LX53" i="1"/>
  <c r="LX175" i="1" s="1"/>
  <c r="GO204" i="1"/>
  <c r="LV53" i="1"/>
  <c r="LV175" i="1" s="1"/>
  <c r="MA71" i="1"/>
  <c r="GR204" i="1"/>
  <c r="LW53" i="1"/>
  <c r="LW175" i="1" s="1"/>
  <c r="LG55" i="1"/>
  <c r="LG56" i="1" s="1"/>
  <c r="LH55" i="1"/>
  <c r="LH56" i="1" s="1"/>
  <c r="LP55" i="1"/>
  <c r="LP56" i="1" s="1"/>
  <c r="LK55" i="1"/>
  <c r="LK56" i="1" s="1"/>
  <c r="LM55" i="1"/>
  <c r="LM56" i="1" s="1"/>
  <c r="LO56" i="1"/>
  <c r="LC56" i="1"/>
  <c r="LL55" i="1"/>
  <c r="LL56" i="1" s="1"/>
  <c r="LI55" i="1"/>
  <c r="LI56" i="1" s="1"/>
  <c r="LJ55" i="1"/>
  <c r="LJ56" i="1" s="1"/>
  <c r="LQ55" i="1"/>
  <c r="LQ56" i="1" s="1"/>
  <c r="LN55" i="1"/>
  <c r="LN56" i="1" s="1"/>
  <c r="LB56" i="1"/>
  <c r="AC188" i="1"/>
  <c r="AQ77" i="1"/>
  <c r="AS77" i="1" s="1"/>
  <c r="KE73" i="1"/>
  <c r="AW77" i="1"/>
  <c r="AY76" i="1"/>
  <c r="KG73" i="1" s="1"/>
  <c r="AT78" i="1"/>
  <c r="AV77" i="1"/>
  <c r="ES57" i="1"/>
  <c r="ES58" i="1" s="1"/>
  <c r="AC68" i="1"/>
  <c r="DS188" i="1"/>
  <c r="GU98" i="1"/>
  <c r="GU158" i="1"/>
  <c r="FK57" i="1"/>
  <c r="FK58" i="1" s="1"/>
  <c r="FK59" i="1" s="1"/>
  <c r="HC76" i="1"/>
  <c r="HE75" i="1"/>
  <c r="GZ61" i="1"/>
  <c r="HB60" i="1"/>
  <c r="LZ60" i="1" s="1"/>
  <c r="FU57" i="1"/>
  <c r="FU58" i="1" s="1"/>
  <c r="FW58" i="1" s="1"/>
  <c r="EA57" i="1"/>
  <c r="EA58" i="1" s="1"/>
  <c r="DX57" i="1"/>
  <c r="DX58" i="1" s="1"/>
  <c r="EY57" i="1"/>
  <c r="EY58" i="1" s="1"/>
  <c r="FA58" i="1" s="1"/>
  <c r="DW56" i="1"/>
  <c r="LA56" i="1" s="1"/>
  <c r="EP57" i="1"/>
  <c r="FN57" i="1"/>
  <c r="FN58" i="1" s="1"/>
  <c r="FP58" i="1" s="1"/>
  <c r="FB57" i="1"/>
  <c r="FB58" i="1" s="1"/>
  <c r="FD58" i="1" s="1"/>
  <c r="EV57" i="1"/>
  <c r="EV58" i="1" s="1"/>
  <c r="EX58" i="1" s="1"/>
  <c r="FH57" i="1"/>
  <c r="FH58" i="1" s="1"/>
  <c r="DS83" i="1"/>
  <c r="DS128" i="1"/>
  <c r="DS143" i="1"/>
  <c r="DS158" i="1"/>
  <c r="GR68" i="1"/>
  <c r="GR143" i="1"/>
  <c r="DQ55" i="1"/>
  <c r="KY55" i="1" s="1"/>
  <c r="EM57" i="1"/>
  <c r="EM58" i="1" s="1"/>
  <c r="FR57" i="1"/>
  <c r="FR58" i="1" s="1"/>
  <c r="FE57" i="1"/>
  <c r="FE58" i="1" s="1"/>
  <c r="AC83" i="1"/>
  <c r="AC98" i="1"/>
  <c r="AC113" i="1"/>
  <c r="AC128" i="1"/>
  <c r="AC143" i="1"/>
  <c r="AC158" i="1"/>
  <c r="AC173" i="1"/>
  <c r="DP98" i="1"/>
  <c r="GU143" i="1"/>
  <c r="GR173" i="1"/>
  <c r="GR188" i="1"/>
  <c r="DT55" i="1"/>
  <c r="KZ55" i="1" s="1"/>
  <c r="GV55" i="1"/>
  <c r="LX55" i="1" s="1"/>
  <c r="GV56" i="1"/>
  <c r="DT56" i="1"/>
  <c r="GV58" i="1"/>
  <c r="GT59" i="1"/>
  <c r="GT60" i="1" s="1"/>
  <c r="GU83" i="1"/>
  <c r="GU128" i="1"/>
  <c r="GU188" i="1"/>
  <c r="GR98" i="1"/>
  <c r="GU113" i="1"/>
  <c r="GV57" i="1"/>
  <c r="GR83" i="1"/>
  <c r="GR128" i="1"/>
  <c r="GU68" i="1"/>
  <c r="GR113" i="1"/>
  <c r="GU173" i="1"/>
  <c r="GR158" i="1"/>
  <c r="DR59" i="1"/>
  <c r="DR60" i="1" s="1"/>
  <c r="DR61" i="1" s="1"/>
  <c r="DR62" i="1" s="1"/>
  <c r="DT58" i="1"/>
  <c r="DP68" i="1"/>
  <c r="DO56" i="1"/>
  <c r="DP83" i="1"/>
  <c r="DS98" i="1"/>
  <c r="DT57" i="1"/>
  <c r="DP128" i="1"/>
  <c r="DS68" i="1"/>
  <c r="DP188" i="1"/>
  <c r="DP113" i="1"/>
  <c r="DP173" i="1"/>
  <c r="DP158" i="1"/>
  <c r="DP143" i="1"/>
  <c r="DS113" i="1"/>
  <c r="DS173" i="1"/>
  <c r="CP68" i="1"/>
  <c r="CP70" i="1"/>
  <c r="CP71" i="1" s="1"/>
  <c r="CP72" i="1" s="1"/>
  <c r="CP73" i="1" s="1"/>
  <c r="CP74" i="1" s="1"/>
  <c r="CP75" i="1" s="1"/>
  <c r="CP76" i="1" s="1"/>
  <c r="CP77" i="1" s="1"/>
  <c r="CP78" i="1" s="1"/>
  <c r="CP79" i="1" s="1"/>
  <c r="CP80" i="1" s="1"/>
  <c r="CP81" i="1" s="1"/>
  <c r="GN56" i="1"/>
  <c r="GP56" i="1" s="1"/>
  <c r="LV56" i="1" s="1"/>
  <c r="DN55" i="1"/>
  <c r="KX55" i="1" s="1"/>
  <c r="DU59" i="1"/>
  <c r="DW57" i="1"/>
  <c r="DL57" i="1"/>
  <c r="DN56" i="1"/>
  <c r="KF74" i="1" l="1"/>
  <c r="EU57" i="1"/>
  <c r="LI57" i="1" s="1"/>
  <c r="MA72" i="1"/>
  <c r="LX56" i="1"/>
  <c r="LX57" i="1" s="1"/>
  <c r="LX58" i="1" s="1"/>
  <c r="KZ56" i="1"/>
  <c r="KZ57" i="1" s="1"/>
  <c r="KZ58" i="1" s="1"/>
  <c r="KX56" i="1"/>
  <c r="LA57" i="1"/>
  <c r="LA58" i="1" s="1"/>
  <c r="EP58" i="1"/>
  <c r="ER58" i="1" s="1"/>
  <c r="ER57" i="1"/>
  <c r="FM58" i="1"/>
  <c r="FU59" i="1"/>
  <c r="FU60" i="1" s="1"/>
  <c r="EC57" i="1"/>
  <c r="EX57" i="1"/>
  <c r="LJ57" i="1" s="1"/>
  <c r="LJ58" i="1" s="1"/>
  <c r="FM57" i="1"/>
  <c r="EO57" i="1"/>
  <c r="FW57" i="1"/>
  <c r="LQ57" i="1" s="1"/>
  <c r="LQ58" i="1" s="1"/>
  <c r="AQ78" i="1"/>
  <c r="AS78" i="1" s="1"/>
  <c r="KE74" i="1"/>
  <c r="AW78" i="1"/>
  <c r="AY77" i="1"/>
  <c r="KG74" i="1" s="1"/>
  <c r="AV78" i="1"/>
  <c r="AT79" i="1"/>
  <c r="FG57" i="1"/>
  <c r="LM57" i="1" s="1"/>
  <c r="FP57" i="1"/>
  <c r="LO57" i="1" s="1"/>
  <c r="LO58" i="1" s="1"/>
  <c r="FD57" i="1"/>
  <c r="LL57" i="1" s="1"/>
  <c r="LL58" i="1" s="1"/>
  <c r="FA57" i="1"/>
  <c r="LK57" i="1" s="1"/>
  <c r="LK58" i="1" s="1"/>
  <c r="FT57" i="1"/>
  <c r="LP57" i="1" s="1"/>
  <c r="EY59" i="1"/>
  <c r="EY60" i="1" s="1"/>
  <c r="FN59" i="1"/>
  <c r="FP59" i="1" s="1"/>
  <c r="FB59" i="1"/>
  <c r="FD59" i="1" s="1"/>
  <c r="DZ57" i="1"/>
  <c r="LB57" i="1" s="1"/>
  <c r="HC77" i="1"/>
  <c r="HE76" i="1"/>
  <c r="GZ62" i="1"/>
  <c r="HB61" i="1"/>
  <c r="LZ61" i="1" s="1"/>
  <c r="FJ57" i="1"/>
  <c r="LN57" i="1" s="1"/>
  <c r="EV59" i="1"/>
  <c r="EV60" i="1" s="1"/>
  <c r="GV59" i="1"/>
  <c r="DT61" i="1"/>
  <c r="DT59" i="1"/>
  <c r="GV60" i="1"/>
  <c r="GT61" i="1"/>
  <c r="DQ56" i="1"/>
  <c r="KY56" i="1" s="1"/>
  <c r="DO57" i="1"/>
  <c r="DR63" i="1"/>
  <c r="DT62" i="1"/>
  <c r="DT60" i="1"/>
  <c r="GN57" i="1"/>
  <c r="GN58" i="1" s="1"/>
  <c r="GN59" i="1" s="1"/>
  <c r="CP83" i="1"/>
  <c r="CP85" i="1"/>
  <c r="CP86" i="1" s="1"/>
  <c r="CP87" i="1" s="1"/>
  <c r="CP88" i="1" s="1"/>
  <c r="CP89" i="1" s="1"/>
  <c r="CP90" i="1" s="1"/>
  <c r="CP91" i="1" s="1"/>
  <c r="CP92" i="1" s="1"/>
  <c r="CP93" i="1" s="1"/>
  <c r="CP94" i="1" s="1"/>
  <c r="CP95" i="1" s="1"/>
  <c r="CP96" i="1" s="1"/>
  <c r="FK60" i="1"/>
  <c r="FM59" i="1"/>
  <c r="FJ58" i="1"/>
  <c r="FH59" i="1"/>
  <c r="FG58" i="1"/>
  <c r="FE59" i="1"/>
  <c r="FT58" i="1"/>
  <c r="FR59" i="1"/>
  <c r="EU58" i="1"/>
  <c r="ES59" i="1"/>
  <c r="EO58" i="1"/>
  <c r="EM59" i="1"/>
  <c r="EC58" i="1"/>
  <c r="EA59" i="1"/>
  <c r="DZ58" i="1"/>
  <c r="DX59" i="1"/>
  <c r="DU60" i="1"/>
  <c r="DW59" i="1"/>
  <c r="DL58" i="1"/>
  <c r="DN57" i="1"/>
  <c r="GK55" i="1"/>
  <c r="GB55" i="1"/>
  <c r="GB56" i="1" s="1"/>
  <c r="GB57" i="1" s="1"/>
  <c r="GB58" i="1" s="1"/>
  <c r="GB59" i="1" s="1"/>
  <c r="GB60" i="1" s="1"/>
  <c r="GB61" i="1" s="1"/>
  <c r="GB62" i="1" s="1"/>
  <c r="GB63" i="1" s="1"/>
  <c r="GB64" i="1" s="1"/>
  <c r="GB65" i="1" s="1"/>
  <c r="GB66" i="1" s="1"/>
  <c r="GD66" i="1" s="1"/>
  <c r="GH55" i="1"/>
  <c r="GJ55" i="1" s="1"/>
  <c r="LH57" i="1" l="1"/>
  <c r="LH58" i="1" s="1"/>
  <c r="LG57" i="1"/>
  <c r="LG58" i="1" s="1"/>
  <c r="LT55" i="1"/>
  <c r="KF75" i="1"/>
  <c r="LX59" i="1"/>
  <c r="LX60" i="1" s="1"/>
  <c r="MA73" i="1"/>
  <c r="LA59" i="1"/>
  <c r="LC57" i="1"/>
  <c r="LC58" i="1" s="1"/>
  <c r="LI58" i="1"/>
  <c r="KZ59" i="1"/>
  <c r="KZ60" i="1" s="1"/>
  <c r="KZ61" i="1" s="1"/>
  <c r="KZ62" i="1" s="1"/>
  <c r="LO59" i="1"/>
  <c r="LP58" i="1"/>
  <c r="KX57" i="1"/>
  <c r="LL59" i="1"/>
  <c r="LN58" i="1"/>
  <c r="LB58" i="1"/>
  <c r="LM58" i="1"/>
  <c r="EP59" i="1"/>
  <c r="ER59" i="1" s="1"/>
  <c r="FW59" i="1"/>
  <c r="LQ59" i="1" s="1"/>
  <c r="FN60" i="1"/>
  <c r="FN61" i="1" s="1"/>
  <c r="AQ79" i="1"/>
  <c r="AS79" i="1" s="1"/>
  <c r="KE75" i="1"/>
  <c r="AW79" i="1"/>
  <c r="AY78" i="1"/>
  <c r="KG75" i="1" s="1"/>
  <c r="AV79" i="1"/>
  <c r="AT80" i="1"/>
  <c r="FB60" i="1"/>
  <c r="FD60" i="1" s="1"/>
  <c r="FA59" i="1"/>
  <c r="LK59" i="1" s="1"/>
  <c r="HC78" i="1"/>
  <c r="HE77" i="1"/>
  <c r="GZ63" i="1"/>
  <c r="HB62" i="1"/>
  <c r="LZ62" i="1" s="1"/>
  <c r="EX59" i="1"/>
  <c r="LJ59" i="1" s="1"/>
  <c r="GP58" i="1"/>
  <c r="GP57" i="1"/>
  <c r="LV57" i="1" s="1"/>
  <c r="GT62" i="1"/>
  <c r="GV61" i="1"/>
  <c r="DR64" i="1"/>
  <c r="DT63" i="1"/>
  <c r="DO58" i="1"/>
  <c r="DQ57" i="1"/>
  <c r="KY57" i="1" s="1"/>
  <c r="CP100" i="1"/>
  <c r="CP101" i="1" s="1"/>
  <c r="CP102" i="1" s="1"/>
  <c r="CP103" i="1" s="1"/>
  <c r="CP104" i="1" s="1"/>
  <c r="CP105" i="1" s="1"/>
  <c r="CP106" i="1" s="1"/>
  <c r="CP107" i="1" s="1"/>
  <c r="CP108" i="1" s="1"/>
  <c r="CP109" i="1" s="1"/>
  <c r="CP110" i="1" s="1"/>
  <c r="CP98" i="1"/>
  <c r="GN60" i="1"/>
  <c r="GP59" i="1"/>
  <c r="FM60" i="1"/>
  <c r="FK61" i="1"/>
  <c r="FH60" i="1"/>
  <c r="FJ59" i="1"/>
  <c r="FG59" i="1"/>
  <c r="FE60" i="1"/>
  <c r="FW60" i="1"/>
  <c r="FU61" i="1"/>
  <c r="FA60" i="1"/>
  <c r="EY61" i="1"/>
  <c r="EX60" i="1"/>
  <c r="EV61" i="1"/>
  <c r="FT59" i="1"/>
  <c r="FR60" i="1"/>
  <c r="ES60" i="1"/>
  <c r="EU59" i="1"/>
  <c r="EO59" i="1"/>
  <c r="EM60" i="1"/>
  <c r="EA60" i="1"/>
  <c r="EC59" i="1"/>
  <c r="DZ59" i="1"/>
  <c r="DX60" i="1"/>
  <c r="DW60" i="1"/>
  <c r="DU61" i="1"/>
  <c r="DL59" i="1"/>
  <c r="DN58" i="1"/>
  <c r="GM55" i="1"/>
  <c r="GK56" i="1"/>
  <c r="GK57" i="1" s="1"/>
  <c r="GD59" i="1"/>
  <c r="GD63" i="1"/>
  <c r="GD56" i="1"/>
  <c r="GD60" i="1"/>
  <c r="GD64" i="1"/>
  <c r="GD57" i="1"/>
  <c r="GD61" i="1"/>
  <c r="GD65" i="1"/>
  <c r="GB70" i="1"/>
  <c r="GD58" i="1"/>
  <c r="GD62" i="1"/>
  <c r="GH56" i="1"/>
  <c r="GJ56" i="1" s="1"/>
  <c r="FP60" i="1" l="1"/>
  <c r="LO60" i="1" s="1"/>
  <c r="LT56" i="1"/>
  <c r="KF76" i="1"/>
  <c r="LA60" i="1"/>
  <c r="LU55" i="1"/>
  <c r="KX58" i="1"/>
  <c r="LX61" i="1"/>
  <c r="LP59" i="1"/>
  <c r="LV58" i="1"/>
  <c r="LV59" i="1" s="1"/>
  <c r="MA74" i="1"/>
  <c r="LQ60" i="1"/>
  <c r="LI59" i="1"/>
  <c r="LK60" i="1"/>
  <c r="LJ60" i="1"/>
  <c r="LG59" i="1"/>
  <c r="LC59" i="1"/>
  <c r="LL60" i="1"/>
  <c r="LM59" i="1"/>
  <c r="LN59" i="1"/>
  <c r="KZ63" i="1"/>
  <c r="LB59" i="1"/>
  <c r="LH59" i="1"/>
  <c r="EP60" i="1"/>
  <c r="ER60" i="1" s="1"/>
  <c r="FB61" i="1"/>
  <c r="FB62" i="1" s="1"/>
  <c r="AQ80" i="1"/>
  <c r="AS80" i="1" s="1"/>
  <c r="KE76" i="1"/>
  <c r="AW80" i="1"/>
  <c r="AY79" i="1"/>
  <c r="KG76" i="1" s="1"/>
  <c r="AT81" i="1"/>
  <c r="AV80" i="1"/>
  <c r="HC79" i="1"/>
  <c r="HE78" i="1"/>
  <c r="GZ64" i="1"/>
  <c r="HB63" i="1"/>
  <c r="LZ63" i="1" s="1"/>
  <c r="GV62" i="1"/>
  <c r="GT63" i="1"/>
  <c r="DR65" i="1"/>
  <c r="DT64" i="1"/>
  <c r="DO59" i="1"/>
  <c r="DQ58" i="1"/>
  <c r="KY58" i="1" s="1"/>
  <c r="CP111" i="1"/>
  <c r="CP115" i="1" s="1"/>
  <c r="CP116" i="1" s="1"/>
  <c r="CP117" i="1" s="1"/>
  <c r="CP118" i="1" s="1"/>
  <c r="CP119" i="1" s="1"/>
  <c r="CP120" i="1" s="1"/>
  <c r="CP121" i="1" s="1"/>
  <c r="CP122" i="1" s="1"/>
  <c r="CP123" i="1" s="1"/>
  <c r="CP124" i="1" s="1"/>
  <c r="CP125" i="1" s="1"/>
  <c r="CP113" i="1"/>
  <c r="GP60" i="1"/>
  <c r="GN61" i="1"/>
  <c r="FK62" i="1"/>
  <c r="FM61" i="1"/>
  <c r="FN62" i="1"/>
  <c r="FP61" i="1"/>
  <c r="FJ60" i="1"/>
  <c r="FH61" i="1"/>
  <c r="FG60" i="1"/>
  <c r="FE61" i="1"/>
  <c r="FU62" i="1"/>
  <c r="FW61" i="1"/>
  <c r="EY62" i="1"/>
  <c r="FA61" i="1"/>
  <c r="EV62" i="1"/>
  <c r="EX61" i="1"/>
  <c r="FT60" i="1"/>
  <c r="FR61" i="1"/>
  <c r="EU60" i="1"/>
  <c r="ES61" i="1"/>
  <c r="EO60" i="1"/>
  <c r="EM61" i="1"/>
  <c r="EC60" i="1"/>
  <c r="EA61" i="1"/>
  <c r="DZ60" i="1"/>
  <c r="DX61" i="1"/>
  <c r="DW61" i="1"/>
  <c r="DU62" i="1"/>
  <c r="DL60" i="1"/>
  <c r="DN59" i="1"/>
  <c r="GK58" i="1"/>
  <c r="GM57" i="1"/>
  <c r="GM56" i="1"/>
  <c r="LA61" i="1" l="1"/>
  <c r="KF77" i="1"/>
  <c r="LU56" i="1"/>
  <c r="LU57" i="1" s="1"/>
  <c r="LP60" i="1"/>
  <c r="KX59" i="1"/>
  <c r="LX62" i="1"/>
  <c r="LO61" i="1"/>
  <c r="MA75" i="1"/>
  <c r="LK61" i="1"/>
  <c r="LV60" i="1"/>
  <c r="LQ61" i="1"/>
  <c r="LI60" i="1"/>
  <c r="FD61" i="1"/>
  <c r="LL61" i="1" s="1"/>
  <c r="KZ64" i="1"/>
  <c r="LH60" i="1"/>
  <c r="LJ61" i="1"/>
  <c r="LC60" i="1"/>
  <c r="LN60" i="1"/>
  <c r="LG60" i="1"/>
  <c r="LM60" i="1"/>
  <c r="LB60" i="1"/>
  <c r="EP61" i="1"/>
  <c r="ER61" i="1" s="1"/>
  <c r="AQ81" i="1"/>
  <c r="AS81" i="1" s="1"/>
  <c r="KE77" i="1"/>
  <c r="AW81" i="1"/>
  <c r="AY80" i="1"/>
  <c r="KG77" i="1" s="1"/>
  <c r="AT85" i="1"/>
  <c r="AV81" i="1"/>
  <c r="HE79" i="1"/>
  <c r="HC80" i="1"/>
  <c r="GZ65" i="1"/>
  <c r="HB64" i="1"/>
  <c r="LZ64" i="1" s="1"/>
  <c r="GT64" i="1"/>
  <c r="GV63" i="1"/>
  <c r="DQ59" i="1"/>
  <c r="KY59" i="1" s="1"/>
  <c r="DO60" i="1"/>
  <c r="DR66" i="1"/>
  <c r="DT65" i="1"/>
  <c r="CP128" i="1"/>
  <c r="CP126" i="1"/>
  <c r="CP130" i="1" s="1"/>
  <c r="CP131" i="1" s="1"/>
  <c r="CP132" i="1" s="1"/>
  <c r="CP133" i="1" s="1"/>
  <c r="CP134" i="1" s="1"/>
  <c r="CP135" i="1" s="1"/>
  <c r="CP136" i="1" s="1"/>
  <c r="CP137" i="1" s="1"/>
  <c r="CP138" i="1" s="1"/>
  <c r="CP139" i="1" s="1"/>
  <c r="CP140" i="1" s="1"/>
  <c r="GN62" i="1"/>
  <c r="GP61" i="1"/>
  <c r="FM62" i="1"/>
  <c r="FK63" i="1"/>
  <c r="FP62" i="1"/>
  <c r="FN63" i="1"/>
  <c r="FJ61" i="1"/>
  <c r="FH62" i="1"/>
  <c r="FE62" i="1"/>
  <c r="FG61" i="1"/>
  <c r="FW62" i="1"/>
  <c r="FU63" i="1"/>
  <c r="FA62" i="1"/>
  <c r="EY63" i="1"/>
  <c r="EX62" i="1"/>
  <c r="EV63" i="1"/>
  <c r="FR62" i="1"/>
  <c r="FT61" i="1"/>
  <c r="EU61" i="1"/>
  <c r="ES62" i="1"/>
  <c r="FD62" i="1"/>
  <c r="FB63" i="1"/>
  <c r="EO61" i="1"/>
  <c r="EM62" i="1"/>
  <c r="EA62" i="1"/>
  <c r="EC61" i="1"/>
  <c r="DX62" i="1"/>
  <c r="DZ61" i="1"/>
  <c r="DW62" i="1"/>
  <c r="DU63" i="1"/>
  <c r="DL61" i="1"/>
  <c r="DN60" i="1"/>
  <c r="GM58" i="1"/>
  <c r="GK59" i="1"/>
  <c r="LA62" i="1" l="1"/>
  <c r="KF78" i="1"/>
  <c r="LP61" i="1"/>
  <c r="KX60" i="1"/>
  <c r="LQ62" i="1"/>
  <c r="LV61" i="1"/>
  <c r="LK62" i="1"/>
  <c r="LU58" i="1"/>
  <c r="LO62" i="1"/>
  <c r="LX63" i="1"/>
  <c r="MA76" i="1"/>
  <c r="LH61" i="1"/>
  <c r="EP62" i="1"/>
  <c r="ER62" i="1" s="1"/>
  <c r="LJ62" i="1"/>
  <c r="KZ65" i="1"/>
  <c r="LI61" i="1"/>
  <c r="LB61" i="1"/>
  <c r="LN61" i="1"/>
  <c r="LM61" i="1"/>
  <c r="LC61" i="1"/>
  <c r="LL62" i="1"/>
  <c r="LG61" i="1"/>
  <c r="KE78" i="1"/>
  <c r="AQ85" i="1"/>
  <c r="AS85" i="1" s="1"/>
  <c r="AW85" i="1"/>
  <c r="AY81" i="1"/>
  <c r="KG78" i="1" s="1"/>
  <c r="AT86" i="1"/>
  <c r="AV85" i="1"/>
  <c r="HC81" i="1"/>
  <c r="HE80" i="1"/>
  <c r="GZ66" i="1"/>
  <c r="HB65" i="1"/>
  <c r="LZ65" i="1" s="1"/>
  <c r="GV64" i="1"/>
  <c r="GT65" i="1"/>
  <c r="DR70" i="1"/>
  <c r="DT66" i="1"/>
  <c r="DQ60" i="1"/>
  <c r="KY60" i="1" s="1"/>
  <c r="DO61" i="1"/>
  <c r="CP141" i="1"/>
  <c r="CP145" i="1" s="1"/>
  <c r="CP146" i="1" s="1"/>
  <c r="CP147" i="1" s="1"/>
  <c r="CP148" i="1" s="1"/>
  <c r="CP149" i="1" s="1"/>
  <c r="CP150" i="1" s="1"/>
  <c r="CP151" i="1" s="1"/>
  <c r="CP152" i="1" s="1"/>
  <c r="CP153" i="1" s="1"/>
  <c r="CP154" i="1" s="1"/>
  <c r="CP155" i="1" s="1"/>
  <c r="CP143" i="1"/>
  <c r="GP62" i="1"/>
  <c r="GN63" i="1"/>
  <c r="FK64" i="1"/>
  <c r="FM63" i="1"/>
  <c r="FN64" i="1"/>
  <c r="FP63" i="1"/>
  <c r="FJ62" i="1"/>
  <c r="FH63" i="1"/>
  <c r="FG62" i="1"/>
  <c r="FE63" i="1"/>
  <c r="FU64" i="1"/>
  <c r="FW63" i="1"/>
  <c r="EY64" i="1"/>
  <c r="FA63" i="1"/>
  <c r="EV64" i="1"/>
  <c r="EX63" i="1"/>
  <c r="FT62" i="1"/>
  <c r="FR63" i="1"/>
  <c r="EU62" i="1"/>
  <c r="ES63" i="1"/>
  <c r="FB64" i="1"/>
  <c r="FD63" i="1"/>
  <c r="EO62" i="1"/>
  <c r="EM63" i="1"/>
  <c r="EC62" i="1"/>
  <c r="EA63" i="1"/>
  <c r="DZ62" i="1"/>
  <c r="DX63" i="1"/>
  <c r="DU64" i="1"/>
  <c r="DW63" i="1"/>
  <c r="DL62" i="1"/>
  <c r="DN61" i="1"/>
  <c r="GK60" i="1"/>
  <c r="GM59" i="1"/>
  <c r="LA63" i="1" l="1"/>
  <c r="LV62" i="1"/>
  <c r="KF79" i="1"/>
  <c r="LP62" i="1"/>
  <c r="EP63" i="1"/>
  <c r="ER63" i="1" s="1"/>
  <c r="KX61" i="1"/>
  <c r="LQ63" i="1"/>
  <c r="LK63" i="1"/>
  <c r="LU59" i="1"/>
  <c r="LO63" i="1"/>
  <c r="LX64" i="1"/>
  <c r="MA77" i="1"/>
  <c r="LH62" i="1"/>
  <c r="LJ63" i="1"/>
  <c r="KZ66" i="1"/>
  <c r="LI62" i="1"/>
  <c r="LL63" i="1"/>
  <c r="LB62" i="1"/>
  <c r="LC62" i="1"/>
  <c r="LM62" i="1"/>
  <c r="LG62" i="1"/>
  <c r="LN62" i="1"/>
  <c r="AQ86" i="1"/>
  <c r="AS86" i="1" s="1"/>
  <c r="KE79" i="1"/>
  <c r="AW86" i="1"/>
  <c r="AY85" i="1"/>
  <c r="KG79" i="1" s="1"/>
  <c r="AT87" i="1"/>
  <c r="AV86" i="1"/>
  <c r="HE81" i="1"/>
  <c r="HC85" i="1"/>
  <c r="GZ70" i="1"/>
  <c r="HB66" i="1"/>
  <c r="LZ66" i="1" s="1"/>
  <c r="GT66" i="1"/>
  <c r="GV65" i="1"/>
  <c r="DO62" i="1"/>
  <c r="DQ61" i="1"/>
  <c r="KY61" i="1" s="1"/>
  <c r="DT70" i="1"/>
  <c r="DR71" i="1"/>
  <c r="CP156" i="1"/>
  <c r="CP160" i="1" s="1"/>
  <c r="CP161" i="1" s="1"/>
  <c r="CP162" i="1" s="1"/>
  <c r="CP163" i="1" s="1"/>
  <c r="CP164" i="1" s="1"/>
  <c r="CP165" i="1" s="1"/>
  <c r="CP166" i="1" s="1"/>
  <c r="CP167" i="1" s="1"/>
  <c r="CP168" i="1" s="1"/>
  <c r="CP169" i="1" s="1"/>
  <c r="CP170" i="1" s="1"/>
  <c r="CP158" i="1"/>
  <c r="GN64" i="1"/>
  <c r="GP63" i="1"/>
  <c r="LV63" i="1" s="1"/>
  <c r="FM64" i="1"/>
  <c r="FK65" i="1"/>
  <c r="FP64" i="1"/>
  <c r="FN65" i="1"/>
  <c r="FH64" i="1"/>
  <c r="FJ63" i="1"/>
  <c r="FE64" i="1"/>
  <c r="FG63" i="1"/>
  <c r="FW64" i="1"/>
  <c r="FU65" i="1"/>
  <c r="FA64" i="1"/>
  <c r="EY65" i="1"/>
  <c r="EX64" i="1"/>
  <c r="EV65" i="1"/>
  <c r="FT63" i="1"/>
  <c r="FR64" i="1"/>
  <c r="ES64" i="1"/>
  <c r="EU63" i="1"/>
  <c r="FD64" i="1"/>
  <c r="FB65" i="1"/>
  <c r="EM64" i="1"/>
  <c r="EO63" i="1"/>
  <c r="EC63" i="1"/>
  <c r="EA64" i="1"/>
  <c r="DZ63" i="1"/>
  <c r="DX64" i="1"/>
  <c r="DW64" i="1"/>
  <c r="DU65" i="1"/>
  <c r="DL63" i="1"/>
  <c r="DN62" i="1"/>
  <c r="GK61" i="1"/>
  <c r="GM60" i="1"/>
  <c r="LA64" i="1" l="1"/>
  <c r="KX62" i="1"/>
  <c r="EP64" i="1"/>
  <c r="ER64" i="1" s="1"/>
  <c r="KF80" i="1"/>
  <c r="LH63" i="1"/>
  <c r="LP63" i="1"/>
  <c r="LU60" i="1"/>
  <c r="LK64" i="1"/>
  <c r="LQ64" i="1"/>
  <c r="LO64" i="1"/>
  <c r="LX65" i="1"/>
  <c r="LJ64" i="1"/>
  <c r="MA78" i="1"/>
  <c r="KZ67" i="1"/>
  <c r="LI63" i="1"/>
  <c r="LM63" i="1"/>
  <c r="LC63" i="1"/>
  <c r="LN63" i="1"/>
  <c r="LB63" i="1"/>
  <c r="LG63" i="1"/>
  <c r="LL64" i="1"/>
  <c r="AQ87" i="1"/>
  <c r="AS87" i="1" s="1"/>
  <c r="KE80" i="1"/>
  <c r="AW87" i="1"/>
  <c r="AY86" i="1"/>
  <c r="KG80" i="1" s="1"/>
  <c r="AT88" i="1"/>
  <c r="AV87" i="1"/>
  <c r="HC86" i="1"/>
  <c r="HE85" i="1"/>
  <c r="GZ71" i="1"/>
  <c r="HB70" i="1"/>
  <c r="LZ67" i="1" s="1"/>
  <c r="GT70" i="1"/>
  <c r="GV66" i="1"/>
  <c r="DR72" i="1"/>
  <c r="DT71" i="1"/>
  <c r="DO63" i="1"/>
  <c r="DQ62" i="1"/>
  <c r="KY62" i="1" s="1"/>
  <c r="CP171" i="1"/>
  <c r="CP175" i="1" s="1"/>
  <c r="CP176" i="1" s="1"/>
  <c r="CP177" i="1" s="1"/>
  <c r="CP178" i="1" s="1"/>
  <c r="CP179" i="1" s="1"/>
  <c r="CP180" i="1" s="1"/>
  <c r="CP181" i="1" s="1"/>
  <c r="CP182" i="1" s="1"/>
  <c r="CP188" i="1" s="1"/>
  <c r="CP173" i="1"/>
  <c r="GP64" i="1"/>
  <c r="LV64" i="1" s="1"/>
  <c r="GN65" i="1"/>
  <c r="FK66" i="1"/>
  <c r="FM65" i="1"/>
  <c r="FN66" i="1"/>
  <c r="FP65" i="1"/>
  <c r="FJ64" i="1"/>
  <c r="FH65" i="1"/>
  <c r="FG64" i="1"/>
  <c r="FE65" i="1"/>
  <c r="FU66" i="1"/>
  <c r="FW65" i="1"/>
  <c r="EY66" i="1"/>
  <c r="FA65" i="1"/>
  <c r="EV66" i="1"/>
  <c r="EX65" i="1"/>
  <c r="FT64" i="1"/>
  <c r="FR65" i="1"/>
  <c r="EU64" i="1"/>
  <c r="ES65" i="1"/>
  <c r="FB66" i="1"/>
  <c r="FD65" i="1"/>
  <c r="EO64" i="1"/>
  <c r="EM65" i="1"/>
  <c r="EC64" i="1"/>
  <c r="EA65" i="1"/>
  <c r="DZ64" i="1"/>
  <c r="DX65" i="1"/>
  <c r="DW65" i="1"/>
  <c r="DU66" i="1"/>
  <c r="DL64" i="1"/>
  <c r="DN63" i="1"/>
  <c r="GK62" i="1"/>
  <c r="GM61" i="1"/>
  <c r="KX63" i="1" l="1"/>
  <c r="EP65" i="1"/>
  <c r="ER65" i="1" s="1"/>
  <c r="LH64" i="1"/>
  <c r="LA65" i="1"/>
  <c r="LU61" i="1"/>
  <c r="KF81" i="1"/>
  <c r="LP64" i="1"/>
  <c r="LQ65" i="1"/>
  <c r="LO65" i="1"/>
  <c r="LK65" i="1"/>
  <c r="LJ65" i="1"/>
  <c r="LX66" i="1"/>
  <c r="MA79" i="1"/>
  <c r="KZ68" i="1"/>
  <c r="LI64" i="1"/>
  <c r="LG64" i="1"/>
  <c r="LM64" i="1"/>
  <c r="LB64" i="1"/>
  <c r="LN64" i="1"/>
  <c r="LL65" i="1"/>
  <c r="LC64" i="1"/>
  <c r="AQ88" i="1"/>
  <c r="AS88" i="1" s="1"/>
  <c r="KE81" i="1"/>
  <c r="AW88" i="1"/>
  <c r="AY87" i="1"/>
  <c r="KG81" i="1" s="1"/>
  <c r="AT89" i="1"/>
  <c r="AV88" i="1"/>
  <c r="HE86" i="1"/>
  <c r="HC87" i="1"/>
  <c r="GZ72" i="1"/>
  <c r="HB71" i="1"/>
  <c r="LZ68" i="1" s="1"/>
  <c r="GT71" i="1"/>
  <c r="GV70" i="1"/>
  <c r="DQ63" i="1"/>
  <c r="KY63" i="1" s="1"/>
  <c r="DO64" i="1"/>
  <c r="DR73" i="1"/>
  <c r="DT72" i="1"/>
  <c r="GN66" i="1"/>
  <c r="GP65" i="1"/>
  <c r="LV65" i="1" s="1"/>
  <c r="FM66" i="1"/>
  <c r="FK70" i="1"/>
  <c r="FP66" i="1"/>
  <c r="FN70" i="1"/>
  <c r="FJ65" i="1"/>
  <c r="FH66" i="1"/>
  <c r="FG65" i="1"/>
  <c r="FE66" i="1"/>
  <c r="FW66" i="1"/>
  <c r="FU70" i="1"/>
  <c r="FA66" i="1"/>
  <c r="EY70" i="1"/>
  <c r="EX66" i="1"/>
  <c r="EV70" i="1"/>
  <c r="FR66" i="1"/>
  <c r="FT65" i="1"/>
  <c r="EU65" i="1"/>
  <c r="ES66" i="1"/>
  <c r="FD66" i="1"/>
  <c r="FB70" i="1"/>
  <c r="EO65" i="1"/>
  <c r="EM66" i="1"/>
  <c r="EA66" i="1"/>
  <c r="EC65" i="1"/>
  <c r="DX66" i="1"/>
  <c r="DZ65" i="1"/>
  <c r="DW66" i="1"/>
  <c r="DU70" i="1"/>
  <c r="DL65" i="1"/>
  <c r="DN64" i="1"/>
  <c r="KX64" i="1" s="1"/>
  <c r="GK63" i="1"/>
  <c r="GM62" i="1"/>
  <c r="LA66" i="1" l="1"/>
  <c r="LH65" i="1"/>
  <c r="EP66" i="1"/>
  <c r="ER66" i="1" s="1"/>
  <c r="LO66" i="1"/>
  <c r="KF82" i="1"/>
  <c r="LU62" i="1"/>
  <c r="LJ66" i="1"/>
  <c r="LP65" i="1"/>
  <c r="LQ66" i="1"/>
  <c r="LK66" i="1"/>
  <c r="MA80" i="1"/>
  <c r="LX67" i="1"/>
  <c r="KZ69" i="1"/>
  <c r="LI65" i="1"/>
  <c r="LN65" i="1"/>
  <c r="LB65" i="1"/>
  <c r="LC65" i="1"/>
  <c r="LM65" i="1"/>
  <c r="LL66" i="1"/>
  <c r="LG65" i="1"/>
  <c r="AQ89" i="1"/>
  <c r="AS89" i="1" s="1"/>
  <c r="KE82" i="1"/>
  <c r="AW89" i="1"/>
  <c r="AY88" i="1"/>
  <c r="KG82" i="1" s="1"/>
  <c r="AT90" i="1"/>
  <c r="AV89" i="1"/>
  <c r="HC88" i="1"/>
  <c r="HE87" i="1"/>
  <c r="GZ73" i="1"/>
  <c r="HB72" i="1"/>
  <c r="LZ69" i="1" s="1"/>
  <c r="GT72" i="1"/>
  <c r="GV71" i="1"/>
  <c r="DR74" i="1"/>
  <c r="DT73" i="1"/>
  <c r="DQ64" i="1"/>
  <c r="KY64" i="1" s="1"/>
  <c r="DO65" i="1"/>
  <c r="GP66" i="1"/>
  <c r="LV66" i="1" s="1"/>
  <c r="GN70" i="1"/>
  <c r="FK71" i="1"/>
  <c r="FM70" i="1"/>
  <c r="FN71" i="1"/>
  <c r="FP70" i="1"/>
  <c r="FJ66" i="1"/>
  <c r="FH70" i="1"/>
  <c r="FG66" i="1"/>
  <c r="FE70" i="1"/>
  <c r="FU71" i="1"/>
  <c r="FW70" i="1"/>
  <c r="EY71" i="1"/>
  <c r="FA70" i="1"/>
  <c r="EV71" i="1"/>
  <c r="EX70" i="1"/>
  <c r="FT66" i="1"/>
  <c r="FR70" i="1"/>
  <c r="EU66" i="1"/>
  <c r="ES70" i="1"/>
  <c r="FB71" i="1"/>
  <c r="FD70" i="1"/>
  <c r="EO66" i="1"/>
  <c r="EM70" i="1"/>
  <c r="EC66" i="1"/>
  <c r="EA70" i="1"/>
  <c r="DZ66" i="1"/>
  <c r="DX70" i="1"/>
  <c r="DU71" i="1"/>
  <c r="DW70" i="1"/>
  <c r="DL66" i="1"/>
  <c r="DN65" i="1"/>
  <c r="KX65" i="1" s="1"/>
  <c r="GK64" i="1"/>
  <c r="GM63" i="1"/>
  <c r="LA67" i="1" l="1"/>
  <c r="LH66" i="1"/>
  <c r="EP70" i="1"/>
  <c r="ER70" i="1" s="1"/>
  <c r="LO67" i="1"/>
  <c r="KF83" i="1"/>
  <c r="LJ67" i="1"/>
  <c r="LU63" i="1"/>
  <c r="LQ67" i="1"/>
  <c r="LP66" i="1"/>
  <c r="LX68" i="1"/>
  <c r="LK67" i="1"/>
  <c r="MA81" i="1"/>
  <c r="KZ70" i="1"/>
  <c r="LI66" i="1"/>
  <c r="LM66" i="1"/>
  <c r="LC66" i="1"/>
  <c r="LG66" i="1"/>
  <c r="LB66" i="1"/>
  <c r="LL67" i="1"/>
  <c r="LN66" i="1"/>
  <c r="AQ90" i="1"/>
  <c r="AS90" i="1" s="1"/>
  <c r="KE83" i="1"/>
  <c r="AW90" i="1"/>
  <c r="AY89" i="1"/>
  <c r="KG83" i="1" s="1"/>
  <c r="AT91" i="1"/>
  <c r="AV90" i="1"/>
  <c r="HE88" i="1"/>
  <c r="HC89" i="1"/>
  <c r="GZ74" i="1"/>
  <c r="HB73" i="1"/>
  <c r="LZ70" i="1" s="1"/>
  <c r="GT73" i="1"/>
  <c r="GV72" i="1"/>
  <c r="DO66" i="1"/>
  <c r="DQ65" i="1"/>
  <c r="KY65" i="1" s="1"/>
  <c r="DR75" i="1"/>
  <c r="DT74" i="1"/>
  <c r="GN71" i="1"/>
  <c r="GP70" i="1"/>
  <c r="LV67" i="1" s="1"/>
  <c r="FM71" i="1"/>
  <c r="FK72" i="1"/>
  <c r="FP71" i="1"/>
  <c r="FN72" i="1"/>
  <c r="FH71" i="1"/>
  <c r="FJ70" i="1"/>
  <c r="FE71" i="1"/>
  <c r="FG70" i="1"/>
  <c r="FW71" i="1"/>
  <c r="FU72" i="1"/>
  <c r="FA71" i="1"/>
  <c r="EY72" i="1"/>
  <c r="EX71" i="1"/>
  <c r="EV72" i="1"/>
  <c r="FT70" i="1"/>
  <c r="FR71" i="1"/>
  <c r="ES71" i="1"/>
  <c r="EU70" i="1"/>
  <c r="FD71" i="1"/>
  <c r="FB72" i="1"/>
  <c r="EM71" i="1"/>
  <c r="EO70" i="1"/>
  <c r="EC70" i="1"/>
  <c r="EA71" i="1"/>
  <c r="DZ70" i="1"/>
  <c r="DX71" i="1"/>
  <c r="DW71" i="1"/>
  <c r="LA68" i="1" s="1"/>
  <c r="DU72" i="1"/>
  <c r="DN66" i="1"/>
  <c r="KX66" i="1" s="1"/>
  <c r="DL70" i="1"/>
  <c r="GM64" i="1"/>
  <c r="GK65" i="1"/>
  <c r="LU64" i="1" l="1"/>
  <c r="EP71" i="1"/>
  <c r="ER71" i="1" s="1"/>
  <c r="LH67" i="1"/>
  <c r="LJ68" i="1"/>
  <c r="KF84" i="1"/>
  <c r="LO68" i="1"/>
  <c r="LQ68" i="1"/>
  <c r="LP67" i="1"/>
  <c r="LX69" i="1"/>
  <c r="LK68" i="1"/>
  <c r="MA82" i="1"/>
  <c r="KZ71" i="1"/>
  <c r="LI67" i="1"/>
  <c r="LB67" i="1"/>
  <c r="LG67" i="1"/>
  <c r="LN67" i="1"/>
  <c r="LC67" i="1"/>
  <c r="LL68" i="1"/>
  <c r="LM67" i="1"/>
  <c r="AQ91" i="1"/>
  <c r="AS91" i="1" s="1"/>
  <c r="KE84" i="1"/>
  <c r="AW91" i="1"/>
  <c r="AY90" i="1"/>
  <c r="KG84" i="1" s="1"/>
  <c r="AT92" i="1"/>
  <c r="AV91" i="1"/>
  <c r="HC90" i="1"/>
  <c r="HE89" i="1"/>
  <c r="GZ75" i="1"/>
  <c r="HB74" i="1"/>
  <c r="LZ71" i="1" s="1"/>
  <c r="GT74" i="1"/>
  <c r="GV73" i="1"/>
  <c r="DR76" i="1"/>
  <c r="DT75" i="1"/>
  <c r="DO70" i="1"/>
  <c r="DQ66" i="1"/>
  <c r="KY66" i="1" s="1"/>
  <c r="GP71" i="1"/>
  <c r="LV68" i="1" s="1"/>
  <c r="GN72" i="1"/>
  <c r="FK73" i="1"/>
  <c r="FM72" i="1"/>
  <c r="FN73" i="1"/>
  <c r="FP72" i="1"/>
  <c r="FJ71" i="1"/>
  <c r="FH72" i="1"/>
  <c r="FG71" i="1"/>
  <c r="FE72" i="1"/>
  <c r="FU73" i="1"/>
  <c r="FW72" i="1"/>
  <c r="EY73" i="1"/>
  <c r="FA72" i="1"/>
  <c r="EV73" i="1"/>
  <c r="EX72" i="1"/>
  <c r="FT71" i="1"/>
  <c r="FR72" i="1"/>
  <c r="EU71" i="1"/>
  <c r="ES72" i="1"/>
  <c r="FD72" i="1"/>
  <c r="FB73" i="1"/>
  <c r="EO71" i="1"/>
  <c r="EM72" i="1"/>
  <c r="EC71" i="1"/>
  <c r="EA72" i="1"/>
  <c r="DZ71" i="1"/>
  <c r="DX72" i="1"/>
  <c r="DU73" i="1"/>
  <c r="DW72" i="1"/>
  <c r="LA69" i="1" s="1"/>
  <c r="DN70" i="1"/>
  <c r="KX67" i="1" s="1"/>
  <c r="DL71" i="1"/>
  <c r="GK66" i="1"/>
  <c r="GM65" i="1"/>
  <c r="LU65" i="1" s="1"/>
  <c r="EP72" i="1" l="1"/>
  <c r="ER72" i="1" s="1"/>
  <c r="LJ69" i="1"/>
  <c r="LH68" i="1"/>
  <c r="LO69" i="1"/>
  <c r="KF85" i="1"/>
  <c r="LQ69" i="1"/>
  <c r="LP68" i="1"/>
  <c r="LK69" i="1"/>
  <c r="LX70" i="1"/>
  <c r="MA83" i="1"/>
  <c r="KZ72" i="1"/>
  <c r="LI68" i="1"/>
  <c r="LC68" i="1"/>
  <c r="LN68" i="1"/>
  <c r="LM68" i="1"/>
  <c r="LG68" i="1"/>
  <c r="LL69" i="1"/>
  <c r="LB68" i="1"/>
  <c r="AQ92" i="1"/>
  <c r="AS92" i="1" s="1"/>
  <c r="KE85" i="1"/>
  <c r="AW92" i="1"/>
  <c r="AY91" i="1"/>
  <c r="KG85" i="1" s="1"/>
  <c r="AT93" i="1"/>
  <c r="AV92" i="1"/>
  <c r="HE90" i="1"/>
  <c r="HC91" i="1"/>
  <c r="GZ76" i="1"/>
  <c r="HB75" i="1"/>
  <c r="LZ72" i="1" s="1"/>
  <c r="GT75" i="1"/>
  <c r="GV74" i="1"/>
  <c r="DO71" i="1"/>
  <c r="DQ70" i="1"/>
  <c r="KY67" i="1" s="1"/>
  <c r="DR77" i="1"/>
  <c r="DT76" i="1"/>
  <c r="GN73" i="1"/>
  <c r="GP72" i="1"/>
  <c r="LV69" i="1" s="1"/>
  <c r="FM73" i="1"/>
  <c r="FK74" i="1"/>
  <c r="FP73" i="1"/>
  <c r="FN74" i="1"/>
  <c r="FJ72" i="1"/>
  <c r="FH73" i="1"/>
  <c r="FG72" i="1"/>
  <c r="FE73" i="1"/>
  <c r="FW73" i="1"/>
  <c r="FU74" i="1"/>
  <c r="FA73" i="1"/>
  <c r="EY74" i="1"/>
  <c r="EX73" i="1"/>
  <c r="EV74" i="1"/>
  <c r="FR73" i="1"/>
  <c r="FT72" i="1"/>
  <c r="EU72" i="1"/>
  <c r="ES73" i="1"/>
  <c r="FD73" i="1"/>
  <c r="FB74" i="1"/>
  <c r="EO72" i="1"/>
  <c r="EM73" i="1"/>
  <c r="EA73" i="1"/>
  <c r="EC72" i="1"/>
  <c r="DZ72" i="1"/>
  <c r="DX73" i="1"/>
  <c r="DW73" i="1"/>
  <c r="LA70" i="1" s="1"/>
  <c r="DU74" i="1"/>
  <c r="DN71" i="1"/>
  <c r="KX68" i="1" s="1"/>
  <c r="DL72" i="1"/>
  <c r="GM66" i="1"/>
  <c r="LU66" i="1" s="1"/>
  <c r="GK70" i="1"/>
  <c r="EP73" i="1" l="1"/>
  <c r="ER73" i="1" s="1"/>
  <c r="LJ70" i="1"/>
  <c r="LQ70" i="1"/>
  <c r="KF86" i="1"/>
  <c r="LK70" i="1"/>
  <c r="LO70" i="1"/>
  <c r="LH69" i="1"/>
  <c r="LP69" i="1"/>
  <c r="LX71" i="1"/>
  <c r="MA84" i="1"/>
  <c r="KZ73" i="1"/>
  <c r="LI69" i="1"/>
  <c r="LG69" i="1"/>
  <c r="LM69" i="1"/>
  <c r="LB69" i="1"/>
  <c r="LN69" i="1"/>
  <c r="LL70" i="1"/>
  <c r="LC69" i="1"/>
  <c r="AQ93" i="1"/>
  <c r="AS93" i="1" s="1"/>
  <c r="KE86" i="1"/>
  <c r="AW93" i="1"/>
  <c r="AY92" i="1"/>
  <c r="KG86" i="1" s="1"/>
  <c r="AT94" i="1"/>
  <c r="AV93" i="1"/>
  <c r="HE91" i="1"/>
  <c r="HC92" i="1"/>
  <c r="GZ77" i="1"/>
  <c r="HB76" i="1"/>
  <c r="LZ73" i="1" s="1"/>
  <c r="GT76" i="1"/>
  <c r="GV75" i="1"/>
  <c r="DR78" i="1"/>
  <c r="DT77" i="1"/>
  <c r="DQ71" i="1"/>
  <c r="KY68" i="1" s="1"/>
  <c r="DO72" i="1"/>
  <c r="GP73" i="1"/>
  <c r="LV70" i="1" s="1"/>
  <c r="GN74" i="1"/>
  <c r="FK75" i="1"/>
  <c r="FM74" i="1"/>
  <c r="FN75" i="1"/>
  <c r="FP74" i="1"/>
  <c r="FJ73" i="1"/>
  <c r="FH74" i="1"/>
  <c r="FG73" i="1"/>
  <c r="FE74" i="1"/>
  <c r="FU75" i="1"/>
  <c r="FW74" i="1"/>
  <c r="EY75" i="1"/>
  <c r="FA74" i="1"/>
  <c r="EV75" i="1"/>
  <c r="EX74" i="1"/>
  <c r="LJ71" i="1" s="1"/>
  <c r="FT73" i="1"/>
  <c r="FR74" i="1"/>
  <c r="EU73" i="1"/>
  <c r="ES74" i="1"/>
  <c r="FB75" i="1"/>
  <c r="FD74" i="1"/>
  <c r="EO73" i="1"/>
  <c r="EM74" i="1"/>
  <c r="EC73" i="1"/>
  <c r="EA74" i="1"/>
  <c r="DZ73" i="1"/>
  <c r="DX74" i="1"/>
  <c r="DW74" i="1"/>
  <c r="LA71" i="1" s="1"/>
  <c r="DU75" i="1"/>
  <c r="DL73" i="1"/>
  <c r="DN72" i="1"/>
  <c r="KX69" i="1" s="1"/>
  <c r="GK71" i="1"/>
  <c r="GM70" i="1"/>
  <c r="LU67" i="1" s="1"/>
  <c r="LO71" i="1" l="1"/>
  <c r="LP70" i="1"/>
  <c r="EP74" i="1"/>
  <c r="ER74" i="1" s="1"/>
  <c r="LH70" i="1"/>
  <c r="LK71" i="1"/>
  <c r="LQ71" i="1"/>
  <c r="KF87" i="1"/>
  <c r="MA85" i="1"/>
  <c r="LX72" i="1"/>
  <c r="KZ74" i="1"/>
  <c r="LI70" i="1"/>
  <c r="LN70" i="1"/>
  <c r="LB70" i="1"/>
  <c r="LC70" i="1"/>
  <c r="LM70" i="1"/>
  <c r="LL71" i="1"/>
  <c r="LG70" i="1"/>
  <c r="AQ94" i="1"/>
  <c r="AS94" i="1" s="1"/>
  <c r="KE87" i="1"/>
  <c r="AW94" i="1"/>
  <c r="AY93" i="1"/>
  <c r="KG87" i="1" s="1"/>
  <c r="AT95" i="1"/>
  <c r="AV94" i="1"/>
  <c r="HC93" i="1"/>
  <c r="HE92" i="1"/>
  <c r="GZ78" i="1"/>
  <c r="HB77" i="1"/>
  <c r="LZ74" i="1" s="1"/>
  <c r="GT77" i="1"/>
  <c r="GV76" i="1"/>
  <c r="DO73" i="1"/>
  <c r="DQ72" i="1"/>
  <c r="KY69" i="1" s="1"/>
  <c r="DR79" i="1"/>
  <c r="DT78" i="1"/>
  <c r="GN75" i="1"/>
  <c r="GP74" i="1"/>
  <c r="LV71" i="1" s="1"/>
  <c r="FM75" i="1"/>
  <c r="FK76" i="1"/>
  <c r="FP75" i="1"/>
  <c r="FN76" i="1"/>
  <c r="FH75" i="1"/>
  <c r="FJ74" i="1"/>
  <c r="FE75" i="1"/>
  <c r="FG74" i="1"/>
  <c r="FW75" i="1"/>
  <c r="FU76" i="1"/>
  <c r="FA75" i="1"/>
  <c r="EY76" i="1"/>
  <c r="EX75" i="1"/>
  <c r="LJ72" i="1" s="1"/>
  <c r="EV76" i="1"/>
  <c r="FT74" i="1"/>
  <c r="LP71" i="1" s="1"/>
  <c r="FR75" i="1"/>
  <c r="ES75" i="1"/>
  <c r="EU74" i="1"/>
  <c r="FD75" i="1"/>
  <c r="FB76" i="1"/>
  <c r="EM75" i="1"/>
  <c r="EO74" i="1"/>
  <c r="EA75" i="1"/>
  <c r="EC74" i="1"/>
  <c r="DX75" i="1"/>
  <c r="DZ74" i="1"/>
  <c r="DW75" i="1"/>
  <c r="LA72" i="1" s="1"/>
  <c r="DU76" i="1"/>
  <c r="DN73" i="1"/>
  <c r="KX70" i="1" s="1"/>
  <c r="DL74" i="1"/>
  <c r="GM71" i="1"/>
  <c r="LU68" i="1" s="1"/>
  <c r="GK72" i="1"/>
  <c r="LO72" i="1" l="1"/>
  <c r="EP75" i="1"/>
  <c r="ER75" i="1" s="1"/>
  <c r="LH71" i="1"/>
  <c r="LK72" i="1"/>
  <c r="LQ72" i="1"/>
  <c r="KF88" i="1"/>
  <c r="LX73" i="1"/>
  <c r="MA86" i="1"/>
  <c r="KZ75" i="1"/>
  <c r="LI71" i="1"/>
  <c r="LM71" i="1"/>
  <c r="LC71" i="1"/>
  <c r="LG71" i="1"/>
  <c r="LB71" i="1"/>
  <c r="LL72" i="1"/>
  <c r="LN71" i="1"/>
  <c r="AQ95" i="1"/>
  <c r="AS95" i="1" s="1"/>
  <c r="KE88" i="1"/>
  <c r="AW95" i="1"/>
  <c r="AY94" i="1"/>
  <c r="KG88" i="1" s="1"/>
  <c r="AV95" i="1"/>
  <c r="AT96" i="1"/>
  <c r="HC94" i="1"/>
  <c r="HE93" i="1"/>
  <c r="GZ79" i="1"/>
  <c r="HB78" i="1"/>
  <c r="LZ75" i="1" s="1"/>
  <c r="GT78" i="1"/>
  <c r="GV77" i="1"/>
  <c r="DR80" i="1"/>
  <c r="DT79" i="1"/>
  <c r="DQ73" i="1"/>
  <c r="KY70" i="1" s="1"/>
  <c r="DO74" i="1"/>
  <c r="GP75" i="1"/>
  <c r="LV72" i="1" s="1"/>
  <c r="GN76" i="1"/>
  <c r="FK77" i="1"/>
  <c r="FM76" i="1"/>
  <c r="FN77" i="1"/>
  <c r="FP76" i="1"/>
  <c r="FJ75" i="1"/>
  <c r="FH76" i="1"/>
  <c r="FG75" i="1"/>
  <c r="FE76" i="1"/>
  <c r="FU77" i="1"/>
  <c r="FW76" i="1"/>
  <c r="EY77" i="1"/>
  <c r="FA76" i="1"/>
  <c r="EV77" i="1"/>
  <c r="EX76" i="1"/>
  <c r="LJ73" i="1" s="1"/>
  <c r="FT75" i="1"/>
  <c r="LP72" i="1" s="1"/>
  <c r="FR76" i="1"/>
  <c r="EU75" i="1"/>
  <c r="ES76" i="1"/>
  <c r="FB77" i="1"/>
  <c r="FD76" i="1"/>
  <c r="EO75" i="1"/>
  <c r="EM76" i="1"/>
  <c r="EC75" i="1"/>
  <c r="EA76" i="1"/>
  <c r="DZ75" i="1"/>
  <c r="DX76" i="1"/>
  <c r="DU77" i="1"/>
  <c r="DW76" i="1"/>
  <c r="LA73" i="1" s="1"/>
  <c r="DN74" i="1"/>
  <c r="KX71" i="1" s="1"/>
  <c r="DL75" i="1"/>
  <c r="GM72" i="1"/>
  <c r="LU69" i="1" s="1"/>
  <c r="GK73" i="1"/>
  <c r="LO73" i="1" l="1"/>
  <c r="LH72" i="1"/>
  <c r="LQ73" i="1"/>
  <c r="EP76" i="1"/>
  <c r="ER76" i="1" s="1"/>
  <c r="KF89" i="1"/>
  <c r="LK73" i="1"/>
  <c r="LX74" i="1"/>
  <c r="MA87" i="1"/>
  <c r="KZ76" i="1"/>
  <c r="LI72" i="1"/>
  <c r="LB72" i="1"/>
  <c r="LG72" i="1"/>
  <c r="LN72" i="1"/>
  <c r="LC72" i="1"/>
  <c r="LL73" i="1"/>
  <c r="LM72" i="1"/>
  <c r="AQ96" i="1"/>
  <c r="AS96" i="1" s="1"/>
  <c r="KE89" i="1"/>
  <c r="AW96" i="1"/>
  <c r="AY95" i="1"/>
  <c r="KG89" i="1" s="1"/>
  <c r="AV96" i="1"/>
  <c r="AT100" i="1"/>
  <c r="HE94" i="1"/>
  <c r="HC95" i="1"/>
  <c r="GZ80" i="1"/>
  <c r="HB79" i="1"/>
  <c r="LZ76" i="1" s="1"/>
  <c r="GT79" i="1"/>
  <c r="GV78" i="1"/>
  <c r="DO75" i="1"/>
  <c r="DQ74" i="1"/>
  <c r="KY71" i="1" s="1"/>
  <c r="DR81" i="1"/>
  <c r="DT80" i="1"/>
  <c r="GN77" i="1"/>
  <c r="GP76" i="1"/>
  <c r="LV73" i="1" s="1"/>
  <c r="FM77" i="1"/>
  <c r="FK78" i="1"/>
  <c r="FP77" i="1"/>
  <c r="LO74" i="1" s="1"/>
  <c r="FN78" i="1"/>
  <c r="FJ76" i="1"/>
  <c r="FH77" i="1"/>
  <c r="FG76" i="1"/>
  <c r="FE77" i="1"/>
  <c r="FW77" i="1"/>
  <c r="LQ74" i="1" s="1"/>
  <c r="FU78" i="1"/>
  <c r="FA77" i="1"/>
  <c r="EY78" i="1"/>
  <c r="EX77" i="1"/>
  <c r="LJ74" i="1" s="1"/>
  <c r="EV78" i="1"/>
  <c r="FR77" i="1"/>
  <c r="FT76" i="1"/>
  <c r="LP73" i="1" s="1"/>
  <c r="EU76" i="1"/>
  <c r="ES77" i="1"/>
  <c r="FD77" i="1"/>
  <c r="FB78" i="1"/>
  <c r="EM77" i="1"/>
  <c r="EO76" i="1"/>
  <c r="EC76" i="1"/>
  <c r="EA77" i="1"/>
  <c r="DZ76" i="1"/>
  <c r="DX77" i="1"/>
  <c r="DW77" i="1"/>
  <c r="LA74" i="1" s="1"/>
  <c r="DU78" i="1"/>
  <c r="DN75" i="1"/>
  <c r="KX72" i="1" s="1"/>
  <c r="DL76" i="1"/>
  <c r="GM73" i="1"/>
  <c r="LU70" i="1" s="1"/>
  <c r="GK74" i="1"/>
  <c r="LK74" i="1" l="1"/>
  <c r="LH73" i="1"/>
  <c r="MA88" i="1"/>
  <c r="EP77" i="1"/>
  <c r="ER77" i="1" s="1"/>
  <c r="KF90" i="1"/>
  <c r="LX75" i="1"/>
  <c r="KZ77" i="1"/>
  <c r="LI73" i="1"/>
  <c r="LC73" i="1"/>
  <c r="LN73" i="1"/>
  <c r="LM73" i="1"/>
  <c r="LG73" i="1"/>
  <c r="LL74" i="1"/>
  <c r="LB73" i="1"/>
  <c r="AQ100" i="1"/>
  <c r="AS100" i="1" s="1"/>
  <c r="KE90" i="1"/>
  <c r="AW100" i="1"/>
  <c r="AY96" i="1"/>
  <c r="KG90" i="1" s="1"/>
  <c r="AT101" i="1"/>
  <c r="AV100" i="1"/>
  <c r="HC96" i="1"/>
  <c r="HE95" i="1"/>
  <c r="GZ81" i="1"/>
  <c r="HB80" i="1"/>
  <c r="LZ77" i="1" s="1"/>
  <c r="GT80" i="1"/>
  <c r="GV79" i="1"/>
  <c r="DR85" i="1"/>
  <c r="DT81" i="1"/>
  <c r="DQ75" i="1"/>
  <c r="KY72" i="1" s="1"/>
  <c r="DO76" i="1"/>
  <c r="GP77" i="1"/>
  <c r="LV74" i="1" s="1"/>
  <c r="GN78" i="1"/>
  <c r="FK79" i="1"/>
  <c r="FM78" i="1"/>
  <c r="FN79" i="1"/>
  <c r="FP78" i="1"/>
  <c r="LO75" i="1" s="1"/>
  <c r="FJ77" i="1"/>
  <c r="FH78" i="1"/>
  <c r="FG77" i="1"/>
  <c r="FE78" i="1"/>
  <c r="FU79" i="1"/>
  <c r="FW78" i="1"/>
  <c r="LQ75" i="1" s="1"/>
  <c r="EY79" i="1"/>
  <c r="FA78" i="1"/>
  <c r="EV79" i="1"/>
  <c r="EX78" i="1"/>
  <c r="LJ75" i="1" s="1"/>
  <c r="FT77" i="1"/>
  <c r="LP74" i="1" s="1"/>
  <c r="FR78" i="1"/>
  <c r="EU77" i="1"/>
  <c r="ES78" i="1"/>
  <c r="FB79" i="1"/>
  <c r="FD78" i="1"/>
  <c r="EO77" i="1"/>
  <c r="EM78" i="1"/>
  <c r="EC77" i="1"/>
  <c r="EA78" i="1"/>
  <c r="DZ77" i="1"/>
  <c r="DX78" i="1"/>
  <c r="DW78" i="1"/>
  <c r="LA75" i="1" s="1"/>
  <c r="DU79" i="1"/>
  <c r="DL77" i="1"/>
  <c r="DN76" i="1"/>
  <c r="KX73" i="1" s="1"/>
  <c r="GK75" i="1"/>
  <c r="GM74" i="1"/>
  <c r="LU71" i="1" s="1"/>
  <c r="LK75" i="1" l="1"/>
  <c r="MA89" i="1"/>
  <c r="EP78" i="1"/>
  <c r="ER78" i="1" s="1"/>
  <c r="KF91" i="1"/>
  <c r="LH74" i="1"/>
  <c r="LX76" i="1"/>
  <c r="KZ78" i="1"/>
  <c r="LI74" i="1"/>
  <c r="LG74" i="1"/>
  <c r="LM74" i="1"/>
  <c r="LB74" i="1"/>
  <c r="LN74" i="1"/>
  <c r="LL75" i="1"/>
  <c r="LC74" i="1"/>
  <c r="AQ101" i="1"/>
  <c r="AS101" i="1" s="1"/>
  <c r="KE91" i="1"/>
  <c r="AW101" i="1"/>
  <c r="AY100" i="1"/>
  <c r="KG91" i="1" s="1"/>
  <c r="AT102" i="1"/>
  <c r="AV101" i="1"/>
  <c r="KF92" i="1" s="1"/>
  <c r="HE96" i="1"/>
  <c r="HC100" i="1"/>
  <c r="GZ85" i="1"/>
  <c r="HB81" i="1"/>
  <c r="LZ78" i="1" s="1"/>
  <c r="GT81" i="1"/>
  <c r="GV80" i="1"/>
  <c r="DO77" i="1"/>
  <c r="DQ76" i="1"/>
  <c r="KY73" i="1" s="1"/>
  <c r="DR86" i="1"/>
  <c r="DT85" i="1"/>
  <c r="GN79" i="1"/>
  <c r="GP78" i="1"/>
  <c r="LV75" i="1" s="1"/>
  <c r="FM79" i="1"/>
  <c r="FK80" i="1"/>
  <c r="FP79" i="1"/>
  <c r="LO76" i="1" s="1"/>
  <c r="FN80" i="1"/>
  <c r="FJ78" i="1"/>
  <c r="FH79" i="1"/>
  <c r="FE79" i="1"/>
  <c r="FG78" i="1"/>
  <c r="FW79" i="1"/>
  <c r="LQ76" i="1" s="1"/>
  <c r="FU80" i="1"/>
  <c r="FA79" i="1"/>
  <c r="LK76" i="1" s="1"/>
  <c r="EY80" i="1"/>
  <c r="EX79" i="1"/>
  <c r="LJ76" i="1" s="1"/>
  <c r="EV80" i="1"/>
  <c r="FT78" i="1"/>
  <c r="LP75" i="1" s="1"/>
  <c r="FR79" i="1"/>
  <c r="ES79" i="1"/>
  <c r="EU78" i="1"/>
  <c r="EP79" i="1"/>
  <c r="ER79" i="1" s="1"/>
  <c r="FD79" i="1"/>
  <c r="FB80" i="1"/>
  <c r="EO78" i="1"/>
  <c r="EM79" i="1"/>
  <c r="EA79" i="1"/>
  <c r="EC78" i="1"/>
  <c r="DX79" i="1"/>
  <c r="DZ78" i="1"/>
  <c r="DW79" i="1"/>
  <c r="LA76" i="1" s="1"/>
  <c r="DU80" i="1"/>
  <c r="DN77" i="1"/>
  <c r="KX74" i="1" s="1"/>
  <c r="DL78" i="1"/>
  <c r="GM75" i="1"/>
  <c r="LU72" i="1" s="1"/>
  <c r="GK76" i="1"/>
  <c r="MA90" i="1" l="1"/>
  <c r="LH75" i="1"/>
  <c r="LH76" i="1" s="1"/>
  <c r="LX77" i="1"/>
  <c r="KZ79" i="1"/>
  <c r="LI75" i="1"/>
  <c r="LN75" i="1"/>
  <c r="LB75" i="1"/>
  <c r="LC75" i="1"/>
  <c r="LM75" i="1"/>
  <c r="LL76" i="1"/>
  <c r="LG75" i="1"/>
  <c r="AQ102" i="1"/>
  <c r="AS102" i="1" s="1"/>
  <c r="KE92" i="1"/>
  <c r="AW102" i="1"/>
  <c r="AY101" i="1"/>
  <c r="KG92" i="1" s="1"/>
  <c r="AT103" i="1"/>
  <c r="AV102" i="1"/>
  <c r="KF93" i="1" s="1"/>
  <c r="HC101" i="1"/>
  <c r="HE100" i="1"/>
  <c r="GZ86" i="1"/>
  <c r="HB85" i="1"/>
  <c r="LZ79" i="1" s="1"/>
  <c r="GT85" i="1"/>
  <c r="GV81" i="1"/>
  <c r="DR87" i="1"/>
  <c r="DT86" i="1"/>
  <c r="DO78" i="1"/>
  <c r="DQ77" i="1"/>
  <c r="KY74" i="1" s="1"/>
  <c r="GN80" i="1"/>
  <c r="GP79" i="1"/>
  <c r="LV76" i="1" s="1"/>
  <c r="FK81" i="1"/>
  <c r="FM80" i="1"/>
  <c r="FN81" i="1"/>
  <c r="FP80" i="1"/>
  <c r="LO77" i="1" s="1"/>
  <c r="FJ79" i="1"/>
  <c r="FH80" i="1"/>
  <c r="FG79" i="1"/>
  <c r="FE80" i="1"/>
  <c r="FU81" i="1"/>
  <c r="FW80" i="1"/>
  <c r="LQ77" i="1" s="1"/>
  <c r="EY81" i="1"/>
  <c r="FA80" i="1"/>
  <c r="LK77" i="1" s="1"/>
  <c r="EV81" i="1"/>
  <c r="EX80" i="1"/>
  <c r="LJ77" i="1" s="1"/>
  <c r="FT79" i="1"/>
  <c r="LP76" i="1" s="1"/>
  <c r="FR80" i="1"/>
  <c r="EU79" i="1"/>
  <c r="ES80" i="1"/>
  <c r="EP80" i="1"/>
  <c r="ER80" i="1" s="1"/>
  <c r="FD80" i="1"/>
  <c r="FB81" i="1"/>
  <c r="EO79" i="1"/>
  <c r="EM80" i="1"/>
  <c r="EC79" i="1"/>
  <c r="EA80" i="1"/>
  <c r="DZ79" i="1"/>
  <c r="DX80" i="1"/>
  <c r="DU81" i="1"/>
  <c r="DW80" i="1"/>
  <c r="LA77" i="1" s="1"/>
  <c r="DN78" i="1"/>
  <c r="KX75" i="1" s="1"/>
  <c r="DL79" i="1"/>
  <c r="GK77" i="1"/>
  <c r="GM76" i="1"/>
  <c r="LU73" i="1" s="1"/>
  <c r="MA91" i="1" l="1"/>
  <c r="LX78" i="1"/>
  <c r="LH77" i="1"/>
  <c r="KZ80" i="1"/>
  <c r="LI76" i="1"/>
  <c r="LM76" i="1"/>
  <c r="LC76" i="1"/>
  <c r="LG76" i="1"/>
  <c r="LB76" i="1"/>
  <c r="LL77" i="1"/>
  <c r="LN76" i="1"/>
  <c r="AQ103" i="1"/>
  <c r="AS103" i="1" s="1"/>
  <c r="KE93" i="1"/>
  <c r="AW103" i="1"/>
  <c r="AY102" i="1"/>
  <c r="KG93" i="1" s="1"/>
  <c r="AT104" i="1"/>
  <c r="AV103" i="1"/>
  <c r="KF94" i="1" s="1"/>
  <c r="HC102" i="1"/>
  <c r="HE101" i="1"/>
  <c r="GZ87" i="1"/>
  <c r="HB86" i="1"/>
  <c r="LZ80" i="1" s="1"/>
  <c r="GT86" i="1"/>
  <c r="GV85" i="1"/>
  <c r="DQ78" i="1"/>
  <c r="KY75" i="1" s="1"/>
  <c r="DO79" i="1"/>
  <c r="DR88" i="1"/>
  <c r="DT87" i="1"/>
  <c r="GP80" i="1"/>
  <c r="LV77" i="1" s="1"/>
  <c r="GN81" i="1"/>
  <c r="FM81" i="1"/>
  <c r="FK85" i="1"/>
  <c r="FP81" i="1"/>
  <c r="LO78" i="1" s="1"/>
  <c r="FN85" i="1"/>
  <c r="FJ80" i="1"/>
  <c r="FH81" i="1"/>
  <c r="FG80" i="1"/>
  <c r="FE81" i="1"/>
  <c r="FW81" i="1"/>
  <c r="LQ78" i="1" s="1"/>
  <c r="FU85" i="1"/>
  <c r="FA81" i="1"/>
  <c r="LK78" i="1" s="1"/>
  <c r="EY85" i="1"/>
  <c r="EX81" i="1"/>
  <c r="LJ78" i="1" s="1"/>
  <c r="EV85" i="1"/>
  <c r="FR81" i="1"/>
  <c r="FT80" i="1"/>
  <c r="LP77" i="1" s="1"/>
  <c r="EU80" i="1"/>
  <c r="ES81" i="1"/>
  <c r="EP81" i="1"/>
  <c r="ER81" i="1" s="1"/>
  <c r="FD81" i="1"/>
  <c r="FB85" i="1"/>
  <c r="EM81" i="1"/>
  <c r="EO80" i="1"/>
  <c r="EC80" i="1"/>
  <c r="EA81" i="1"/>
  <c r="DZ80" i="1"/>
  <c r="DX81" i="1"/>
  <c r="DW81" i="1"/>
  <c r="LA78" i="1" s="1"/>
  <c r="DU85" i="1"/>
  <c r="DL80" i="1"/>
  <c r="DN79" i="1"/>
  <c r="KX76" i="1" s="1"/>
  <c r="GM77" i="1"/>
  <c r="LU74" i="1" s="1"/>
  <c r="GK78" i="1"/>
  <c r="MA92" i="1" l="1"/>
  <c r="LX79" i="1"/>
  <c r="LH78" i="1"/>
  <c r="KZ81" i="1"/>
  <c r="LI77" i="1"/>
  <c r="LB77" i="1"/>
  <c r="LG77" i="1"/>
  <c r="LN77" i="1"/>
  <c r="LC77" i="1"/>
  <c r="LL78" i="1"/>
  <c r="LM77" i="1"/>
  <c r="AQ104" i="1"/>
  <c r="AS104" i="1" s="1"/>
  <c r="KE94" i="1"/>
  <c r="AW104" i="1"/>
  <c r="AY103" i="1"/>
  <c r="KG94" i="1" s="1"/>
  <c r="AV104" i="1"/>
  <c r="KF95" i="1" s="1"/>
  <c r="AT105" i="1"/>
  <c r="HE102" i="1"/>
  <c r="HC103" i="1"/>
  <c r="GZ88" i="1"/>
  <c r="HB87" i="1"/>
  <c r="LZ81" i="1" s="1"/>
  <c r="GT87" i="1"/>
  <c r="GV86" i="1"/>
  <c r="DR89" i="1"/>
  <c r="DT88" i="1"/>
  <c r="DO80" i="1"/>
  <c r="DQ79" i="1"/>
  <c r="KY76" i="1" s="1"/>
  <c r="GN85" i="1"/>
  <c r="GP81" i="1"/>
  <c r="LV78" i="1" s="1"/>
  <c r="FK86" i="1"/>
  <c r="FM85" i="1"/>
  <c r="FN86" i="1"/>
  <c r="FP85" i="1"/>
  <c r="LO79" i="1" s="1"/>
  <c r="FJ81" i="1"/>
  <c r="FH85" i="1"/>
  <c r="FG81" i="1"/>
  <c r="FE85" i="1"/>
  <c r="FU86" i="1"/>
  <c r="FW85" i="1"/>
  <c r="LQ79" i="1" s="1"/>
  <c r="EY86" i="1"/>
  <c r="FA85" i="1"/>
  <c r="LK79" i="1" s="1"/>
  <c r="EV86" i="1"/>
  <c r="EX85" i="1"/>
  <c r="LJ79" i="1" s="1"/>
  <c r="FT81" i="1"/>
  <c r="LP78" i="1" s="1"/>
  <c r="FR85" i="1"/>
  <c r="EU81" i="1"/>
  <c r="ES85" i="1"/>
  <c r="EP85" i="1"/>
  <c r="ER85" i="1" s="1"/>
  <c r="FB86" i="1"/>
  <c r="FD85" i="1"/>
  <c r="EO81" i="1"/>
  <c r="EM85" i="1"/>
  <c r="EC81" i="1"/>
  <c r="EA85" i="1"/>
  <c r="DZ81" i="1"/>
  <c r="DX85" i="1"/>
  <c r="DU86" i="1"/>
  <c r="DW85" i="1"/>
  <c r="LA79" i="1" s="1"/>
  <c r="DL81" i="1"/>
  <c r="DN80" i="1"/>
  <c r="KX77" i="1" s="1"/>
  <c r="GK79" i="1"/>
  <c r="GM78" i="1"/>
  <c r="LU75" i="1" s="1"/>
  <c r="MA93" i="1" l="1"/>
  <c r="LX80" i="1"/>
  <c r="LH79" i="1"/>
  <c r="KZ82" i="1"/>
  <c r="LI78" i="1"/>
  <c r="LC78" i="1"/>
  <c r="LN78" i="1"/>
  <c r="LM78" i="1"/>
  <c r="LG78" i="1"/>
  <c r="LL79" i="1"/>
  <c r="LB78" i="1"/>
  <c r="AQ105" i="1"/>
  <c r="AS105" i="1" s="1"/>
  <c r="KE95" i="1"/>
  <c r="AW105" i="1"/>
  <c r="AY104" i="1"/>
  <c r="KG95" i="1" s="1"/>
  <c r="AT106" i="1"/>
  <c r="AV105" i="1"/>
  <c r="KF96" i="1" s="1"/>
  <c r="HC104" i="1"/>
  <c r="HE103" i="1"/>
  <c r="MA94" i="1" s="1"/>
  <c r="GZ89" i="1"/>
  <c r="HB88" i="1"/>
  <c r="LZ82" i="1" s="1"/>
  <c r="GT88" i="1"/>
  <c r="GV87" i="1"/>
  <c r="DO81" i="1"/>
  <c r="DQ80" i="1"/>
  <c r="KY77" i="1" s="1"/>
  <c r="DR90" i="1"/>
  <c r="DT89" i="1"/>
  <c r="GN86" i="1"/>
  <c r="GP85" i="1"/>
  <c r="LV79" i="1" s="1"/>
  <c r="FM86" i="1"/>
  <c r="FK87" i="1"/>
  <c r="FP86" i="1"/>
  <c r="LO80" i="1" s="1"/>
  <c r="FN87" i="1"/>
  <c r="FH86" i="1"/>
  <c r="FJ85" i="1"/>
  <c r="FE86" i="1"/>
  <c r="FG85" i="1"/>
  <c r="FW86" i="1"/>
  <c r="LQ80" i="1" s="1"/>
  <c r="FU87" i="1"/>
  <c r="FA86" i="1"/>
  <c r="LK80" i="1" s="1"/>
  <c r="EY87" i="1"/>
  <c r="EX86" i="1"/>
  <c r="LJ80" i="1" s="1"/>
  <c r="EV87" i="1"/>
  <c r="FT85" i="1"/>
  <c r="LP79" i="1" s="1"/>
  <c r="FR86" i="1"/>
  <c r="ES86" i="1"/>
  <c r="EU85" i="1"/>
  <c r="EP86" i="1"/>
  <c r="ER86" i="1" s="1"/>
  <c r="FD86" i="1"/>
  <c r="FB87" i="1"/>
  <c r="EO85" i="1"/>
  <c r="EM86" i="1"/>
  <c r="EA86" i="1"/>
  <c r="EC85" i="1"/>
  <c r="DX86" i="1"/>
  <c r="DZ85" i="1"/>
  <c r="DW86" i="1"/>
  <c r="LA80" i="1" s="1"/>
  <c r="DU87" i="1"/>
  <c r="DN81" i="1"/>
  <c r="KX78" i="1" s="1"/>
  <c r="DL85" i="1"/>
  <c r="GM79" i="1"/>
  <c r="LU76" i="1" s="1"/>
  <c r="GK80" i="1"/>
  <c r="LX81" i="1" l="1"/>
  <c r="LH80" i="1"/>
  <c r="KZ83" i="1"/>
  <c r="LI79" i="1"/>
  <c r="LG79" i="1"/>
  <c r="LM79" i="1"/>
  <c r="LB79" i="1"/>
  <c r="LN79" i="1"/>
  <c r="LL80" i="1"/>
  <c r="LC79" i="1"/>
  <c r="AQ106" i="1"/>
  <c r="AS106" i="1" s="1"/>
  <c r="KE96" i="1"/>
  <c r="AW106" i="1"/>
  <c r="AY105" i="1"/>
  <c r="KG96" i="1" s="1"/>
  <c r="AT107" i="1"/>
  <c r="AV106" i="1"/>
  <c r="KF97" i="1" s="1"/>
  <c r="HC105" i="1"/>
  <c r="HE104" i="1"/>
  <c r="MA95" i="1" s="1"/>
  <c r="GZ90" i="1"/>
  <c r="HB89" i="1"/>
  <c r="LZ83" i="1" s="1"/>
  <c r="GT89" i="1"/>
  <c r="GV88" i="1"/>
  <c r="DR91" i="1"/>
  <c r="DT90" i="1"/>
  <c r="DQ81" i="1"/>
  <c r="KY78" i="1" s="1"/>
  <c r="DO85" i="1"/>
  <c r="GP86" i="1"/>
  <c r="LV80" i="1" s="1"/>
  <c r="GN87" i="1"/>
  <c r="FK88" i="1"/>
  <c r="FM87" i="1"/>
  <c r="FN88" i="1"/>
  <c r="FP87" i="1"/>
  <c r="LO81" i="1" s="1"/>
  <c r="FJ86" i="1"/>
  <c r="FH87" i="1"/>
  <c r="FG86" i="1"/>
  <c r="FE87" i="1"/>
  <c r="FU88" i="1"/>
  <c r="FW87" i="1"/>
  <c r="LQ81" i="1" s="1"/>
  <c r="EY88" i="1"/>
  <c r="FA87" i="1"/>
  <c r="LK81" i="1" s="1"/>
  <c r="EV88" i="1"/>
  <c r="EX87" i="1"/>
  <c r="LJ81" i="1" s="1"/>
  <c r="FT86" i="1"/>
  <c r="LP80" i="1" s="1"/>
  <c r="FR87" i="1"/>
  <c r="EU86" i="1"/>
  <c r="ES87" i="1"/>
  <c r="EP87" i="1"/>
  <c r="ER87" i="1" s="1"/>
  <c r="FB88" i="1"/>
  <c r="FD87" i="1"/>
  <c r="EO86" i="1"/>
  <c r="EM87" i="1"/>
  <c r="EC86" i="1"/>
  <c r="EA87" i="1"/>
  <c r="DZ86" i="1"/>
  <c r="DX87" i="1"/>
  <c r="DW87" i="1"/>
  <c r="LA81" i="1" s="1"/>
  <c r="DU88" i="1"/>
  <c r="DL86" i="1"/>
  <c r="DN85" i="1"/>
  <c r="KX79" i="1" s="1"/>
  <c r="GM80" i="1"/>
  <c r="LU77" i="1" s="1"/>
  <c r="GK81" i="1"/>
  <c r="LX82" i="1" l="1"/>
  <c r="LH81" i="1"/>
  <c r="KZ84" i="1"/>
  <c r="LI80" i="1"/>
  <c r="LN80" i="1"/>
  <c r="LB80" i="1"/>
  <c r="LC80" i="1"/>
  <c r="LM80" i="1"/>
  <c r="LL81" i="1"/>
  <c r="LG80" i="1"/>
  <c r="AQ107" i="1"/>
  <c r="AS107" i="1" s="1"/>
  <c r="KE97" i="1"/>
  <c r="AW107" i="1"/>
  <c r="AY106" i="1"/>
  <c r="KG97" i="1" s="1"/>
  <c r="AT108" i="1"/>
  <c r="AV107" i="1"/>
  <c r="KF98" i="1" s="1"/>
  <c r="HE105" i="1"/>
  <c r="MA96" i="1" s="1"/>
  <c r="HC106" i="1"/>
  <c r="GZ91" i="1"/>
  <c r="HB90" i="1"/>
  <c r="LZ84" i="1" s="1"/>
  <c r="GT90" i="1"/>
  <c r="GV89" i="1"/>
  <c r="DO86" i="1"/>
  <c r="DQ85" i="1"/>
  <c r="KY79" i="1" s="1"/>
  <c r="DR92" i="1"/>
  <c r="DT91" i="1"/>
  <c r="GN88" i="1"/>
  <c r="GP87" i="1"/>
  <c r="LV81" i="1" s="1"/>
  <c r="FM88" i="1"/>
  <c r="FK89" i="1"/>
  <c r="FP88" i="1"/>
  <c r="LO82" i="1" s="1"/>
  <c r="FN89" i="1"/>
  <c r="FH88" i="1"/>
  <c r="FJ87" i="1"/>
  <c r="FG87" i="1"/>
  <c r="FE88" i="1"/>
  <c r="FW88" i="1"/>
  <c r="LQ82" i="1" s="1"/>
  <c r="FU89" i="1"/>
  <c r="FA88" i="1"/>
  <c r="LK82" i="1" s="1"/>
  <c r="EY89" i="1"/>
  <c r="EX88" i="1"/>
  <c r="LJ82" i="1" s="1"/>
  <c r="EV89" i="1"/>
  <c r="FR88" i="1"/>
  <c r="FT87" i="1"/>
  <c r="LP81" i="1" s="1"/>
  <c r="EU87" i="1"/>
  <c r="ES88" i="1"/>
  <c r="EP88" i="1"/>
  <c r="ER88" i="1" s="1"/>
  <c r="FD88" i="1"/>
  <c r="FB89" i="1"/>
  <c r="EM88" i="1"/>
  <c r="EO87" i="1"/>
  <c r="EC87" i="1"/>
  <c r="EA88" i="1"/>
  <c r="DZ87" i="1"/>
  <c r="DX88" i="1"/>
  <c r="DW88" i="1"/>
  <c r="LA82" i="1" s="1"/>
  <c r="DU89" i="1"/>
  <c r="DN86" i="1"/>
  <c r="KX80" i="1" s="1"/>
  <c r="DL87" i="1"/>
  <c r="GM81" i="1"/>
  <c r="LU78" i="1" s="1"/>
  <c r="GK85" i="1"/>
  <c r="LX83" i="1" l="1"/>
  <c r="LH82" i="1"/>
  <c r="KZ85" i="1"/>
  <c r="LI81" i="1"/>
  <c r="LM81" i="1"/>
  <c r="LC81" i="1"/>
  <c r="LG81" i="1"/>
  <c r="LB81" i="1"/>
  <c r="LL82" i="1"/>
  <c r="LN81" i="1"/>
  <c r="AQ108" i="1"/>
  <c r="AS108" i="1" s="1"/>
  <c r="KE98" i="1"/>
  <c r="AW108" i="1"/>
  <c r="AY107" i="1"/>
  <c r="KG98" i="1" s="1"/>
  <c r="AT109" i="1"/>
  <c r="AV108" i="1"/>
  <c r="KF99" i="1" s="1"/>
  <c r="HC107" i="1"/>
  <c r="HE106" i="1"/>
  <c r="MA97" i="1" s="1"/>
  <c r="GZ92" i="1"/>
  <c r="HB91" i="1"/>
  <c r="LZ85" i="1" s="1"/>
  <c r="GT91" i="1"/>
  <c r="GV90" i="1"/>
  <c r="DR93" i="1"/>
  <c r="DT92" i="1"/>
  <c r="DQ86" i="1"/>
  <c r="KY80" i="1" s="1"/>
  <c r="DO87" i="1"/>
  <c r="GP88" i="1"/>
  <c r="LV82" i="1" s="1"/>
  <c r="GN89" i="1"/>
  <c r="FK90" i="1"/>
  <c r="FM89" i="1"/>
  <c r="FN90" i="1"/>
  <c r="FP89" i="1"/>
  <c r="LO83" i="1" s="1"/>
  <c r="FJ88" i="1"/>
  <c r="FH89" i="1"/>
  <c r="FG88" i="1"/>
  <c r="FE89" i="1"/>
  <c r="FU90" i="1"/>
  <c r="FW89" i="1"/>
  <c r="LQ83" i="1" s="1"/>
  <c r="EY90" i="1"/>
  <c r="FA89" i="1"/>
  <c r="LK83" i="1" s="1"/>
  <c r="EV90" i="1"/>
  <c r="EX89" i="1"/>
  <c r="LJ83" i="1" s="1"/>
  <c r="FT88" i="1"/>
  <c r="LP82" i="1" s="1"/>
  <c r="FR89" i="1"/>
  <c r="EU88" i="1"/>
  <c r="ES89" i="1"/>
  <c r="EP89" i="1"/>
  <c r="ER89" i="1" s="1"/>
  <c r="FB90" i="1"/>
  <c r="FD89" i="1"/>
  <c r="EO88" i="1"/>
  <c r="EM89" i="1"/>
  <c r="EC88" i="1"/>
  <c r="EA89" i="1"/>
  <c r="DZ88" i="1"/>
  <c r="DX89" i="1"/>
  <c r="DU90" i="1"/>
  <c r="DW89" i="1"/>
  <c r="LA83" i="1" s="1"/>
  <c r="DN87" i="1"/>
  <c r="KX81" i="1" s="1"/>
  <c r="DL88" i="1"/>
  <c r="GK86" i="1"/>
  <c r="GM85" i="1"/>
  <c r="LU79" i="1" s="1"/>
  <c r="LX84" i="1" l="1"/>
  <c r="LH83" i="1"/>
  <c r="KZ86" i="1"/>
  <c r="LI82" i="1"/>
  <c r="LB82" i="1"/>
  <c r="LG82" i="1"/>
  <c r="LN82" i="1"/>
  <c r="LC82" i="1"/>
  <c r="LL83" i="1"/>
  <c r="LM82" i="1"/>
  <c r="AQ109" i="1"/>
  <c r="AS109" i="1" s="1"/>
  <c r="KE99" i="1"/>
  <c r="AW109" i="1"/>
  <c r="AY108" i="1"/>
  <c r="KG99" i="1" s="1"/>
  <c r="AT110" i="1"/>
  <c r="AV109" i="1"/>
  <c r="KF100" i="1" s="1"/>
  <c r="HC108" i="1"/>
  <c r="HE107" i="1"/>
  <c r="MA98" i="1" s="1"/>
  <c r="GZ93" i="1"/>
  <c r="HB92" i="1"/>
  <c r="LZ86" i="1" s="1"/>
  <c r="GT92" i="1"/>
  <c r="GV91" i="1"/>
  <c r="DO88" i="1"/>
  <c r="DQ87" i="1"/>
  <c r="KY81" i="1" s="1"/>
  <c r="DR94" i="1"/>
  <c r="DT93" i="1"/>
  <c r="GN90" i="1"/>
  <c r="GP89" i="1"/>
  <c r="LV83" i="1" s="1"/>
  <c r="FM90" i="1"/>
  <c r="FK91" i="1"/>
  <c r="FP90" i="1"/>
  <c r="LO84" i="1" s="1"/>
  <c r="FN91" i="1"/>
  <c r="FH90" i="1"/>
  <c r="FJ89" i="1"/>
  <c r="FE90" i="1"/>
  <c r="FG89" i="1"/>
  <c r="FW90" i="1"/>
  <c r="LQ84" i="1" s="1"/>
  <c r="FU91" i="1"/>
  <c r="FA90" i="1"/>
  <c r="LK84" i="1" s="1"/>
  <c r="EY91" i="1"/>
  <c r="EX90" i="1"/>
  <c r="LJ84" i="1" s="1"/>
  <c r="EV91" i="1"/>
  <c r="FR90" i="1"/>
  <c r="FT89" i="1"/>
  <c r="LP83" i="1" s="1"/>
  <c r="EU89" i="1"/>
  <c r="ES90" i="1"/>
  <c r="EP90" i="1"/>
  <c r="ER90" i="1" s="1"/>
  <c r="FD90" i="1"/>
  <c r="FB91" i="1"/>
  <c r="EO89" i="1"/>
  <c r="EM90" i="1"/>
  <c r="EA90" i="1"/>
  <c r="EC89" i="1"/>
  <c r="DX90" i="1"/>
  <c r="DZ89" i="1"/>
  <c r="DW90" i="1"/>
  <c r="LA84" i="1" s="1"/>
  <c r="DU91" i="1"/>
  <c r="DN88" i="1"/>
  <c r="KX82" i="1" s="1"/>
  <c r="DL89" i="1"/>
  <c r="GM86" i="1"/>
  <c r="LU80" i="1" s="1"/>
  <c r="GK87" i="1"/>
  <c r="LX85" i="1" l="1"/>
  <c r="LH84" i="1"/>
  <c r="KZ87" i="1"/>
  <c r="LI83" i="1"/>
  <c r="LC83" i="1"/>
  <c r="LN83" i="1"/>
  <c r="LM83" i="1"/>
  <c r="LG83" i="1"/>
  <c r="LL84" i="1"/>
  <c r="LB83" i="1"/>
  <c r="AQ110" i="1"/>
  <c r="AS110" i="1" s="1"/>
  <c r="KE100" i="1"/>
  <c r="AW110" i="1"/>
  <c r="AY109" i="1"/>
  <c r="KG100" i="1" s="1"/>
  <c r="AV110" i="1"/>
  <c r="KF101" i="1" s="1"/>
  <c r="AT111" i="1"/>
  <c r="HC109" i="1"/>
  <c r="HE108" i="1"/>
  <c r="MA99" i="1" s="1"/>
  <c r="GZ94" i="1"/>
  <c r="HB93" i="1"/>
  <c r="LZ87" i="1" s="1"/>
  <c r="GT93" i="1"/>
  <c r="GV92" i="1"/>
  <c r="DR95" i="1"/>
  <c r="DT94" i="1"/>
  <c r="DO89" i="1"/>
  <c r="DQ88" i="1"/>
  <c r="KY82" i="1" s="1"/>
  <c r="GP90" i="1"/>
  <c r="LV84" i="1" s="1"/>
  <c r="GN91" i="1"/>
  <c r="FK92" i="1"/>
  <c r="FM91" i="1"/>
  <c r="FN92" i="1"/>
  <c r="FP91" i="1"/>
  <c r="LO85" i="1" s="1"/>
  <c r="FJ90" i="1"/>
  <c r="FH91" i="1"/>
  <c r="FG90" i="1"/>
  <c r="FE91" i="1"/>
  <c r="FU92" i="1"/>
  <c r="FW91" i="1"/>
  <c r="LQ85" i="1" s="1"/>
  <c r="EY92" i="1"/>
  <c r="FA91" i="1"/>
  <c r="LK85" i="1" s="1"/>
  <c r="EV92" i="1"/>
  <c r="EX91" i="1"/>
  <c r="LJ85" i="1" s="1"/>
  <c r="FT90" i="1"/>
  <c r="LP84" i="1" s="1"/>
  <c r="FR91" i="1"/>
  <c r="EU90" i="1"/>
  <c r="ES91" i="1"/>
  <c r="EP91" i="1"/>
  <c r="ER91" i="1" s="1"/>
  <c r="FD91" i="1"/>
  <c r="FB92" i="1"/>
  <c r="EO90" i="1"/>
  <c r="EM91" i="1"/>
  <c r="EC90" i="1"/>
  <c r="EA91" i="1"/>
  <c r="DZ90" i="1"/>
  <c r="DX91" i="1"/>
  <c r="DU92" i="1"/>
  <c r="DW91" i="1"/>
  <c r="LA85" i="1" s="1"/>
  <c r="DN89" i="1"/>
  <c r="KX83" i="1" s="1"/>
  <c r="DL90" i="1"/>
  <c r="GM87" i="1"/>
  <c r="LU81" i="1" s="1"/>
  <c r="GK88" i="1"/>
  <c r="LX86" i="1" l="1"/>
  <c r="LH85" i="1"/>
  <c r="KZ88" i="1"/>
  <c r="LI84" i="1"/>
  <c r="LG84" i="1"/>
  <c r="LM84" i="1"/>
  <c r="LB84" i="1"/>
  <c r="LN84" i="1"/>
  <c r="LL85" i="1"/>
  <c r="LC84" i="1"/>
  <c r="AQ111" i="1"/>
  <c r="AS111" i="1" s="1"/>
  <c r="KE101" i="1"/>
  <c r="AW111" i="1"/>
  <c r="AY110" i="1"/>
  <c r="KG101" i="1" s="1"/>
  <c r="AV111" i="1"/>
  <c r="KF102" i="1" s="1"/>
  <c r="AT115" i="1"/>
  <c r="HE109" i="1"/>
  <c r="MA100" i="1" s="1"/>
  <c r="HC110" i="1"/>
  <c r="GZ95" i="1"/>
  <c r="HB94" i="1"/>
  <c r="LZ88" i="1" s="1"/>
  <c r="GT94" i="1"/>
  <c r="GV93" i="1"/>
  <c r="DO90" i="1"/>
  <c r="DQ89" i="1"/>
  <c r="KY83" i="1" s="1"/>
  <c r="DR96" i="1"/>
  <c r="DT95" i="1"/>
  <c r="GP91" i="1"/>
  <c r="LV85" i="1" s="1"/>
  <c r="GN92" i="1"/>
  <c r="FM92" i="1"/>
  <c r="FK93" i="1"/>
  <c r="FP92" i="1"/>
  <c r="LO86" i="1" s="1"/>
  <c r="FN93" i="1"/>
  <c r="FJ91" i="1"/>
  <c r="FH92" i="1"/>
  <c r="FG91" i="1"/>
  <c r="FE92" i="1"/>
  <c r="FW92" i="1"/>
  <c r="LQ86" i="1" s="1"/>
  <c r="FU93" i="1"/>
  <c r="FA92" i="1"/>
  <c r="LK86" i="1" s="1"/>
  <c r="EY93" i="1"/>
  <c r="EX92" i="1"/>
  <c r="LJ86" i="1" s="1"/>
  <c r="EV93" i="1"/>
  <c r="FT91" i="1"/>
  <c r="LP85" i="1" s="1"/>
  <c r="FR92" i="1"/>
  <c r="ES92" i="1"/>
  <c r="EU91" i="1"/>
  <c r="EP92" i="1"/>
  <c r="ER92" i="1" s="1"/>
  <c r="FD92" i="1"/>
  <c r="FB93" i="1"/>
  <c r="EO91" i="1"/>
  <c r="EM92" i="1"/>
  <c r="EC91" i="1"/>
  <c r="EA92" i="1"/>
  <c r="DZ91" i="1"/>
  <c r="DX92" i="1"/>
  <c r="DW92" i="1"/>
  <c r="LA86" i="1" s="1"/>
  <c r="DU93" i="1"/>
  <c r="DL91" i="1"/>
  <c r="DN90" i="1"/>
  <c r="KX84" i="1" s="1"/>
  <c r="GK89" i="1"/>
  <c r="GM88" i="1"/>
  <c r="LU82" i="1" s="1"/>
  <c r="LX87" i="1" l="1"/>
  <c r="LH86" i="1"/>
  <c r="KZ89" i="1"/>
  <c r="LI85" i="1"/>
  <c r="LN85" i="1"/>
  <c r="LB85" i="1"/>
  <c r="LC85" i="1"/>
  <c r="LM85" i="1"/>
  <c r="LL86" i="1"/>
  <c r="LG85" i="1"/>
  <c r="KE102" i="1"/>
  <c r="AQ115" i="1"/>
  <c r="AS115" i="1" s="1"/>
  <c r="AW115" i="1"/>
  <c r="AY111" i="1"/>
  <c r="KG102" i="1" s="1"/>
  <c r="AT116" i="1"/>
  <c r="AV115" i="1"/>
  <c r="KF103" i="1" s="1"/>
  <c r="HC111" i="1"/>
  <c r="HE110" i="1"/>
  <c r="MA101" i="1" s="1"/>
  <c r="GZ96" i="1"/>
  <c r="HB95" i="1"/>
  <c r="LZ89" i="1" s="1"/>
  <c r="GT95" i="1"/>
  <c r="GV94" i="1"/>
  <c r="DR100" i="1"/>
  <c r="DT96" i="1"/>
  <c r="DQ90" i="1"/>
  <c r="KY84" i="1" s="1"/>
  <c r="DO91" i="1"/>
  <c r="GP92" i="1"/>
  <c r="LV86" i="1" s="1"/>
  <c r="GN93" i="1"/>
  <c r="FK94" i="1"/>
  <c r="FM93" i="1"/>
  <c r="FN94" i="1"/>
  <c r="FP93" i="1"/>
  <c r="LO87" i="1" s="1"/>
  <c r="FJ92" i="1"/>
  <c r="FH93" i="1"/>
  <c r="FG92" i="1"/>
  <c r="FE93" i="1"/>
  <c r="FU94" i="1"/>
  <c r="FW93" i="1"/>
  <c r="LQ87" i="1" s="1"/>
  <c r="EY94" i="1"/>
  <c r="FA93" i="1"/>
  <c r="LK87" i="1" s="1"/>
  <c r="EV94" i="1"/>
  <c r="EX93" i="1"/>
  <c r="LJ87" i="1" s="1"/>
  <c r="FT92" i="1"/>
  <c r="LP86" i="1" s="1"/>
  <c r="FR93" i="1"/>
  <c r="EU92" i="1"/>
  <c r="ES93" i="1"/>
  <c r="EP93" i="1"/>
  <c r="ER93" i="1" s="1"/>
  <c r="FB94" i="1"/>
  <c r="FD93" i="1"/>
  <c r="EO92" i="1"/>
  <c r="EM93" i="1"/>
  <c r="EC92" i="1"/>
  <c r="EA93" i="1"/>
  <c r="DZ92" i="1"/>
  <c r="DX93" i="1"/>
  <c r="DW93" i="1"/>
  <c r="LA87" i="1" s="1"/>
  <c r="DU94" i="1"/>
  <c r="DL92" i="1"/>
  <c r="DN91" i="1"/>
  <c r="KX85" i="1" s="1"/>
  <c r="GK90" i="1"/>
  <c r="GM89" i="1"/>
  <c r="LU83" i="1" s="1"/>
  <c r="LH87" i="1" l="1"/>
  <c r="LX88" i="1"/>
  <c r="KZ90" i="1"/>
  <c r="LI86" i="1"/>
  <c r="LM86" i="1"/>
  <c r="LC86" i="1"/>
  <c r="LG86" i="1"/>
  <c r="LB86" i="1"/>
  <c r="LL87" i="1"/>
  <c r="LN86" i="1"/>
  <c r="AQ116" i="1"/>
  <c r="AS116" i="1" s="1"/>
  <c r="KE103" i="1"/>
  <c r="AW116" i="1"/>
  <c r="AY115" i="1"/>
  <c r="KG103" i="1" s="1"/>
  <c r="AT117" i="1"/>
  <c r="AV116" i="1"/>
  <c r="KF104" i="1" s="1"/>
  <c r="HE111" i="1"/>
  <c r="MA102" i="1" s="1"/>
  <c r="HC115" i="1"/>
  <c r="GZ100" i="1"/>
  <c r="HB96" i="1"/>
  <c r="LZ90" i="1" s="1"/>
  <c r="GT96" i="1"/>
  <c r="GV95" i="1"/>
  <c r="LX89" i="1" s="1"/>
  <c r="DR101" i="1"/>
  <c r="DT100" i="1"/>
  <c r="DO92" i="1"/>
  <c r="DQ91" i="1"/>
  <c r="KY85" i="1" s="1"/>
  <c r="GP93" i="1"/>
  <c r="LV87" i="1" s="1"/>
  <c r="GN94" i="1"/>
  <c r="FM94" i="1"/>
  <c r="FK95" i="1"/>
  <c r="FP94" i="1"/>
  <c r="LO88" i="1" s="1"/>
  <c r="FN95" i="1"/>
  <c r="FH94" i="1"/>
  <c r="FJ93" i="1"/>
  <c r="FE94" i="1"/>
  <c r="FG93" i="1"/>
  <c r="FW94" i="1"/>
  <c r="LQ88" i="1" s="1"/>
  <c r="FU95" i="1"/>
  <c r="FA94" i="1"/>
  <c r="LK88" i="1" s="1"/>
  <c r="EY95" i="1"/>
  <c r="EX94" i="1"/>
  <c r="LJ88" i="1" s="1"/>
  <c r="EV95" i="1"/>
  <c r="FR94" i="1"/>
  <c r="FT93" i="1"/>
  <c r="LP87" i="1" s="1"/>
  <c r="EU93" i="1"/>
  <c r="ES94" i="1"/>
  <c r="EP94" i="1"/>
  <c r="ER94" i="1" s="1"/>
  <c r="FD94" i="1"/>
  <c r="FB95" i="1"/>
  <c r="EM94" i="1"/>
  <c r="EO93" i="1"/>
  <c r="EA94" i="1"/>
  <c r="EC93" i="1"/>
  <c r="DZ93" i="1"/>
  <c r="DX94" i="1"/>
  <c r="DW94" i="1"/>
  <c r="LA88" i="1" s="1"/>
  <c r="DU95" i="1"/>
  <c r="DN92" i="1"/>
  <c r="KX86" i="1" s="1"/>
  <c r="DL93" i="1"/>
  <c r="GM90" i="1"/>
  <c r="LU84" i="1" s="1"/>
  <c r="GK91" i="1"/>
  <c r="LH88" i="1" l="1"/>
  <c r="KZ91" i="1"/>
  <c r="LI87" i="1"/>
  <c r="LB87" i="1"/>
  <c r="LG87" i="1"/>
  <c r="LN87" i="1"/>
  <c r="LC87" i="1"/>
  <c r="LL88" i="1"/>
  <c r="LM87" i="1"/>
  <c r="AQ117" i="1"/>
  <c r="AS117" i="1" s="1"/>
  <c r="KE104" i="1"/>
  <c r="AW117" i="1"/>
  <c r="AY116" i="1"/>
  <c r="KG104" i="1" s="1"/>
  <c r="AT118" i="1"/>
  <c r="AV117" i="1"/>
  <c r="KF105" i="1" s="1"/>
  <c r="HC116" i="1"/>
  <c r="HE115" i="1"/>
  <c r="MA103" i="1" s="1"/>
  <c r="GZ101" i="1"/>
  <c r="HB100" i="1"/>
  <c r="LZ91" i="1" s="1"/>
  <c r="GT100" i="1"/>
  <c r="GV96" i="1"/>
  <c r="LX90" i="1" s="1"/>
  <c r="DQ92" i="1"/>
  <c r="KY86" i="1" s="1"/>
  <c r="DO93" i="1"/>
  <c r="DR102" i="1"/>
  <c r="DT101" i="1"/>
  <c r="GP94" i="1"/>
  <c r="LV88" i="1" s="1"/>
  <c r="GN95" i="1"/>
  <c r="FK96" i="1"/>
  <c r="FM95" i="1"/>
  <c r="FN96" i="1"/>
  <c r="FP95" i="1"/>
  <c r="LO89" i="1" s="1"/>
  <c r="FJ94" i="1"/>
  <c r="FH95" i="1"/>
  <c r="FG94" i="1"/>
  <c r="FE95" i="1"/>
  <c r="FU96" i="1"/>
  <c r="FW95" i="1"/>
  <c r="LQ89" i="1" s="1"/>
  <c r="EY96" i="1"/>
  <c r="FA95" i="1"/>
  <c r="LK89" i="1" s="1"/>
  <c r="EV96" i="1"/>
  <c r="EX95" i="1"/>
  <c r="LJ89" i="1" s="1"/>
  <c r="FT94" i="1"/>
  <c r="LP88" i="1" s="1"/>
  <c r="FR95" i="1"/>
  <c r="EU94" i="1"/>
  <c r="ES95" i="1"/>
  <c r="EP95" i="1"/>
  <c r="ER95" i="1" s="1"/>
  <c r="FB96" i="1"/>
  <c r="FD95" i="1"/>
  <c r="EO94" i="1"/>
  <c r="EM95" i="1"/>
  <c r="EC94" i="1"/>
  <c r="EA95" i="1"/>
  <c r="DZ94" i="1"/>
  <c r="DX95" i="1"/>
  <c r="DU96" i="1"/>
  <c r="DW95" i="1"/>
  <c r="LA89" i="1" s="1"/>
  <c r="DL94" i="1"/>
  <c r="DN93" i="1"/>
  <c r="KX87" i="1" s="1"/>
  <c r="GK92" i="1"/>
  <c r="GM91" i="1"/>
  <c r="LU85" i="1" s="1"/>
  <c r="LH89" i="1" l="1"/>
  <c r="KZ92" i="1"/>
  <c r="LI88" i="1"/>
  <c r="LC88" i="1"/>
  <c r="LN88" i="1"/>
  <c r="LM88" i="1"/>
  <c r="LG88" i="1"/>
  <c r="LL89" i="1"/>
  <c r="LB88" i="1"/>
  <c r="AQ118" i="1"/>
  <c r="AS118" i="1" s="1"/>
  <c r="KE105" i="1"/>
  <c r="AW118" i="1"/>
  <c r="AY117" i="1"/>
  <c r="KG105" i="1" s="1"/>
  <c r="AT119" i="1"/>
  <c r="AV118" i="1"/>
  <c r="KF106" i="1" s="1"/>
  <c r="HE116" i="1"/>
  <c r="MA104" i="1" s="1"/>
  <c r="HC117" i="1"/>
  <c r="GZ102" i="1"/>
  <c r="HB101" i="1"/>
  <c r="LZ92" i="1" s="1"/>
  <c r="GT101" i="1"/>
  <c r="GV100" i="1"/>
  <c r="LX91" i="1" s="1"/>
  <c r="DR103" i="1"/>
  <c r="DT102" i="1"/>
  <c r="DO94" i="1"/>
  <c r="DQ93" i="1"/>
  <c r="KY87" i="1" s="1"/>
  <c r="GP95" i="1"/>
  <c r="LV89" i="1" s="1"/>
  <c r="GN96" i="1"/>
  <c r="FM96" i="1"/>
  <c r="FK100" i="1"/>
  <c r="FP96" i="1"/>
  <c r="LO90" i="1" s="1"/>
  <c r="FN100" i="1"/>
  <c r="FJ95" i="1"/>
  <c r="FH96" i="1"/>
  <c r="FG95" i="1"/>
  <c r="FE96" i="1"/>
  <c r="FW96" i="1"/>
  <c r="LQ90" i="1" s="1"/>
  <c r="FU100" i="1"/>
  <c r="FA96" i="1"/>
  <c r="LK90" i="1" s="1"/>
  <c r="EY100" i="1"/>
  <c r="EX96" i="1"/>
  <c r="LJ90" i="1" s="1"/>
  <c r="EV100" i="1"/>
  <c r="FT95" i="1"/>
  <c r="LP89" i="1" s="1"/>
  <c r="FR96" i="1"/>
  <c r="ES96" i="1"/>
  <c r="EU95" i="1"/>
  <c r="EP96" i="1"/>
  <c r="ER96" i="1" s="1"/>
  <c r="FD96" i="1"/>
  <c r="FB100" i="1"/>
  <c r="EO95" i="1"/>
  <c r="EM96" i="1"/>
  <c r="EC95" i="1"/>
  <c r="EA96" i="1"/>
  <c r="DX96" i="1"/>
  <c r="DZ95" i="1"/>
  <c r="DW96" i="1"/>
  <c r="LA90" i="1" s="1"/>
  <c r="DU100" i="1"/>
  <c r="DL95" i="1"/>
  <c r="DN94" i="1"/>
  <c r="KX88" i="1" s="1"/>
  <c r="GK93" i="1"/>
  <c r="GM92" i="1"/>
  <c r="LU86" i="1" s="1"/>
  <c r="LH90" i="1" l="1"/>
  <c r="KZ93" i="1"/>
  <c r="LI89" i="1"/>
  <c r="LG89" i="1"/>
  <c r="LM89" i="1"/>
  <c r="LB89" i="1"/>
  <c r="LN89" i="1"/>
  <c r="LL90" i="1"/>
  <c r="LC89" i="1"/>
  <c r="AQ119" i="1"/>
  <c r="AS119" i="1" s="1"/>
  <c r="KE106" i="1"/>
  <c r="AW119" i="1"/>
  <c r="AY118" i="1"/>
  <c r="KG106" i="1" s="1"/>
  <c r="AV119" i="1"/>
  <c r="KF107" i="1" s="1"/>
  <c r="AT120" i="1"/>
  <c r="HC118" i="1"/>
  <c r="HE117" i="1"/>
  <c r="MA105" i="1" s="1"/>
  <c r="GZ103" i="1"/>
  <c r="HB102" i="1"/>
  <c r="LZ93" i="1" s="1"/>
  <c r="GT102" i="1"/>
  <c r="GV101" i="1"/>
  <c r="LX92" i="1" s="1"/>
  <c r="DQ94" i="1"/>
  <c r="KY88" i="1" s="1"/>
  <c r="DO95" i="1"/>
  <c r="DR104" i="1"/>
  <c r="DT103" i="1"/>
  <c r="GN100" i="1"/>
  <c r="GP96" i="1"/>
  <c r="LV90" i="1" s="1"/>
  <c r="FK101" i="1"/>
  <c r="FM100" i="1"/>
  <c r="FN101" i="1"/>
  <c r="FP100" i="1"/>
  <c r="LO91" i="1" s="1"/>
  <c r="FJ96" i="1"/>
  <c r="FH100" i="1"/>
  <c r="FG96" i="1"/>
  <c r="FE100" i="1"/>
  <c r="FU101" i="1"/>
  <c r="FW100" i="1"/>
  <c r="LQ91" i="1" s="1"/>
  <c r="EY101" i="1"/>
  <c r="FA100" i="1"/>
  <c r="LK91" i="1" s="1"/>
  <c r="EV101" i="1"/>
  <c r="EX100" i="1"/>
  <c r="LJ91" i="1" s="1"/>
  <c r="FT96" i="1"/>
  <c r="LP90" i="1" s="1"/>
  <c r="FR100" i="1"/>
  <c r="EU96" i="1"/>
  <c r="ES100" i="1"/>
  <c r="EP100" i="1"/>
  <c r="ER100" i="1" s="1"/>
  <c r="LH91" i="1" s="1"/>
  <c r="FB101" i="1"/>
  <c r="FD100" i="1"/>
  <c r="EO96" i="1"/>
  <c r="EM100" i="1"/>
  <c r="EC96" i="1"/>
  <c r="EA100" i="1"/>
  <c r="DZ96" i="1"/>
  <c r="DX100" i="1"/>
  <c r="DW100" i="1"/>
  <c r="LA91" i="1" s="1"/>
  <c r="DU101" i="1"/>
  <c r="DL96" i="1"/>
  <c r="DN95" i="1"/>
  <c r="KX89" i="1" s="1"/>
  <c r="GK94" i="1"/>
  <c r="GM93" i="1"/>
  <c r="LU87" i="1" s="1"/>
  <c r="KZ94" i="1" l="1"/>
  <c r="LI90" i="1"/>
  <c r="LN90" i="1"/>
  <c r="LB90" i="1"/>
  <c r="LC90" i="1"/>
  <c r="LM90" i="1"/>
  <c r="LL91" i="1"/>
  <c r="LG90" i="1"/>
  <c r="AQ120" i="1"/>
  <c r="AS120" i="1" s="1"/>
  <c r="KE107" i="1"/>
  <c r="AW120" i="1"/>
  <c r="AY119" i="1"/>
  <c r="KG107" i="1" s="1"/>
  <c r="AV120" i="1"/>
  <c r="KF108" i="1" s="1"/>
  <c r="AT121" i="1"/>
  <c r="HC119" i="1"/>
  <c r="HE118" i="1"/>
  <c r="MA106" i="1" s="1"/>
  <c r="GZ104" i="1"/>
  <c r="HB103" i="1"/>
  <c r="LZ94" i="1" s="1"/>
  <c r="GT103" i="1"/>
  <c r="GV102" i="1"/>
  <c r="LX93" i="1" s="1"/>
  <c r="DR105" i="1"/>
  <c r="DT104" i="1"/>
  <c r="DO96" i="1"/>
  <c r="DQ95" i="1"/>
  <c r="KY89" i="1" s="1"/>
  <c r="GN101" i="1"/>
  <c r="GP100" i="1"/>
  <c r="LV91" i="1" s="1"/>
  <c r="FM101" i="1"/>
  <c r="FK102" i="1"/>
  <c r="FP101" i="1"/>
  <c r="LO92" i="1" s="1"/>
  <c r="FN102" i="1"/>
  <c r="FJ100" i="1"/>
  <c r="FH101" i="1"/>
  <c r="FG100" i="1"/>
  <c r="FE101" i="1"/>
  <c r="FW101" i="1"/>
  <c r="LQ92" i="1" s="1"/>
  <c r="FU102" i="1"/>
  <c r="FA101" i="1"/>
  <c r="LK92" i="1" s="1"/>
  <c r="EY102" i="1"/>
  <c r="EX101" i="1"/>
  <c r="LJ92" i="1" s="1"/>
  <c r="EV102" i="1"/>
  <c r="FT100" i="1"/>
  <c r="LP91" i="1" s="1"/>
  <c r="FR101" i="1"/>
  <c r="EU100" i="1"/>
  <c r="ES101" i="1"/>
  <c r="EP101" i="1"/>
  <c r="ER101" i="1" s="1"/>
  <c r="LH92" i="1" s="1"/>
  <c r="FD101" i="1"/>
  <c r="FB102" i="1"/>
  <c r="EM101" i="1"/>
  <c r="EO100" i="1"/>
  <c r="EA101" i="1"/>
  <c r="EC100" i="1"/>
  <c r="DZ100" i="1"/>
  <c r="DX101" i="1"/>
  <c r="DW101" i="1"/>
  <c r="LA92" i="1" s="1"/>
  <c r="DU102" i="1"/>
  <c r="DN96" i="1"/>
  <c r="KX90" i="1" s="1"/>
  <c r="DL100" i="1"/>
  <c r="GK95" i="1"/>
  <c r="GM94" i="1"/>
  <c r="LU88" i="1" s="1"/>
  <c r="KZ95" i="1" l="1"/>
  <c r="LI91" i="1"/>
  <c r="LM91" i="1"/>
  <c r="LC91" i="1"/>
  <c r="LG91" i="1"/>
  <c r="LB91" i="1"/>
  <c r="LL92" i="1"/>
  <c r="LN91" i="1"/>
  <c r="AQ121" i="1"/>
  <c r="AS121" i="1" s="1"/>
  <c r="KE108" i="1"/>
  <c r="AW121" i="1"/>
  <c r="AY120" i="1"/>
  <c r="KG108" i="1" s="1"/>
  <c r="AT122" i="1"/>
  <c r="AV121" i="1"/>
  <c r="KF109" i="1" s="1"/>
  <c r="HC120" i="1"/>
  <c r="HE119" i="1"/>
  <c r="MA107" i="1" s="1"/>
  <c r="GZ105" i="1"/>
  <c r="HB104" i="1"/>
  <c r="LZ95" i="1" s="1"/>
  <c r="GT104" i="1"/>
  <c r="GV103" i="1"/>
  <c r="LX94" i="1" s="1"/>
  <c r="DO100" i="1"/>
  <c r="DQ96" i="1"/>
  <c r="KY90" i="1" s="1"/>
  <c r="DR106" i="1"/>
  <c r="DT105" i="1"/>
  <c r="GN102" i="1"/>
  <c r="GP101" i="1"/>
  <c r="LV92" i="1" s="1"/>
  <c r="FK103" i="1"/>
  <c r="FM102" i="1"/>
  <c r="FN103" i="1"/>
  <c r="FP102" i="1"/>
  <c r="LO93" i="1" s="1"/>
  <c r="FJ101" i="1"/>
  <c r="FH102" i="1"/>
  <c r="FG101" i="1"/>
  <c r="FE102" i="1"/>
  <c r="FU103" i="1"/>
  <c r="FW102" i="1"/>
  <c r="LQ93" i="1" s="1"/>
  <c r="EY103" i="1"/>
  <c r="FA102" i="1"/>
  <c r="LK93" i="1" s="1"/>
  <c r="EV103" i="1"/>
  <c r="EX102" i="1"/>
  <c r="LJ93" i="1" s="1"/>
  <c r="FT101" i="1"/>
  <c r="LP92" i="1" s="1"/>
  <c r="FR102" i="1"/>
  <c r="EU101" i="1"/>
  <c r="ES102" i="1"/>
  <c r="EP102" i="1"/>
  <c r="ER102" i="1" s="1"/>
  <c r="LH93" i="1" s="1"/>
  <c r="FB103" i="1"/>
  <c r="FD102" i="1"/>
  <c r="EO101" i="1"/>
  <c r="EM102" i="1"/>
  <c r="EC101" i="1"/>
  <c r="EA102" i="1"/>
  <c r="DZ101" i="1"/>
  <c r="DX102" i="1"/>
  <c r="DU103" i="1"/>
  <c r="DW102" i="1"/>
  <c r="LA93" i="1" s="1"/>
  <c r="DL101" i="1"/>
  <c r="DN100" i="1"/>
  <c r="KX91" i="1" s="1"/>
  <c r="GK96" i="1"/>
  <c r="GM95" i="1"/>
  <c r="LU89" i="1" s="1"/>
  <c r="KZ96" i="1" l="1"/>
  <c r="LI92" i="1"/>
  <c r="LB92" i="1"/>
  <c r="LG92" i="1"/>
  <c r="LN92" i="1"/>
  <c r="LC92" i="1"/>
  <c r="LL93" i="1"/>
  <c r="LM92" i="1"/>
  <c r="AQ122" i="1"/>
  <c r="AS122" i="1" s="1"/>
  <c r="KE109" i="1"/>
  <c r="AW122" i="1"/>
  <c r="AY121" i="1"/>
  <c r="KG109" i="1" s="1"/>
  <c r="AT123" i="1"/>
  <c r="AV122" i="1"/>
  <c r="KF110" i="1" s="1"/>
  <c r="HE120" i="1"/>
  <c r="MA108" i="1" s="1"/>
  <c r="HC121" i="1"/>
  <c r="GZ106" i="1"/>
  <c r="HB105" i="1"/>
  <c r="LZ96" i="1" s="1"/>
  <c r="GT105" i="1"/>
  <c r="GV104" i="1"/>
  <c r="LX95" i="1" s="1"/>
  <c r="DR107" i="1"/>
  <c r="DT106" i="1"/>
  <c r="DQ100" i="1"/>
  <c r="KY91" i="1" s="1"/>
  <c r="DO101" i="1"/>
  <c r="GN103" i="1"/>
  <c r="GP102" i="1"/>
  <c r="LV93" i="1" s="1"/>
  <c r="FM103" i="1"/>
  <c r="FK104" i="1"/>
  <c r="FP103" i="1"/>
  <c r="LO94" i="1" s="1"/>
  <c r="FN104" i="1"/>
  <c r="FJ102" i="1"/>
  <c r="FH103" i="1"/>
  <c r="FE103" i="1"/>
  <c r="FG102" i="1"/>
  <c r="FW103" i="1"/>
  <c r="LQ94" i="1" s="1"/>
  <c r="FU104" i="1"/>
  <c r="FA103" i="1"/>
  <c r="LK94" i="1" s="1"/>
  <c r="EY104" i="1"/>
  <c r="EX103" i="1"/>
  <c r="LJ94" i="1" s="1"/>
  <c r="EV104" i="1"/>
  <c r="FR103" i="1"/>
  <c r="FT102" i="1"/>
  <c r="LP93" i="1" s="1"/>
  <c r="ES103" i="1"/>
  <c r="EU102" i="1"/>
  <c r="EP103" i="1"/>
  <c r="ER103" i="1" s="1"/>
  <c r="LH94" i="1" s="1"/>
  <c r="FD103" i="1"/>
  <c r="FB104" i="1"/>
  <c r="EO102" i="1"/>
  <c r="EM103" i="1"/>
  <c r="EA103" i="1"/>
  <c r="EC102" i="1"/>
  <c r="DZ102" i="1"/>
  <c r="DX103" i="1"/>
  <c r="DW103" i="1"/>
  <c r="LA94" i="1" s="1"/>
  <c r="DU104" i="1"/>
  <c r="DN101" i="1"/>
  <c r="KX92" i="1" s="1"/>
  <c r="DL102" i="1"/>
  <c r="GK100" i="1"/>
  <c r="GM96" i="1"/>
  <c r="LU90" i="1" s="1"/>
  <c r="KZ97" i="1" l="1"/>
  <c r="LI93" i="1"/>
  <c r="LC93" i="1"/>
  <c r="LN93" i="1"/>
  <c r="LM93" i="1"/>
  <c r="LG93" i="1"/>
  <c r="LL94" i="1"/>
  <c r="LB93" i="1"/>
  <c r="AQ123" i="1"/>
  <c r="AS123" i="1" s="1"/>
  <c r="KE110" i="1"/>
  <c r="AW123" i="1"/>
  <c r="AY122" i="1"/>
  <c r="KG110" i="1" s="1"/>
  <c r="AV123" i="1"/>
  <c r="KF111" i="1" s="1"/>
  <c r="AT124" i="1"/>
  <c r="HE121" i="1"/>
  <c r="MA109" i="1" s="1"/>
  <c r="HC122" i="1"/>
  <c r="GZ107" i="1"/>
  <c r="HB106" i="1"/>
  <c r="LZ97" i="1" s="1"/>
  <c r="GT106" i="1"/>
  <c r="GV105" i="1"/>
  <c r="LX96" i="1" s="1"/>
  <c r="DO102" i="1"/>
  <c r="DQ101" i="1"/>
  <c r="KY92" i="1" s="1"/>
  <c r="DR108" i="1"/>
  <c r="DT107" i="1"/>
  <c r="GP103" i="1"/>
  <c r="LV94" i="1" s="1"/>
  <c r="GN104" i="1"/>
  <c r="FK105" i="1"/>
  <c r="FM104" i="1"/>
  <c r="FN105" i="1"/>
  <c r="FP104" i="1"/>
  <c r="LO95" i="1" s="1"/>
  <c r="FJ103" i="1"/>
  <c r="FH104" i="1"/>
  <c r="FG103" i="1"/>
  <c r="FE104" i="1"/>
  <c r="FU105" i="1"/>
  <c r="FW104" i="1"/>
  <c r="LQ95" i="1" s="1"/>
  <c r="EY105" i="1"/>
  <c r="FA104" i="1"/>
  <c r="LK95" i="1" s="1"/>
  <c r="EV105" i="1"/>
  <c r="EX104" i="1"/>
  <c r="LJ95" i="1" s="1"/>
  <c r="FT103" i="1"/>
  <c r="LP94" i="1" s="1"/>
  <c r="FR104" i="1"/>
  <c r="EU103" i="1"/>
  <c r="ES104" i="1"/>
  <c r="EP104" i="1"/>
  <c r="ER104" i="1" s="1"/>
  <c r="LH95" i="1" s="1"/>
  <c r="FB105" i="1"/>
  <c r="FD104" i="1"/>
  <c r="EO103" i="1"/>
  <c r="EM104" i="1"/>
  <c r="EC103" i="1"/>
  <c r="EA104" i="1"/>
  <c r="DZ103" i="1"/>
  <c r="DX104" i="1"/>
  <c r="DU105" i="1"/>
  <c r="DW104" i="1"/>
  <c r="LA95" i="1" s="1"/>
  <c r="DL103" i="1"/>
  <c r="DN102" i="1"/>
  <c r="KX93" i="1" s="1"/>
  <c r="GM100" i="1"/>
  <c r="LU91" i="1" s="1"/>
  <c r="GK101" i="1"/>
  <c r="KZ98" i="1" l="1"/>
  <c r="LI94" i="1"/>
  <c r="LG94" i="1"/>
  <c r="LM94" i="1"/>
  <c r="LB94" i="1"/>
  <c r="LN94" i="1"/>
  <c r="LL95" i="1"/>
  <c r="LC94" i="1"/>
  <c r="AQ124" i="1"/>
  <c r="AS124" i="1" s="1"/>
  <c r="KE111" i="1"/>
  <c r="AW124" i="1"/>
  <c r="AY123" i="1"/>
  <c r="KG111" i="1" s="1"/>
  <c r="AT125" i="1"/>
  <c r="AV124" i="1"/>
  <c r="KF112" i="1" s="1"/>
  <c r="HC123" i="1"/>
  <c r="HE122" i="1"/>
  <c r="MA110" i="1" s="1"/>
  <c r="GZ108" i="1"/>
  <c r="HB107" i="1"/>
  <c r="LZ98" i="1" s="1"/>
  <c r="GT107" i="1"/>
  <c r="GV106" i="1"/>
  <c r="LX97" i="1" s="1"/>
  <c r="DR109" i="1"/>
  <c r="DT108" i="1"/>
  <c r="DQ102" i="1"/>
  <c r="KY93" i="1" s="1"/>
  <c r="DO103" i="1"/>
  <c r="GP104" i="1"/>
  <c r="LV95" i="1" s="1"/>
  <c r="GN105" i="1"/>
  <c r="FM105" i="1"/>
  <c r="FK106" i="1"/>
  <c r="FP105" i="1"/>
  <c r="LO96" i="1" s="1"/>
  <c r="FN106" i="1"/>
  <c r="FH105" i="1"/>
  <c r="FJ104" i="1"/>
  <c r="FG104" i="1"/>
  <c r="FE105" i="1"/>
  <c r="FW105" i="1"/>
  <c r="LQ96" i="1" s="1"/>
  <c r="FU106" i="1"/>
  <c r="FA105" i="1"/>
  <c r="LK96" i="1" s="1"/>
  <c r="EY106" i="1"/>
  <c r="EX105" i="1"/>
  <c r="LJ96" i="1" s="1"/>
  <c r="EV106" i="1"/>
  <c r="FT104" i="1"/>
  <c r="LP95" i="1" s="1"/>
  <c r="FR105" i="1"/>
  <c r="EU104" i="1"/>
  <c r="ES105" i="1"/>
  <c r="EP105" i="1"/>
  <c r="ER105" i="1" s="1"/>
  <c r="LH96" i="1" s="1"/>
  <c r="FD105" i="1"/>
  <c r="FB106" i="1"/>
  <c r="EM105" i="1"/>
  <c r="EO104" i="1"/>
  <c r="EC104" i="1"/>
  <c r="EA105" i="1"/>
  <c r="DX105" i="1"/>
  <c r="DZ104" i="1"/>
  <c r="DW105" i="1"/>
  <c r="LA96" i="1" s="1"/>
  <c r="DU106" i="1"/>
  <c r="DN103" i="1"/>
  <c r="KX94" i="1" s="1"/>
  <c r="DL104" i="1"/>
  <c r="GM101" i="1"/>
  <c r="LU92" i="1" s="1"/>
  <c r="GK102" i="1"/>
  <c r="KZ99" i="1" l="1"/>
  <c r="LI95" i="1"/>
  <c r="LN95" i="1"/>
  <c r="LB95" i="1"/>
  <c r="LC95" i="1"/>
  <c r="LM95" i="1"/>
  <c r="LL96" i="1"/>
  <c r="LG95" i="1"/>
  <c r="AQ125" i="1"/>
  <c r="AS125" i="1" s="1"/>
  <c r="KE112" i="1"/>
  <c r="AW125" i="1"/>
  <c r="AY124" i="1"/>
  <c r="KG112" i="1" s="1"/>
  <c r="AV125" i="1"/>
  <c r="KF113" i="1" s="1"/>
  <c r="AT126" i="1"/>
  <c r="HC124" i="1"/>
  <c r="HE123" i="1"/>
  <c r="MA111" i="1" s="1"/>
  <c r="GZ109" i="1"/>
  <c r="HB108" i="1"/>
  <c r="LZ99" i="1" s="1"/>
  <c r="GT108" i="1"/>
  <c r="GV107" i="1"/>
  <c r="LX98" i="1" s="1"/>
  <c r="DO104" i="1"/>
  <c r="DQ103" i="1"/>
  <c r="KY94" i="1" s="1"/>
  <c r="DR110" i="1"/>
  <c r="DT109" i="1"/>
  <c r="GP105" i="1"/>
  <c r="LV96" i="1" s="1"/>
  <c r="GN106" i="1"/>
  <c r="FK107" i="1"/>
  <c r="FM106" i="1"/>
  <c r="FN107" i="1"/>
  <c r="FP106" i="1"/>
  <c r="LO97" i="1" s="1"/>
  <c r="FJ105" i="1"/>
  <c r="FH106" i="1"/>
  <c r="FG105" i="1"/>
  <c r="FE106" i="1"/>
  <c r="FU107" i="1"/>
  <c r="FW106" i="1"/>
  <c r="LQ97" i="1" s="1"/>
  <c r="EY107" i="1"/>
  <c r="FA106" i="1"/>
  <c r="LK97" i="1" s="1"/>
  <c r="EV107" i="1"/>
  <c r="EX106" i="1"/>
  <c r="LJ97" i="1" s="1"/>
  <c r="FT105" i="1"/>
  <c r="LP96" i="1" s="1"/>
  <c r="FR106" i="1"/>
  <c r="EU105" i="1"/>
  <c r="ES106" i="1"/>
  <c r="EP106" i="1"/>
  <c r="ER106" i="1" s="1"/>
  <c r="LH97" i="1" s="1"/>
  <c r="FB107" i="1"/>
  <c r="FD106" i="1"/>
  <c r="EO105" i="1"/>
  <c r="EM106" i="1"/>
  <c r="EC105" i="1"/>
  <c r="EA106" i="1"/>
  <c r="DZ105" i="1"/>
  <c r="DX106" i="1"/>
  <c r="DW106" i="1"/>
  <c r="LA97" i="1" s="1"/>
  <c r="DU107" i="1"/>
  <c r="DL105" i="1"/>
  <c r="DN104" i="1"/>
  <c r="KX95" i="1" s="1"/>
  <c r="GM102" i="1"/>
  <c r="LU93" i="1" s="1"/>
  <c r="GK103" i="1"/>
  <c r="KZ100" i="1" l="1"/>
  <c r="LI96" i="1"/>
  <c r="LM96" i="1"/>
  <c r="LC96" i="1"/>
  <c r="LG96" i="1"/>
  <c r="LB96" i="1"/>
  <c r="LL97" i="1"/>
  <c r="LN96" i="1"/>
  <c r="AQ126" i="1"/>
  <c r="AS126" i="1" s="1"/>
  <c r="KE113" i="1"/>
  <c r="AW126" i="1"/>
  <c r="AY125" i="1"/>
  <c r="KG113" i="1" s="1"/>
  <c r="AV126" i="1"/>
  <c r="KF114" i="1" s="1"/>
  <c r="AT130" i="1"/>
  <c r="HE124" i="1"/>
  <c r="MA112" i="1" s="1"/>
  <c r="HC125" i="1"/>
  <c r="GZ110" i="1"/>
  <c r="HB109" i="1"/>
  <c r="LZ100" i="1" s="1"/>
  <c r="GT109" i="1"/>
  <c r="GV108" i="1"/>
  <c r="LX99" i="1" s="1"/>
  <c r="DR111" i="1"/>
  <c r="DT110" i="1"/>
  <c r="DQ104" i="1"/>
  <c r="KY95" i="1" s="1"/>
  <c r="DO105" i="1"/>
  <c r="GN107" i="1"/>
  <c r="GP106" i="1"/>
  <c r="LV97" i="1" s="1"/>
  <c r="FM107" i="1"/>
  <c r="FK108" i="1"/>
  <c r="FP107" i="1"/>
  <c r="LO98" i="1" s="1"/>
  <c r="FN108" i="1"/>
  <c r="FJ106" i="1"/>
  <c r="FH107" i="1"/>
  <c r="FE107" i="1"/>
  <c r="FG106" i="1"/>
  <c r="FW107" i="1"/>
  <c r="LQ98" i="1" s="1"/>
  <c r="FU108" i="1"/>
  <c r="FA107" i="1"/>
  <c r="LK98" i="1" s="1"/>
  <c r="EY108" i="1"/>
  <c r="EX107" i="1"/>
  <c r="LJ98" i="1" s="1"/>
  <c r="EV108" i="1"/>
  <c r="FR107" i="1"/>
  <c r="FT106" i="1"/>
  <c r="LP97" i="1" s="1"/>
  <c r="ES107" i="1"/>
  <c r="EU106" i="1"/>
  <c r="EP107" i="1"/>
  <c r="ER107" i="1" s="1"/>
  <c r="LH98" i="1" s="1"/>
  <c r="FD107" i="1"/>
  <c r="FB108" i="1"/>
  <c r="EO106" i="1"/>
  <c r="EM107" i="1"/>
  <c r="EA107" i="1"/>
  <c r="EC106" i="1"/>
  <c r="DZ106" i="1"/>
  <c r="DX107" i="1"/>
  <c r="DW107" i="1"/>
  <c r="LA98" i="1" s="1"/>
  <c r="DU108" i="1"/>
  <c r="DN105" i="1"/>
  <c r="KX96" i="1" s="1"/>
  <c r="DL106" i="1"/>
  <c r="GK104" i="1"/>
  <c r="GM103" i="1"/>
  <c r="LU94" i="1" s="1"/>
  <c r="KZ101" i="1" l="1"/>
  <c r="LI97" i="1"/>
  <c r="LB97" i="1"/>
  <c r="LG97" i="1"/>
  <c r="LN97" i="1"/>
  <c r="LC97" i="1"/>
  <c r="LL98" i="1"/>
  <c r="LM97" i="1"/>
  <c r="AQ130" i="1"/>
  <c r="AS130" i="1" s="1"/>
  <c r="KE114" i="1"/>
  <c r="AW130" i="1"/>
  <c r="AY126" i="1"/>
  <c r="KG114" i="1" s="1"/>
  <c r="AT131" i="1"/>
  <c r="AV130" i="1"/>
  <c r="KF115" i="1" s="1"/>
  <c r="HC126" i="1"/>
  <c r="HE125" i="1"/>
  <c r="MA113" i="1" s="1"/>
  <c r="GZ111" i="1"/>
  <c r="HB110" i="1"/>
  <c r="LZ101" i="1" s="1"/>
  <c r="GT110" i="1"/>
  <c r="GV109" i="1"/>
  <c r="LX100" i="1" s="1"/>
  <c r="DO106" i="1"/>
  <c r="DQ105" i="1"/>
  <c r="KY96" i="1" s="1"/>
  <c r="DR115" i="1"/>
  <c r="DT111" i="1"/>
  <c r="GP107" i="1"/>
  <c r="LV98" i="1" s="1"/>
  <c r="GN108" i="1"/>
  <c r="FK109" i="1"/>
  <c r="FM108" i="1"/>
  <c r="FN109" i="1"/>
  <c r="FP108" i="1"/>
  <c r="LO99" i="1" s="1"/>
  <c r="FJ107" i="1"/>
  <c r="FH108" i="1"/>
  <c r="FG107" i="1"/>
  <c r="FE108" i="1"/>
  <c r="FU109" i="1"/>
  <c r="FW108" i="1"/>
  <c r="LQ99" i="1" s="1"/>
  <c r="EY109" i="1"/>
  <c r="FA108" i="1"/>
  <c r="LK99" i="1" s="1"/>
  <c r="EV109" i="1"/>
  <c r="EX108" i="1"/>
  <c r="LJ99" i="1" s="1"/>
  <c r="FT107" i="1"/>
  <c r="LP98" i="1" s="1"/>
  <c r="FR108" i="1"/>
  <c r="EU107" i="1"/>
  <c r="ES108" i="1"/>
  <c r="EP108" i="1"/>
  <c r="ER108" i="1" s="1"/>
  <c r="LH99" i="1" s="1"/>
  <c r="FB109" i="1"/>
  <c r="FD108" i="1"/>
  <c r="EO107" i="1"/>
  <c r="EM108" i="1"/>
  <c r="EC107" i="1"/>
  <c r="EA108" i="1"/>
  <c r="DZ107" i="1"/>
  <c r="DX108" i="1"/>
  <c r="DU109" i="1"/>
  <c r="DW108" i="1"/>
  <c r="LA99" i="1" s="1"/>
  <c r="DL107" i="1"/>
  <c r="DN106" i="1"/>
  <c r="KX97" i="1" s="1"/>
  <c r="GM104" i="1"/>
  <c r="LU95" i="1" s="1"/>
  <c r="GK105" i="1"/>
  <c r="KZ102" i="1" l="1"/>
  <c r="LI98" i="1"/>
  <c r="LC98" i="1"/>
  <c r="LN98" i="1"/>
  <c r="LM98" i="1"/>
  <c r="LG98" i="1"/>
  <c r="LL99" i="1"/>
  <c r="LB98" i="1"/>
  <c r="AQ131" i="1"/>
  <c r="AS131" i="1" s="1"/>
  <c r="KE115" i="1"/>
  <c r="AW131" i="1"/>
  <c r="AY130" i="1"/>
  <c r="KG115" i="1" s="1"/>
  <c r="AT132" i="1"/>
  <c r="AV131" i="1"/>
  <c r="KF116" i="1" s="1"/>
  <c r="HE126" i="1"/>
  <c r="MA114" i="1" s="1"/>
  <c r="HC130" i="1"/>
  <c r="GZ115" i="1"/>
  <c r="HB111" i="1"/>
  <c r="LZ102" i="1" s="1"/>
  <c r="GT111" i="1"/>
  <c r="GV110" i="1"/>
  <c r="LX101" i="1" s="1"/>
  <c r="DT115" i="1"/>
  <c r="KZ103" i="1" s="1"/>
  <c r="DR116" i="1"/>
  <c r="DQ106" i="1"/>
  <c r="KY97" i="1" s="1"/>
  <c r="DO107" i="1"/>
  <c r="GN109" i="1"/>
  <c r="GP108" i="1"/>
  <c r="LV99" i="1" s="1"/>
  <c r="FM109" i="1"/>
  <c r="FK110" i="1"/>
  <c r="FP109" i="1"/>
  <c r="LO100" i="1" s="1"/>
  <c r="FN110" i="1"/>
  <c r="FH109" i="1"/>
  <c r="FJ108" i="1"/>
  <c r="FG108" i="1"/>
  <c r="FE109" i="1"/>
  <c r="FW109" i="1"/>
  <c r="LQ100" i="1" s="1"/>
  <c r="FU110" i="1"/>
  <c r="FA109" i="1"/>
  <c r="LK100" i="1" s="1"/>
  <c r="EY110" i="1"/>
  <c r="EX109" i="1"/>
  <c r="LJ100" i="1" s="1"/>
  <c r="EV110" i="1"/>
  <c r="FT108" i="1"/>
  <c r="LP99" i="1" s="1"/>
  <c r="FR109" i="1"/>
  <c r="EU108" i="1"/>
  <c r="ES109" i="1"/>
  <c r="EP109" i="1"/>
  <c r="ER109" i="1" s="1"/>
  <c r="LH100" i="1" s="1"/>
  <c r="FD109" i="1"/>
  <c r="FB110" i="1"/>
  <c r="EO108" i="1"/>
  <c r="EM109" i="1"/>
  <c r="EC108" i="1"/>
  <c r="EA109" i="1"/>
  <c r="DX109" i="1"/>
  <c r="DZ108" i="1"/>
  <c r="DW109" i="1"/>
  <c r="LA100" i="1" s="1"/>
  <c r="DU110" i="1"/>
  <c r="DN107" i="1"/>
  <c r="KX98" i="1" s="1"/>
  <c r="DL108" i="1"/>
  <c r="GM105" i="1"/>
  <c r="LU96" i="1" s="1"/>
  <c r="GK106" i="1"/>
  <c r="LI99" i="1" l="1"/>
  <c r="LG99" i="1"/>
  <c r="LM99" i="1"/>
  <c r="LB99" i="1"/>
  <c r="LN99" i="1"/>
  <c r="LL100" i="1"/>
  <c r="LC99" i="1"/>
  <c r="AQ132" i="1"/>
  <c r="AS132" i="1" s="1"/>
  <c r="KE116" i="1"/>
  <c r="AW132" i="1"/>
  <c r="AY131" i="1"/>
  <c r="KG116" i="1" s="1"/>
  <c r="AT133" i="1"/>
  <c r="AV132" i="1"/>
  <c r="KF117" i="1" s="1"/>
  <c r="HC131" i="1"/>
  <c r="HE130" i="1"/>
  <c r="MA115" i="1" s="1"/>
  <c r="GZ116" i="1"/>
  <c r="HB115" i="1"/>
  <c r="LZ103" i="1" s="1"/>
  <c r="GT115" i="1"/>
  <c r="GV111" i="1"/>
  <c r="LX102" i="1" s="1"/>
  <c r="DR117" i="1"/>
  <c r="DT116" i="1"/>
  <c r="KZ104" i="1" s="1"/>
  <c r="DO108" i="1"/>
  <c r="DQ107" i="1"/>
  <c r="KY98" i="1" s="1"/>
  <c r="GP109" i="1"/>
  <c r="LV100" i="1" s="1"/>
  <c r="GN110" i="1"/>
  <c r="FK111" i="1"/>
  <c r="FM110" i="1"/>
  <c r="FN111" i="1"/>
  <c r="FP110" i="1"/>
  <c r="LO101" i="1" s="1"/>
  <c r="FJ109" i="1"/>
  <c r="FH110" i="1"/>
  <c r="FG109" i="1"/>
  <c r="FE110" i="1"/>
  <c r="FU111" i="1"/>
  <c r="FW110" i="1"/>
  <c r="LQ101" i="1" s="1"/>
  <c r="EY111" i="1"/>
  <c r="FA110" i="1"/>
  <c r="LK101" i="1" s="1"/>
  <c r="EV111" i="1"/>
  <c r="EX110" i="1"/>
  <c r="LJ101" i="1" s="1"/>
  <c r="FT109" i="1"/>
  <c r="LP100" i="1" s="1"/>
  <c r="FR110" i="1"/>
  <c r="EU109" i="1"/>
  <c r="ES110" i="1"/>
  <c r="EP110" i="1"/>
  <c r="ER110" i="1" s="1"/>
  <c r="LH101" i="1" s="1"/>
  <c r="FB111" i="1"/>
  <c r="FD110" i="1"/>
  <c r="EO109" i="1"/>
  <c r="EM110" i="1"/>
  <c r="EC109" i="1"/>
  <c r="EA110" i="1"/>
  <c r="DZ109" i="1"/>
  <c r="DX110" i="1"/>
  <c r="DU111" i="1"/>
  <c r="DW110" i="1"/>
  <c r="LA101" i="1" s="1"/>
  <c r="DN108" i="1"/>
  <c r="KX99" i="1" s="1"/>
  <c r="DL109" i="1"/>
  <c r="GM106" i="1"/>
  <c r="LU97" i="1" s="1"/>
  <c r="GK107" i="1"/>
  <c r="LI100" i="1" l="1"/>
  <c r="LN100" i="1"/>
  <c r="LB100" i="1"/>
  <c r="LC100" i="1"/>
  <c r="LM100" i="1"/>
  <c r="LL101" i="1"/>
  <c r="LG100" i="1"/>
  <c r="AQ133" i="1"/>
  <c r="AS133" i="1" s="1"/>
  <c r="KE117" i="1"/>
  <c r="AW133" i="1"/>
  <c r="AY132" i="1"/>
  <c r="KG117" i="1" s="1"/>
  <c r="AT134" i="1"/>
  <c r="AV133" i="1"/>
  <c r="KF118" i="1" s="1"/>
  <c r="HC132" i="1"/>
  <c r="HE131" i="1"/>
  <c r="MA116" i="1" s="1"/>
  <c r="GZ117" i="1"/>
  <c r="HB116" i="1"/>
  <c r="LZ104" i="1" s="1"/>
  <c r="GT116" i="1"/>
  <c r="GV115" i="1"/>
  <c r="LX103" i="1" s="1"/>
  <c r="DQ108" i="1"/>
  <c r="KY99" i="1" s="1"/>
  <c r="DO109" i="1"/>
  <c r="DT117" i="1"/>
  <c r="KZ105" i="1" s="1"/>
  <c r="DR118" i="1"/>
  <c r="GN111" i="1"/>
  <c r="GP110" i="1"/>
  <c r="LV101" i="1" s="1"/>
  <c r="FM111" i="1"/>
  <c r="FK115" i="1"/>
  <c r="FP111" i="1"/>
  <c r="LO102" i="1" s="1"/>
  <c r="FN115" i="1"/>
  <c r="FH111" i="1"/>
  <c r="FJ110" i="1"/>
  <c r="FE111" i="1"/>
  <c r="FG110" i="1"/>
  <c r="FW111" i="1"/>
  <c r="LQ102" i="1" s="1"/>
  <c r="FU115" i="1"/>
  <c r="FA111" i="1"/>
  <c r="LK102" i="1" s="1"/>
  <c r="EY115" i="1"/>
  <c r="EX111" i="1"/>
  <c r="LJ102" i="1" s="1"/>
  <c r="EV115" i="1"/>
  <c r="FR111" i="1"/>
  <c r="FT110" i="1"/>
  <c r="LP101" i="1" s="1"/>
  <c r="ES111" i="1"/>
  <c r="EU110" i="1"/>
  <c r="EP111" i="1"/>
  <c r="ER111" i="1" s="1"/>
  <c r="LH102" i="1" s="1"/>
  <c r="FD111" i="1"/>
  <c r="FB115" i="1"/>
  <c r="EM111" i="1"/>
  <c r="EO110" i="1"/>
  <c r="EA111" i="1"/>
  <c r="EC110" i="1"/>
  <c r="DZ110" i="1"/>
  <c r="DX111" i="1"/>
  <c r="DW111" i="1"/>
  <c r="LA102" i="1" s="1"/>
  <c r="DU115" i="1"/>
  <c r="DN109" i="1"/>
  <c r="KX100" i="1" s="1"/>
  <c r="DL110" i="1"/>
  <c r="GK108" i="1"/>
  <c r="GM107" i="1"/>
  <c r="LU98" i="1" s="1"/>
  <c r="LI101" i="1" l="1"/>
  <c r="LM101" i="1"/>
  <c r="LC101" i="1"/>
  <c r="LG101" i="1"/>
  <c r="LB101" i="1"/>
  <c r="LL102" i="1"/>
  <c r="LN101" i="1"/>
  <c r="AQ134" i="1"/>
  <c r="AS134" i="1" s="1"/>
  <c r="KE118" i="1"/>
  <c r="AW134" i="1"/>
  <c r="AY133" i="1"/>
  <c r="KG118" i="1" s="1"/>
  <c r="AV134" i="1"/>
  <c r="KF119" i="1" s="1"/>
  <c r="AT135" i="1"/>
  <c r="HC133" i="1"/>
  <c r="HE132" i="1"/>
  <c r="MA117" i="1" s="1"/>
  <c r="GZ118" i="1"/>
  <c r="HB117" i="1"/>
  <c r="LZ105" i="1" s="1"/>
  <c r="GT117" i="1"/>
  <c r="GV116" i="1"/>
  <c r="LX104" i="1" s="1"/>
  <c r="DR119" i="1"/>
  <c r="DT118" i="1"/>
  <c r="KZ106" i="1" s="1"/>
  <c r="DO110" i="1"/>
  <c r="DQ109" i="1"/>
  <c r="KY100" i="1" s="1"/>
  <c r="GN115" i="1"/>
  <c r="GP111" i="1"/>
  <c r="LV102" i="1" s="1"/>
  <c r="FK116" i="1"/>
  <c r="FM115" i="1"/>
  <c r="FN116" i="1"/>
  <c r="FP115" i="1"/>
  <c r="LO103" i="1" s="1"/>
  <c r="FJ111" i="1"/>
  <c r="FH115" i="1"/>
  <c r="FG111" i="1"/>
  <c r="FE115" i="1"/>
  <c r="FU116" i="1"/>
  <c r="FW115" i="1"/>
  <c r="LQ103" i="1" s="1"/>
  <c r="EY116" i="1"/>
  <c r="FA115" i="1"/>
  <c r="LK103" i="1" s="1"/>
  <c r="EV116" i="1"/>
  <c r="EX115" i="1"/>
  <c r="LJ103" i="1" s="1"/>
  <c r="FT111" i="1"/>
  <c r="LP102" i="1" s="1"/>
  <c r="FR115" i="1"/>
  <c r="EU111" i="1"/>
  <c r="ES115" i="1"/>
  <c r="EP115" i="1"/>
  <c r="ER115" i="1" s="1"/>
  <c r="LH103" i="1" s="1"/>
  <c r="FB116" i="1"/>
  <c r="FD115" i="1"/>
  <c r="EO111" i="1"/>
  <c r="EM115" i="1"/>
  <c r="EC111" i="1"/>
  <c r="EA115" i="1"/>
  <c r="DZ111" i="1"/>
  <c r="DX115" i="1"/>
  <c r="DW115" i="1"/>
  <c r="LA103" i="1" s="1"/>
  <c r="DU116" i="1"/>
  <c r="DL111" i="1"/>
  <c r="DN110" i="1"/>
  <c r="KX101" i="1" s="1"/>
  <c r="GM108" i="1"/>
  <c r="LU99" i="1" s="1"/>
  <c r="GK109" i="1"/>
  <c r="LI102" i="1" l="1"/>
  <c r="LB102" i="1"/>
  <c r="LG102" i="1"/>
  <c r="LN102" i="1"/>
  <c r="LC102" i="1"/>
  <c r="LL103" i="1"/>
  <c r="LM102" i="1"/>
  <c r="AQ135" i="1"/>
  <c r="AS135" i="1" s="1"/>
  <c r="KE119" i="1"/>
  <c r="AW135" i="1"/>
  <c r="AY134" i="1"/>
  <c r="KG119" i="1" s="1"/>
  <c r="AT136" i="1"/>
  <c r="AV135" i="1"/>
  <c r="KF120" i="1" s="1"/>
  <c r="HC134" i="1"/>
  <c r="HE133" i="1"/>
  <c r="MA118" i="1" s="1"/>
  <c r="GZ119" i="1"/>
  <c r="HB118" i="1"/>
  <c r="LZ106" i="1" s="1"/>
  <c r="GT118" i="1"/>
  <c r="GV117" i="1"/>
  <c r="LX105" i="1" s="1"/>
  <c r="DQ110" i="1"/>
  <c r="KY101" i="1" s="1"/>
  <c r="DO111" i="1"/>
  <c r="DT119" i="1"/>
  <c r="KZ107" i="1" s="1"/>
  <c r="DR120" i="1"/>
  <c r="GN116" i="1"/>
  <c r="GP115" i="1"/>
  <c r="LV103" i="1" s="1"/>
  <c r="FM116" i="1"/>
  <c r="FK117" i="1"/>
  <c r="FP116" i="1"/>
  <c r="LO104" i="1" s="1"/>
  <c r="FN117" i="1"/>
  <c r="FJ115" i="1"/>
  <c r="FH116" i="1"/>
  <c r="FG115" i="1"/>
  <c r="FE116" i="1"/>
  <c r="FW116" i="1"/>
  <c r="LQ104" i="1" s="1"/>
  <c r="FU117" i="1"/>
  <c r="FA116" i="1"/>
  <c r="LK104" i="1" s="1"/>
  <c r="EY117" i="1"/>
  <c r="EX116" i="1"/>
  <c r="LJ104" i="1" s="1"/>
  <c r="EV117" i="1"/>
  <c r="FT115" i="1"/>
  <c r="LP103" i="1" s="1"/>
  <c r="FR116" i="1"/>
  <c r="EU115" i="1"/>
  <c r="ES116" i="1"/>
  <c r="EP116" i="1"/>
  <c r="ER116" i="1" s="1"/>
  <c r="LH104" i="1" s="1"/>
  <c r="FD116" i="1"/>
  <c r="FB117" i="1"/>
  <c r="EO115" i="1"/>
  <c r="EM116" i="1"/>
  <c r="EA116" i="1"/>
  <c r="EC115" i="1"/>
  <c r="DZ115" i="1"/>
  <c r="DX116" i="1"/>
  <c r="DW116" i="1"/>
  <c r="LA104" i="1" s="1"/>
  <c r="DU117" i="1"/>
  <c r="DN111" i="1"/>
  <c r="KX102" i="1" s="1"/>
  <c r="DL115" i="1"/>
  <c r="GM109" i="1"/>
  <c r="LU100" i="1" s="1"/>
  <c r="GK110" i="1"/>
  <c r="LI103" i="1" l="1"/>
  <c r="LC103" i="1"/>
  <c r="LN103" i="1"/>
  <c r="LM103" i="1"/>
  <c r="LG103" i="1"/>
  <c r="LL104" i="1"/>
  <c r="LB103" i="1"/>
  <c r="AQ136" i="1"/>
  <c r="AS136" i="1" s="1"/>
  <c r="KE120" i="1"/>
  <c r="AW136" i="1"/>
  <c r="AY135" i="1"/>
  <c r="KG120" i="1" s="1"/>
  <c r="AV136" i="1"/>
  <c r="KF121" i="1" s="1"/>
  <c r="AT137" i="1"/>
  <c r="HC135" i="1"/>
  <c r="HE134" i="1"/>
  <c r="MA119" i="1" s="1"/>
  <c r="GZ120" i="1"/>
  <c r="HB119" i="1"/>
  <c r="LZ107" i="1" s="1"/>
  <c r="GT119" i="1"/>
  <c r="GV118" i="1"/>
  <c r="LX106" i="1" s="1"/>
  <c r="DO115" i="1"/>
  <c r="DQ111" i="1"/>
  <c r="KY102" i="1" s="1"/>
  <c r="DR121" i="1"/>
  <c r="DT120" i="1"/>
  <c r="KZ108" i="1" s="1"/>
  <c r="GN117" i="1"/>
  <c r="GP116" i="1"/>
  <c r="LV104" i="1" s="1"/>
  <c r="FK118" i="1"/>
  <c r="FM117" i="1"/>
  <c r="FN118" i="1"/>
  <c r="FP117" i="1"/>
  <c r="LO105" i="1" s="1"/>
  <c r="FJ116" i="1"/>
  <c r="FH117" i="1"/>
  <c r="FG116" i="1"/>
  <c r="FE117" i="1"/>
  <c r="FU118" i="1"/>
  <c r="FW117" i="1"/>
  <c r="LQ105" i="1" s="1"/>
  <c r="EY118" i="1"/>
  <c r="FA117" i="1"/>
  <c r="LK105" i="1" s="1"/>
  <c r="EV118" i="1"/>
  <c r="EX117" i="1"/>
  <c r="LJ105" i="1" s="1"/>
  <c r="FT116" i="1"/>
  <c r="LP104" i="1" s="1"/>
  <c r="FR117" i="1"/>
  <c r="EU116" i="1"/>
  <c r="ES117" i="1"/>
  <c r="EP117" i="1"/>
  <c r="ER117" i="1" s="1"/>
  <c r="LH105" i="1" s="1"/>
  <c r="FB118" i="1"/>
  <c r="FD117" i="1"/>
  <c r="EO116" i="1"/>
  <c r="EM117" i="1"/>
  <c r="EC116" i="1"/>
  <c r="EA117" i="1"/>
  <c r="DZ116" i="1"/>
  <c r="DX117" i="1"/>
  <c r="DU118" i="1"/>
  <c r="DW117" i="1"/>
  <c r="LA105" i="1" s="1"/>
  <c r="DL116" i="1"/>
  <c r="DN115" i="1"/>
  <c r="KX103" i="1" s="1"/>
  <c r="GM110" i="1"/>
  <c r="LU101" i="1" s="1"/>
  <c r="GK111" i="1"/>
  <c r="LI104" i="1" l="1"/>
  <c r="LG104" i="1"/>
  <c r="LM104" i="1"/>
  <c r="LB104" i="1"/>
  <c r="LN104" i="1"/>
  <c r="LL105" i="1"/>
  <c r="LC104" i="1"/>
  <c r="AQ137" i="1"/>
  <c r="AS137" i="1" s="1"/>
  <c r="KE121" i="1"/>
  <c r="AW137" i="1"/>
  <c r="AY136" i="1"/>
  <c r="KG121" i="1" s="1"/>
  <c r="AV137" i="1"/>
  <c r="KF122" i="1" s="1"/>
  <c r="AT138" i="1"/>
  <c r="HC136" i="1"/>
  <c r="HE135" i="1"/>
  <c r="MA120" i="1" s="1"/>
  <c r="GZ121" i="1"/>
  <c r="HB120" i="1"/>
  <c r="LZ108" i="1" s="1"/>
  <c r="GT120" i="1"/>
  <c r="GV119" i="1"/>
  <c r="LX107" i="1" s="1"/>
  <c r="DT121" i="1"/>
  <c r="KZ109" i="1" s="1"/>
  <c r="DR122" i="1"/>
  <c r="DO116" i="1"/>
  <c r="DQ115" i="1"/>
  <c r="KY103" i="1" s="1"/>
  <c r="GN118" i="1"/>
  <c r="GP117" i="1"/>
  <c r="LV105" i="1" s="1"/>
  <c r="FM118" i="1"/>
  <c r="FK119" i="1"/>
  <c r="FP118" i="1"/>
  <c r="LO106" i="1" s="1"/>
  <c r="FN119" i="1"/>
  <c r="FH118" i="1"/>
  <c r="FJ117" i="1"/>
  <c r="FE118" i="1"/>
  <c r="FG117" i="1"/>
  <c r="FW118" i="1"/>
  <c r="LQ106" i="1" s="1"/>
  <c r="FU119" i="1"/>
  <c r="FA118" i="1"/>
  <c r="LK106" i="1" s="1"/>
  <c r="EY119" i="1"/>
  <c r="EX118" i="1"/>
  <c r="LJ106" i="1" s="1"/>
  <c r="EV119" i="1"/>
  <c r="FR118" i="1"/>
  <c r="FT117" i="1"/>
  <c r="LP105" i="1" s="1"/>
  <c r="ES118" i="1"/>
  <c r="EU117" i="1"/>
  <c r="EP118" i="1"/>
  <c r="ER118" i="1" s="1"/>
  <c r="LH106" i="1" s="1"/>
  <c r="FD118" i="1"/>
  <c r="FB119" i="1"/>
  <c r="EO117" i="1"/>
  <c r="EM118" i="1"/>
  <c r="EC117" i="1"/>
  <c r="EA118" i="1"/>
  <c r="DX118" i="1"/>
  <c r="DZ117" i="1"/>
  <c r="DW118" i="1"/>
  <c r="LA106" i="1" s="1"/>
  <c r="DU119" i="1"/>
  <c r="DN116" i="1"/>
  <c r="KX104" i="1" s="1"/>
  <c r="DL117" i="1"/>
  <c r="GK115" i="1"/>
  <c r="GM111" i="1"/>
  <c r="LU102" i="1" s="1"/>
  <c r="LI105" i="1" l="1"/>
  <c r="LN105" i="1"/>
  <c r="LB105" i="1"/>
  <c r="LC105" i="1"/>
  <c r="LM105" i="1"/>
  <c r="LL106" i="1"/>
  <c r="LG105" i="1"/>
  <c r="AQ138" i="1"/>
  <c r="AS138" i="1" s="1"/>
  <c r="KE122" i="1"/>
  <c r="AW138" i="1"/>
  <c r="AY137" i="1"/>
  <c r="KG122" i="1" s="1"/>
  <c r="AV138" i="1"/>
  <c r="KF123" i="1" s="1"/>
  <c r="AT139" i="1"/>
  <c r="HC137" i="1"/>
  <c r="HE136" i="1"/>
  <c r="MA121" i="1" s="1"/>
  <c r="GZ122" i="1"/>
  <c r="HB121" i="1"/>
  <c r="LZ109" i="1" s="1"/>
  <c r="GT121" i="1"/>
  <c r="GV120" i="1"/>
  <c r="LX108" i="1" s="1"/>
  <c r="DO117" i="1"/>
  <c r="DQ116" i="1"/>
  <c r="KY104" i="1" s="1"/>
  <c r="DR123" i="1"/>
  <c r="DT122" i="1"/>
  <c r="KZ110" i="1" s="1"/>
  <c r="GP118" i="1"/>
  <c r="LV106" i="1" s="1"/>
  <c r="GN119" i="1"/>
  <c r="FK120" i="1"/>
  <c r="FM119" i="1"/>
  <c r="FN120" i="1"/>
  <c r="FP119" i="1"/>
  <c r="LO107" i="1" s="1"/>
  <c r="FJ118" i="1"/>
  <c r="FH119" i="1"/>
  <c r="FG118" i="1"/>
  <c r="FE119" i="1"/>
  <c r="FU120" i="1"/>
  <c r="FW119" i="1"/>
  <c r="LQ107" i="1" s="1"/>
  <c r="EY120" i="1"/>
  <c r="FA119" i="1"/>
  <c r="LK107" i="1" s="1"/>
  <c r="EV120" i="1"/>
  <c r="EX119" i="1"/>
  <c r="LJ107" i="1" s="1"/>
  <c r="FT118" i="1"/>
  <c r="LP106" i="1" s="1"/>
  <c r="FR119" i="1"/>
  <c r="EU118" i="1"/>
  <c r="ES119" i="1"/>
  <c r="EP119" i="1"/>
  <c r="ER119" i="1" s="1"/>
  <c r="LH107" i="1" s="1"/>
  <c r="FB120" i="1"/>
  <c r="FD119" i="1"/>
  <c r="EO118" i="1"/>
  <c r="EM119" i="1"/>
  <c r="EC118" i="1"/>
  <c r="EA119" i="1"/>
  <c r="DZ118" i="1"/>
  <c r="DX119" i="1"/>
  <c r="DU120" i="1"/>
  <c r="DW119" i="1"/>
  <c r="LA107" i="1" s="1"/>
  <c r="DN117" i="1"/>
  <c r="KX105" i="1" s="1"/>
  <c r="DL118" i="1"/>
  <c r="GK116" i="1"/>
  <c r="GM115" i="1"/>
  <c r="LU103" i="1" s="1"/>
  <c r="LI106" i="1" l="1"/>
  <c r="LM106" i="1"/>
  <c r="LC106" i="1"/>
  <c r="LG106" i="1"/>
  <c r="LB106" i="1"/>
  <c r="LL107" i="1"/>
  <c r="LN106" i="1"/>
  <c r="AQ139" i="1"/>
  <c r="AS139" i="1" s="1"/>
  <c r="KE123" i="1"/>
  <c r="AW139" i="1"/>
  <c r="AY138" i="1"/>
  <c r="KG123" i="1" s="1"/>
  <c r="AV139" i="1"/>
  <c r="KF124" i="1" s="1"/>
  <c r="AT140" i="1"/>
  <c r="HC138" i="1"/>
  <c r="HE137" i="1"/>
  <c r="MA122" i="1" s="1"/>
  <c r="GZ123" i="1"/>
  <c r="HB122" i="1"/>
  <c r="LZ110" i="1" s="1"/>
  <c r="GT122" i="1"/>
  <c r="GV121" i="1"/>
  <c r="LX109" i="1" s="1"/>
  <c r="DT123" i="1"/>
  <c r="KZ111" i="1" s="1"/>
  <c r="DR124" i="1"/>
  <c r="DO118" i="1"/>
  <c r="DQ117" i="1"/>
  <c r="KY105" i="1" s="1"/>
  <c r="GN120" i="1"/>
  <c r="GP119" i="1"/>
  <c r="LV107" i="1" s="1"/>
  <c r="FM120" i="1"/>
  <c r="FK121" i="1"/>
  <c r="FP120" i="1"/>
  <c r="LO108" i="1" s="1"/>
  <c r="FN121" i="1"/>
  <c r="FH120" i="1"/>
  <c r="FJ119" i="1"/>
  <c r="FE120" i="1"/>
  <c r="FG119" i="1"/>
  <c r="FW120" i="1"/>
  <c r="LQ108" i="1" s="1"/>
  <c r="FU121" i="1"/>
  <c r="FA120" i="1"/>
  <c r="LK108" i="1" s="1"/>
  <c r="EY121" i="1"/>
  <c r="EX120" i="1"/>
  <c r="LJ108" i="1" s="1"/>
  <c r="EV121" i="1"/>
  <c r="FT119" i="1"/>
  <c r="LP107" i="1" s="1"/>
  <c r="FR120" i="1"/>
  <c r="EU119" i="1"/>
  <c r="ES120" i="1"/>
  <c r="EP120" i="1"/>
  <c r="ER120" i="1" s="1"/>
  <c r="LH108" i="1" s="1"/>
  <c r="FD120" i="1"/>
  <c r="FB121" i="1"/>
  <c r="EM120" i="1"/>
  <c r="EO119" i="1"/>
  <c r="EA120" i="1"/>
  <c r="EC119" i="1"/>
  <c r="DZ119" i="1"/>
  <c r="DX120" i="1"/>
  <c r="DW120" i="1"/>
  <c r="LA108" i="1" s="1"/>
  <c r="DU121" i="1"/>
  <c r="DL119" i="1"/>
  <c r="DN118" i="1"/>
  <c r="KX106" i="1" s="1"/>
  <c r="GK117" i="1"/>
  <c r="GM116" i="1"/>
  <c r="LU104" i="1" s="1"/>
  <c r="LI107" i="1" l="1"/>
  <c r="LB107" i="1"/>
  <c r="LG107" i="1"/>
  <c r="LN107" i="1"/>
  <c r="LC107" i="1"/>
  <c r="LL108" i="1"/>
  <c r="LM107" i="1"/>
  <c r="AQ140" i="1"/>
  <c r="AS140" i="1" s="1"/>
  <c r="KE124" i="1"/>
  <c r="AW140" i="1"/>
  <c r="AY139" i="1"/>
  <c r="KG124" i="1" s="1"/>
  <c r="AV140" i="1"/>
  <c r="KF125" i="1" s="1"/>
  <c r="AT141" i="1"/>
  <c r="HC139" i="1"/>
  <c r="HE138" i="1"/>
  <c r="MA123" i="1" s="1"/>
  <c r="GZ124" i="1"/>
  <c r="HB123" i="1"/>
  <c r="LZ111" i="1" s="1"/>
  <c r="GT123" i="1"/>
  <c r="GV122" i="1"/>
  <c r="LX110" i="1" s="1"/>
  <c r="DO119" i="1"/>
  <c r="DQ118" i="1"/>
  <c r="KY106" i="1" s="1"/>
  <c r="DR125" i="1"/>
  <c r="DT124" i="1"/>
  <c r="KZ112" i="1" s="1"/>
  <c r="GP120" i="1"/>
  <c r="LV108" i="1" s="1"/>
  <c r="GN121" i="1"/>
  <c r="FK122" i="1"/>
  <c r="FM121" i="1"/>
  <c r="FN122" i="1"/>
  <c r="FP121" i="1"/>
  <c r="LO109" i="1" s="1"/>
  <c r="FJ120" i="1"/>
  <c r="FH121" i="1"/>
  <c r="FG120" i="1"/>
  <c r="FE121" i="1"/>
  <c r="FU122" i="1"/>
  <c r="FW121" i="1"/>
  <c r="LQ109" i="1" s="1"/>
  <c r="EY122" i="1"/>
  <c r="FA121" i="1"/>
  <c r="LK109" i="1" s="1"/>
  <c r="EV122" i="1"/>
  <c r="EX121" i="1"/>
  <c r="LJ109" i="1" s="1"/>
  <c r="FT120" i="1"/>
  <c r="LP108" i="1" s="1"/>
  <c r="FR121" i="1"/>
  <c r="EU120" i="1"/>
  <c r="ES121" i="1"/>
  <c r="EP121" i="1"/>
  <c r="ER121" i="1" s="1"/>
  <c r="LH109" i="1" s="1"/>
  <c r="FB122" i="1"/>
  <c r="FD121" i="1"/>
  <c r="EO120" i="1"/>
  <c r="EM121" i="1"/>
  <c r="EC120" i="1"/>
  <c r="EA121" i="1"/>
  <c r="DZ120" i="1"/>
  <c r="DX121" i="1"/>
  <c r="DW121" i="1"/>
  <c r="LA109" i="1" s="1"/>
  <c r="DU122" i="1"/>
  <c r="DN119" i="1"/>
  <c r="KX107" i="1" s="1"/>
  <c r="DL120" i="1"/>
  <c r="GK118" i="1"/>
  <c r="GM117" i="1"/>
  <c r="LU105" i="1" s="1"/>
  <c r="LI108" i="1" l="1"/>
  <c r="LC108" i="1"/>
  <c r="LN108" i="1"/>
  <c r="LM108" i="1"/>
  <c r="LG108" i="1"/>
  <c r="LL109" i="1"/>
  <c r="LB108" i="1"/>
  <c r="AQ141" i="1"/>
  <c r="AS141" i="1" s="1"/>
  <c r="KE125" i="1"/>
  <c r="AW141" i="1"/>
  <c r="AY140" i="1"/>
  <c r="KG125" i="1" s="1"/>
  <c r="AV141" i="1"/>
  <c r="KF126" i="1" s="1"/>
  <c r="AT145" i="1"/>
  <c r="HC140" i="1"/>
  <c r="HE139" i="1"/>
  <c r="MA124" i="1" s="1"/>
  <c r="GZ125" i="1"/>
  <c r="HB124" i="1"/>
  <c r="LZ112" i="1" s="1"/>
  <c r="GT124" i="1"/>
  <c r="GV123" i="1"/>
  <c r="LX111" i="1" s="1"/>
  <c r="DT125" i="1"/>
  <c r="KZ113" i="1" s="1"/>
  <c r="DR126" i="1"/>
  <c r="DO120" i="1"/>
  <c r="DQ119" i="1"/>
  <c r="KY107" i="1" s="1"/>
  <c r="GN122" i="1"/>
  <c r="GP121" i="1"/>
  <c r="LV109" i="1" s="1"/>
  <c r="FM122" i="1"/>
  <c r="FK123" i="1"/>
  <c r="FP122" i="1"/>
  <c r="LO110" i="1" s="1"/>
  <c r="FN123" i="1"/>
  <c r="FJ121" i="1"/>
  <c r="FH122" i="1"/>
  <c r="FG121" i="1"/>
  <c r="FE122" i="1"/>
  <c r="FW122" i="1"/>
  <c r="LQ110" i="1" s="1"/>
  <c r="FU123" i="1"/>
  <c r="FA122" i="1"/>
  <c r="LK110" i="1" s="1"/>
  <c r="EY123" i="1"/>
  <c r="EX122" i="1"/>
  <c r="LJ110" i="1" s="1"/>
  <c r="EV123" i="1"/>
  <c r="FR122" i="1"/>
  <c r="FT121" i="1"/>
  <c r="LP109" i="1" s="1"/>
  <c r="ES122" i="1"/>
  <c r="EU121" i="1"/>
  <c r="EP122" i="1"/>
  <c r="ER122" i="1" s="1"/>
  <c r="LH110" i="1" s="1"/>
  <c r="FD122" i="1"/>
  <c r="FB123" i="1"/>
  <c r="EO121" i="1"/>
  <c r="EM122" i="1"/>
  <c r="EA122" i="1"/>
  <c r="EC121" i="1"/>
  <c r="DX122" i="1"/>
  <c r="DZ121" i="1"/>
  <c r="DW122" i="1"/>
  <c r="LA110" i="1" s="1"/>
  <c r="DU123" i="1"/>
  <c r="DN120" i="1"/>
  <c r="KX108" i="1" s="1"/>
  <c r="DL121" i="1"/>
  <c r="GK119" i="1"/>
  <c r="GM118" i="1"/>
  <c r="LU106" i="1" s="1"/>
  <c r="LI109" i="1" l="1"/>
  <c r="LG109" i="1"/>
  <c r="LM109" i="1"/>
  <c r="LB109" i="1"/>
  <c r="LN109" i="1"/>
  <c r="LL110" i="1"/>
  <c r="LC109" i="1"/>
  <c r="AQ145" i="1"/>
  <c r="AS145" i="1" s="1"/>
  <c r="KE126" i="1"/>
  <c r="AW145" i="1"/>
  <c r="AY141" i="1"/>
  <c r="KG126" i="1" s="1"/>
  <c r="AT146" i="1"/>
  <c r="AV145" i="1"/>
  <c r="KF127" i="1" s="1"/>
  <c r="HC141" i="1"/>
  <c r="HE140" i="1"/>
  <c r="MA125" i="1" s="1"/>
  <c r="GZ126" i="1"/>
  <c r="HB125" i="1"/>
  <c r="LZ113" i="1" s="1"/>
  <c r="GT125" i="1"/>
  <c r="GV124" i="1"/>
  <c r="LX112" i="1" s="1"/>
  <c r="DT126" i="1"/>
  <c r="KZ114" i="1" s="1"/>
  <c r="DR130" i="1"/>
  <c r="DO121" i="1"/>
  <c r="DQ120" i="1"/>
  <c r="KY108" i="1" s="1"/>
  <c r="GN123" i="1"/>
  <c r="GP122" i="1"/>
  <c r="LV110" i="1" s="1"/>
  <c r="FK124" i="1"/>
  <c r="FM123" i="1"/>
  <c r="FN124" i="1"/>
  <c r="FP123" i="1"/>
  <c r="LO111" i="1" s="1"/>
  <c r="FJ122" i="1"/>
  <c r="FH123" i="1"/>
  <c r="FG122" i="1"/>
  <c r="FE123" i="1"/>
  <c r="FU124" i="1"/>
  <c r="FW123" i="1"/>
  <c r="LQ111" i="1" s="1"/>
  <c r="EY124" i="1"/>
  <c r="FA123" i="1"/>
  <c r="LK111" i="1" s="1"/>
  <c r="EV124" i="1"/>
  <c r="EX123" i="1"/>
  <c r="LJ111" i="1" s="1"/>
  <c r="FT122" i="1"/>
  <c r="LP110" i="1" s="1"/>
  <c r="FR123" i="1"/>
  <c r="EU122" i="1"/>
  <c r="ES123" i="1"/>
  <c r="EP123" i="1"/>
  <c r="ER123" i="1" s="1"/>
  <c r="LH111" i="1" s="1"/>
  <c r="FB124" i="1"/>
  <c r="FD123" i="1"/>
  <c r="EO122" i="1"/>
  <c r="EM123" i="1"/>
  <c r="EC122" i="1"/>
  <c r="EA123" i="1"/>
  <c r="DZ122" i="1"/>
  <c r="DX123" i="1"/>
  <c r="DU124" i="1"/>
  <c r="DW123" i="1"/>
  <c r="LA111" i="1" s="1"/>
  <c r="DL122" i="1"/>
  <c r="DN121" i="1"/>
  <c r="KX109" i="1" s="1"/>
  <c r="GK120" i="1"/>
  <c r="GM119" i="1"/>
  <c r="LU107" i="1" s="1"/>
  <c r="LI110" i="1" l="1"/>
  <c r="LN110" i="1"/>
  <c r="LB110" i="1"/>
  <c r="LC110" i="1"/>
  <c r="LM110" i="1"/>
  <c r="LL111" i="1"/>
  <c r="LG110" i="1"/>
  <c r="AQ146" i="1"/>
  <c r="AS146" i="1" s="1"/>
  <c r="KE127" i="1"/>
  <c r="AW146" i="1"/>
  <c r="AY145" i="1"/>
  <c r="KG127" i="1" s="1"/>
  <c r="AT147" i="1"/>
  <c r="AV146" i="1"/>
  <c r="KF128" i="1" s="1"/>
  <c r="HE141" i="1"/>
  <c r="MA126" i="1" s="1"/>
  <c r="HC145" i="1"/>
  <c r="GZ130" i="1"/>
  <c r="HB126" i="1"/>
  <c r="LZ114" i="1" s="1"/>
  <c r="GT126" i="1"/>
  <c r="GV125" i="1"/>
  <c r="LX113" i="1" s="1"/>
  <c r="DO122" i="1"/>
  <c r="DQ121" i="1"/>
  <c r="KY109" i="1" s="1"/>
  <c r="DR131" i="1"/>
  <c r="DT130" i="1"/>
  <c r="KZ115" i="1" s="1"/>
  <c r="GP123" i="1"/>
  <c r="LV111" i="1" s="1"/>
  <c r="GN124" i="1"/>
  <c r="FM124" i="1"/>
  <c r="FK125" i="1"/>
  <c r="FP124" i="1"/>
  <c r="LO112" i="1" s="1"/>
  <c r="FN125" i="1"/>
  <c r="FJ123" i="1"/>
  <c r="FH124" i="1"/>
  <c r="FE124" i="1"/>
  <c r="FG123" i="1"/>
  <c r="FW124" i="1"/>
  <c r="LQ112" i="1" s="1"/>
  <c r="FU125" i="1"/>
  <c r="FA124" i="1"/>
  <c r="LK112" i="1" s="1"/>
  <c r="EY125" i="1"/>
  <c r="EX124" i="1"/>
  <c r="LJ112" i="1" s="1"/>
  <c r="EV125" i="1"/>
  <c r="FT123" i="1"/>
  <c r="LP111" i="1" s="1"/>
  <c r="FR124" i="1"/>
  <c r="EU123" i="1"/>
  <c r="ES124" i="1"/>
  <c r="EP124" i="1"/>
  <c r="ER124" i="1" s="1"/>
  <c r="LH112" i="1" s="1"/>
  <c r="FD124" i="1"/>
  <c r="FB125" i="1"/>
  <c r="EM124" i="1"/>
  <c r="EO123" i="1"/>
  <c r="EC123" i="1"/>
  <c r="EA124" i="1"/>
  <c r="DZ123" i="1"/>
  <c r="DX124" i="1"/>
  <c r="DW124" i="1"/>
  <c r="LA112" i="1" s="1"/>
  <c r="DU125" i="1"/>
  <c r="DN122" i="1"/>
  <c r="KX110" i="1" s="1"/>
  <c r="DL123" i="1"/>
  <c r="GK121" i="1"/>
  <c r="GM120" i="1"/>
  <c r="LU108" i="1" s="1"/>
  <c r="LI111" i="1" l="1"/>
  <c r="LM111" i="1"/>
  <c r="LC111" i="1"/>
  <c r="LG111" i="1"/>
  <c r="LB111" i="1"/>
  <c r="LL112" i="1"/>
  <c r="LN111" i="1"/>
  <c r="AQ147" i="1"/>
  <c r="AS147" i="1" s="1"/>
  <c r="KE128" i="1"/>
  <c r="AW147" i="1"/>
  <c r="AY146" i="1"/>
  <c r="KG128" i="1" s="1"/>
  <c r="AT148" i="1"/>
  <c r="AV147" i="1"/>
  <c r="KF129" i="1" s="1"/>
  <c r="HC146" i="1"/>
  <c r="HE145" i="1"/>
  <c r="MA127" i="1" s="1"/>
  <c r="GZ131" i="1"/>
  <c r="HB130" i="1"/>
  <c r="LZ115" i="1" s="1"/>
  <c r="GV126" i="1"/>
  <c r="LX114" i="1" s="1"/>
  <c r="GT130" i="1"/>
  <c r="DT131" i="1"/>
  <c r="KZ116" i="1" s="1"/>
  <c r="DR132" i="1"/>
  <c r="DO123" i="1"/>
  <c r="DQ122" i="1"/>
  <c r="KY110" i="1" s="1"/>
  <c r="GN125" i="1"/>
  <c r="GP124" i="1"/>
  <c r="LV112" i="1" s="1"/>
  <c r="FK126" i="1"/>
  <c r="FM125" i="1"/>
  <c r="FN126" i="1"/>
  <c r="FP125" i="1"/>
  <c r="LO113" i="1" s="1"/>
  <c r="FJ124" i="1"/>
  <c r="FH125" i="1"/>
  <c r="FG124" i="1"/>
  <c r="FE125" i="1"/>
  <c r="FU126" i="1"/>
  <c r="FW125" i="1"/>
  <c r="LQ113" i="1" s="1"/>
  <c r="EY126" i="1"/>
  <c r="FA125" i="1"/>
  <c r="LK113" i="1" s="1"/>
  <c r="EV126" i="1"/>
  <c r="EX125" i="1"/>
  <c r="LJ113" i="1" s="1"/>
  <c r="FT124" i="1"/>
  <c r="LP112" i="1" s="1"/>
  <c r="FR125" i="1"/>
  <c r="EU124" i="1"/>
  <c r="ES125" i="1"/>
  <c r="EP125" i="1"/>
  <c r="ER125" i="1" s="1"/>
  <c r="LH113" i="1" s="1"/>
  <c r="FB126" i="1"/>
  <c r="FD125" i="1"/>
  <c r="EO124" i="1"/>
  <c r="EM125" i="1"/>
  <c r="EC124" i="1"/>
  <c r="EA125" i="1"/>
  <c r="DZ124" i="1"/>
  <c r="DX125" i="1"/>
  <c r="DW125" i="1"/>
  <c r="LA113" i="1" s="1"/>
  <c r="DU126" i="1"/>
  <c r="DL124" i="1"/>
  <c r="DN123" i="1"/>
  <c r="KX111" i="1" s="1"/>
  <c r="GK122" i="1"/>
  <c r="GM121" i="1"/>
  <c r="LU109" i="1" s="1"/>
  <c r="LI112" i="1" l="1"/>
  <c r="LB112" i="1"/>
  <c r="LG112" i="1"/>
  <c r="LN112" i="1"/>
  <c r="LC112" i="1"/>
  <c r="LL113" i="1"/>
  <c r="LM112" i="1"/>
  <c r="AQ148" i="1"/>
  <c r="AS148" i="1" s="1"/>
  <c r="KE129" i="1"/>
  <c r="AW148" i="1"/>
  <c r="AY147" i="1"/>
  <c r="KG129" i="1" s="1"/>
  <c r="AT149" i="1"/>
  <c r="AV148" i="1"/>
  <c r="KF130" i="1" s="1"/>
  <c r="HC147" i="1"/>
  <c r="HE146" i="1"/>
  <c r="MA128" i="1" s="1"/>
  <c r="GZ132" i="1"/>
  <c r="HB131" i="1"/>
  <c r="LZ116" i="1" s="1"/>
  <c r="GT131" i="1"/>
  <c r="GV130" i="1"/>
  <c r="LX115" i="1" s="1"/>
  <c r="DO124" i="1"/>
  <c r="DQ123" i="1"/>
  <c r="KY111" i="1" s="1"/>
  <c r="DR133" i="1"/>
  <c r="DT132" i="1"/>
  <c r="KZ117" i="1" s="1"/>
  <c r="GP125" i="1"/>
  <c r="LV113" i="1" s="1"/>
  <c r="GN126" i="1"/>
  <c r="FM126" i="1"/>
  <c r="FK130" i="1"/>
  <c r="FP126" i="1"/>
  <c r="LO114" i="1" s="1"/>
  <c r="FN130" i="1"/>
  <c r="FH126" i="1"/>
  <c r="FJ125" i="1"/>
  <c r="FG125" i="1"/>
  <c r="FE126" i="1"/>
  <c r="FW126" i="1"/>
  <c r="LQ114" i="1" s="1"/>
  <c r="FU130" i="1"/>
  <c r="FA126" i="1"/>
  <c r="LK114" i="1" s="1"/>
  <c r="EY130" i="1"/>
  <c r="EX126" i="1"/>
  <c r="LJ114" i="1" s="1"/>
  <c r="EV130" i="1"/>
  <c r="FR126" i="1"/>
  <c r="FT125" i="1"/>
  <c r="LP113" i="1" s="1"/>
  <c r="ES126" i="1"/>
  <c r="EU125" i="1"/>
  <c r="EP126" i="1"/>
  <c r="ER126" i="1" s="1"/>
  <c r="LH114" i="1" s="1"/>
  <c r="FD126" i="1"/>
  <c r="FB130" i="1"/>
  <c r="EO125" i="1"/>
  <c r="EM126" i="1"/>
  <c r="EA126" i="1"/>
  <c r="EC125" i="1"/>
  <c r="DZ125" i="1"/>
  <c r="DX126" i="1"/>
  <c r="DW126" i="1"/>
  <c r="LA114" i="1" s="1"/>
  <c r="DU130" i="1"/>
  <c r="DL125" i="1"/>
  <c r="DN124" i="1"/>
  <c r="KX112" i="1" s="1"/>
  <c r="GK123" i="1"/>
  <c r="GM122" i="1"/>
  <c r="LU110" i="1" s="1"/>
  <c r="LI113" i="1" l="1"/>
  <c r="LC113" i="1"/>
  <c r="LN113" i="1"/>
  <c r="LM113" i="1"/>
  <c r="LG113" i="1"/>
  <c r="LL114" i="1"/>
  <c r="LB113" i="1"/>
  <c r="AQ149" i="1"/>
  <c r="AS149" i="1" s="1"/>
  <c r="KE130" i="1"/>
  <c r="AW149" i="1"/>
  <c r="AY148" i="1"/>
  <c r="KG130" i="1" s="1"/>
  <c r="AT150" i="1"/>
  <c r="AV149" i="1"/>
  <c r="KF131" i="1" s="1"/>
  <c r="HE147" i="1"/>
  <c r="MA129" i="1" s="1"/>
  <c r="HC148" i="1"/>
  <c r="GZ133" i="1"/>
  <c r="HB132" i="1"/>
  <c r="LZ117" i="1" s="1"/>
  <c r="GT132" i="1"/>
  <c r="GV131" i="1"/>
  <c r="LX116" i="1" s="1"/>
  <c r="DT133" i="1"/>
  <c r="KZ118" i="1" s="1"/>
  <c r="DR134" i="1"/>
  <c r="DO125" i="1"/>
  <c r="DQ124" i="1"/>
  <c r="KY112" i="1" s="1"/>
  <c r="GP126" i="1"/>
  <c r="LV114" i="1" s="1"/>
  <c r="GN130" i="1"/>
  <c r="FK131" i="1"/>
  <c r="FM130" i="1"/>
  <c r="FN131" i="1"/>
  <c r="FP130" i="1"/>
  <c r="LO115" i="1" s="1"/>
  <c r="FJ126" i="1"/>
  <c r="FH130" i="1"/>
  <c r="FG126" i="1"/>
  <c r="FE130" i="1"/>
  <c r="FU131" i="1"/>
  <c r="FW130" i="1"/>
  <c r="LQ115" i="1" s="1"/>
  <c r="EY131" i="1"/>
  <c r="FA130" i="1"/>
  <c r="LK115" i="1" s="1"/>
  <c r="EV131" i="1"/>
  <c r="EX130" i="1"/>
  <c r="LJ115" i="1" s="1"/>
  <c r="FT126" i="1"/>
  <c r="LP114" i="1" s="1"/>
  <c r="FR130" i="1"/>
  <c r="EU126" i="1"/>
  <c r="ES130" i="1"/>
  <c r="EP130" i="1"/>
  <c r="ER130" i="1" s="1"/>
  <c r="LH115" i="1" s="1"/>
  <c r="FB131" i="1"/>
  <c r="FD130" i="1"/>
  <c r="EO126" i="1"/>
  <c r="EM130" i="1"/>
  <c r="EC126" i="1"/>
  <c r="EA130" i="1"/>
  <c r="DZ126" i="1"/>
  <c r="DX130" i="1"/>
  <c r="DU131" i="1"/>
  <c r="DW130" i="1"/>
  <c r="LA115" i="1" s="1"/>
  <c r="DL126" i="1"/>
  <c r="DN125" i="1"/>
  <c r="KX113" i="1" s="1"/>
  <c r="GK124" i="1"/>
  <c r="GM123" i="1"/>
  <c r="LU111" i="1" s="1"/>
  <c r="LI114" i="1" l="1"/>
  <c r="LG114" i="1"/>
  <c r="LM114" i="1"/>
  <c r="LB114" i="1"/>
  <c r="LN114" i="1"/>
  <c r="LL115" i="1"/>
  <c r="LC114" i="1"/>
  <c r="AQ150" i="1"/>
  <c r="AS150" i="1" s="1"/>
  <c r="KE131" i="1"/>
  <c r="AY149" i="1"/>
  <c r="KG131" i="1" s="1"/>
  <c r="AW150" i="1"/>
  <c r="AV150" i="1"/>
  <c r="KF132" i="1" s="1"/>
  <c r="AT151" i="1"/>
  <c r="HE148" i="1"/>
  <c r="MA130" i="1" s="1"/>
  <c r="HC149" i="1"/>
  <c r="GZ134" i="1"/>
  <c r="HB133" i="1"/>
  <c r="LZ118" i="1" s="1"/>
  <c r="GT133" i="1"/>
  <c r="GV132" i="1"/>
  <c r="LX117" i="1" s="1"/>
  <c r="DO126" i="1"/>
  <c r="DQ125" i="1"/>
  <c r="KY113" i="1" s="1"/>
  <c r="DR135" i="1"/>
  <c r="DT134" i="1"/>
  <c r="KZ119" i="1" s="1"/>
  <c r="GP130" i="1"/>
  <c r="LV115" i="1" s="1"/>
  <c r="GN131" i="1"/>
  <c r="FM131" i="1"/>
  <c r="FK132" i="1"/>
  <c r="FP131" i="1"/>
  <c r="LO116" i="1" s="1"/>
  <c r="FN132" i="1"/>
  <c r="FJ130" i="1"/>
  <c r="FH131" i="1"/>
  <c r="FE131" i="1"/>
  <c r="FG130" i="1"/>
  <c r="FW131" i="1"/>
  <c r="LQ116" i="1" s="1"/>
  <c r="FU132" i="1"/>
  <c r="FA131" i="1"/>
  <c r="LK116" i="1" s="1"/>
  <c r="EY132" i="1"/>
  <c r="EX131" i="1"/>
  <c r="LJ116" i="1" s="1"/>
  <c r="EV132" i="1"/>
  <c r="FR131" i="1"/>
  <c r="FT130" i="1"/>
  <c r="LP115" i="1" s="1"/>
  <c r="EU130" i="1"/>
  <c r="ES131" i="1"/>
  <c r="EP131" i="1"/>
  <c r="ER131" i="1" s="1"/>
  <c r="LH116" i="1" s="1"/>
  <c r="FD131" i="1"/>
  <c r="FB132" i="1"/>
  <c r="EO130" i="1"/>
  <c r="EM131" i="1"/>
  <c r="EC130" i="1"/>
  <c r="EA131" i="1"/>
  <c r="DX131" i="1"/>
  <c r="DZ130" i="1"/>
  <c r="DW131" i="1"/>
  <c r="LA116" i="1" s="1"/>
  <c r="DU132" i="1"/>
  <c r="DN126" i="1"/>
  <c r="KX114" i="1" s="1"/>
  <c r="DL130" i="1"/>
  <c r="GK125" i="1"/>
  <c r="GM124" i="1"/>
  <c r="LU112" i="1" s="1"/>
  <c r="LI115" i="1" l="1"/>
  <c r="LN115" i="1"/>
  <c r="LB115" i="1"/>
  <c r="LC115" i="1"/>
  <c r="LM115" i="1"/>
  <c r="LL116" i="1"/>
  <c r="LG115" i="1"/>
  <c r="AQ151" i="1"/>
  <c r="AS151" i="1" s="1"/>
  <c r="KE132" i="1"/>
  <c r="AW151" i="1"/>
  <c r="AY150" i="1"/>
  <c r="KG132" i="1" s="1"/>
  <c r="AT152" i="1"/>
  <c r="AV151" i="1"/>
  <c r="KF133" i="1" s="1"/>
  <c r="HC150" i="1"/>
  <c r="HE149" i="1"/>
  <c r="MA131" i="1" s="1"/>
  <c r="GZ135" i="1"/>
  <c r="HB134" i="1"/>
  <c r="LZ119" i="1" s="1"/>
  <c r="GT134" i="1"/>
  <c r="GV133" i="1"/>
  <c r="LX118" i="1" s="1"/>
  <c r="DT135" i="1"/>
  <c r="KZ120" i="1" s="1"/>
  <c r="DR136" i="1"/>
  <c r="DO130" i="1"/>
  <c r="DQ126" i="1"/>
  <c r="KY114" i="1" s="1"/>
  <c r="GP131" i="1"/>
  <c r="LV116" i="1" s="1"/>
  <c r="GN132" i="1"/>
  <c r="FK133" i="1"/>
  <c r="FM132" i="1"/>
  <c r="FN133" i="1"/>
  <c r="FP132" i="1"/>
  <c r="LO117" i="1" s="1"/>
  <c r="FJ131" i="1"/>
  <c r="FH132" i="1"/>
  <c r="FG131" i="1"/>
  <c r="FE132" i="1"/>
  <c r="FU133" i="1"/>
  <c r="FW132" i="1"/>
  <c r="LQ117" i="1" s="1"/>
  <c r="EY133" i="1"/>
  <c r="FA132" i="1"/>
  <c r="LK117" i="1" s="1"/>
  <c r="EV133" i="1"/>
  <c r="EX132" i="1"/>
  <c r="LJ117" i="1" s="1"/>
  <c r="FT131" i="1"/>
  <c r="LP116" i="1" s="1"/>
  <c r="FR132" i="1"/>
  <c r="EU131" i="1"/>
  <c r="ES132" i="1"/>
  <c r="EP132" i="1"/>
  <c r="ER132" i="1" s="1"/>
  <c r="LH117" i="1" s="1"/>
  <c r="FB133" i="1"/>
  <c r="FD132" i="1"/>
  <c r="EO131" i="1"/>
  <c r="EM132" i="1"/>
  <c r="EC131" i="1"/>
  <c r="EA132" i="1"/>
  <c r="DZ131" i="1"/>
  <c r="DX132" i="1"/>
  <c r="DW132" i="1"/>
  <c r="LA117" i="1" s="1"/>
  <c r="DU133" i="1"/>
  <c r="DL131" i="1"/>
  <c r="DN130" i="1"/>
  <c r="KX115" i="1" s="1"/>
  <c r="GK126" i="1"/>
  <c r="GM125" i="1"/>
  <c r="LU113" i="1" s="1"/>
  <c r="LI116" i="1" l="1"/>
  <c r="LM116" i="1"/>
  <c r="LC116" i="1"/>
  <c r="LG116" i="1"/>
  <c r="LB116" i="1"/>
  <c r="LL117" i="1"/>
  <c r="LN116" i="1"/>
  <c r="AQ152" i="1"/>
  <c r="AS152" i="1" s="1"/>
  <c r="KE133" i="1"/>
  <c r="AW152" i="1"/>
  <c r="AY151" i="1"/>
  <c r="KG133" i="1" s="1"/>
  <c r="AT153" i="1"/>
  <c r="AV152" i="1"/>
  <c r="KF134" i="1" s="1"/>
  <c r="HE150" i="1"/>
  <c r="MA132" i="1" s="1"/>
  <c r="HC151" i="1"/>
  <c r="GZ136" i="1"/>
  <c r="HB135" i="1"/>
  <c r="LZ120" i="1" s="1"/>
  <c r="GT135" i="1"/>
  <c r="GV134" i="1"/>
  <c r="LX119" i="1" s="1"/>
  <c r="DO131" i="1"/>
  <c r="DQ130" i="1"/>
  <c r="KY115" i="1" s="1"/>
  <c r="DR137" i="1"/>
  <c r="DT136" i="1"/>
  <c r="KZ121" i="1" s="1"/>
  <c r="GP132" i="1"/>
  <c r="LV117" i="1" s="1"/>
  <c r="GN133" i="1"/>
  <c r="FM133" i="1"/>
  <c r="FK134" i="1"/>
  <c r="FP133" i="1"/>
  <c r="LO118" i="1" s="1"/>
  <c r="FN134" i="1"/>
  <c r="FH133" i="1"/>
  <c r="FJ132" i="1"/>
  <c r="FG132" i="1"/>
  <c r="FE133" i="1"/>
  <c r="FW133" i="1"/>
  <c r="LQ118" i="1" s="1"/>
  <c r="FU134" i="1"/>
  <c r="FA133" i="1"/>
  <c r="LK118" i="1" s="1"/>
  <c r="EY134" i="1"/>
  <c r="EX133" i="1"/>
  <c r="LJ118" i="1" s="1"/>
  <c r="EV134" i="1"/>
  <c r="FT132" i="1"/>
  <c r="LP117" i="1" s="1"/>
  <c r="FR133" i="1"/>
  <c r="ES133" i="1"/>
  <c r="EU132" i="1"/>
  <c r="EP133" i="1"/>
  <c r="ER133" i="1" s="1"/>
  <c r="LH118" i="1" s="1"/>
  <c r="FD133" i="1"/>
  <c r="FB134" i="1"/>
  <c r="EM133" i="1"/>
  <c r="EO132" i="1"/>
  <c r="EA133" i="1"/>
  <c r="EC132" i="1"/>
  <c r="DZ132" i="1"/>
  <c r="DX133" i="1"/>
  <c r="DW133" i="1"/>
  <c r="LA118" i="1" s="1"/>
  <c r="DU134" i="1"/>
  <c r="DL132" i="1"/>
  <c r="DN131" i="1"/>
  <c r="KX116" i="1" s="1"/>
  <c r="GM126" i="1"/>
  <c r="LU114" i="1" s="1"/>
  <c r="GK130" i="1"/>
  <c r="LI117" i="1" l="1"/>
  <c r="LB117" i="1"/>
  <c r="LG117" i="1"/>
  <c r="LN117" i="1"/>
  <c r="LC117" i="1"/>
  <c r="LL118" i="1"/>
  <c r="LM117" i="1"/>
  <c r="AQ153" i="1"/>
  <c r="AS153" i="1" s="1"/>
  <c r="KE134" i="1"/>
  <c r="AW153" i="1"/>
  <c r="AY152" i="1"/>
  <c r="KG134" i="1" s="1"/>
  <c r="AT154" i="1"/>
  <c r="AV153" i="1"/>
  <c r="KF135" i="1" s="1"/>
  <c r="HE151" i="1"/>
  <c r="MA133" i="1" s="1"/>
  <c r="HC152" i="1"/>
  <c r="GZ137" i="1"/>
  <c r="HB136" i="1"/>
  <c r="LZ121" i="1" s="1"/>
  <c r="GT136" i="1"/>
  <c r="GV135" i="1"/>
  <c r="LX120" i="1" s="1"/>
  <c r="DT137" i="1"/>
  <c r="KZ122" i="1" s="1"/>
  <c r="DR138" i="1"/>
  <c r="DO132" i="1"/>
  <c r="DQ131" i="1"/>
  <c r="KY116" i="1" s="1"/>
  <c r="GP133" i="1"/>
  <c r="LV118" i="1" s="1"/>
  <c r="GN134" i="1"/>
  <c r="FK135" i="1"/>
  <c r="FM134" i="1"/>
  <c r="FN135" i="1"/>
  <c r="FP134" i="1"/>
  <c r="LO119" i="1" s="1"/>
  <c r="FJ133" i="1"/>
  <c r="FH134" i="1"/>
  <c r="FG133" i="1"/>
  <c r="FE134" i="1"/>
  <c r="FU135" i="1"/>
  <c r="FW134" i="1"/>
  <c r="LQ119" i="1" s="1"/>
  <c r="EY135" i="1"/>
  <c r="FA134" i="1"/>
  <c r="LK119" i="1" s="1"/>
  <c r="EV135" i="1"/>
  <c r="EX134" i="1"/>
  <c r="LJ119" i="1" s="1"/>
  <c r="FT133" i="1"/>
  <c r="LP118" i="1" s="1"/>
  <c r="FR134" i="1"/>
  <c r="EU133" i="1"/>
  <c r="ES134" i="1"/>
  <c r="EP134" i="1"/>
  <c r="ER134" i="1" s="1"/>
  <c r="LH119" i="1" s="1"/>
  <c r="FB135" i="1"/>
  <c r="FD134" i="1"/>
  <c r="EO133" i="1"/>
  <c r="EM134" i="1"/>
  <c r="EC133" i="1"/>
  <c r="EA134" i="1"/>
  <c r="DZ133" i="1"/>
  <c r="DX134" i="1"/>
  <c r="DU135" i="1"/>
  <c r="DW134" i="1"/>
  <c r="LA119" i="1" s="1"/>
  <c r="DL133" i="1"/>
  <c r="DN132" i="1"/>
  <c r="KX117" i="1" s="1"/>
  <c r="GM130" i="1"/>
  <c r="LU115" i="1" s="1"/>
  <c r="GK131" i="1"/>
  <c r="LI118" i="1" l="1"/>
  <c r="LC118" i="1"/>
  <c r="LN118" i="1"/>
  <c r="LM118" i="1"/>
  <c r="LG118" i="1"/>
  <c r="LL119" i="1"/>
  <c r="LB118" i="1"/>
  <c r="AQ154" i="1"/>
  <c r="AS154" i="1" s="1"/>
  <c r="KE135" i="1"/>
  <c r="AW154" i="1"/>
  <c r="AY153" i="1"/>
  <c r="KG135" i="1" s="1"/>
  <c r="AT155" i="1"/>
  <c r="AV154" i="1"/>
  <c r="KF136" i="1" s="1"/>
  <c r="HC153" i="1"/>
  <c r="HE152" i="1"/>
  <c r="MA134" i="1" s="1"/>
  <c r="GZ138" i="1"/>
  <c r="HB137" i="1"/>
  <c r="LZ122" i="1" s="1"/>
  <c r="GT137" i="1"/>
  <c r="GV136" i="1"/>
  <c r="LX121" i="1" s="1"/>
  <c r="DO133" i="1"/>
  <c r="DQ132" i="1"/>
  <c r="KY117" i="1" s="1"/>
  <c r="DR139" i="1"/>
  <c r="DT138" i="1"/>
  <c r="KZ123" i="1" s="1"/>
  <c r="GP134" i="1"/>
  <c r="LV119" i="1" s="1"/>
  <c r="GN135" i="1"/>
  <c r="FM135" i="1"/>
  <c r="FK136" i="1"/>
  <c r="FP135" i="1"/>
  <c r="LO120" i="1" s="1"/>
  <c r="FN136" i="1"/>
  <c r="FJ134" i="1"/>
  <c r="FH135" i="1"/>
  <c r="FE135" i="1"/>
  <c r="FG134" i="1"/>
  <c r="FW135" i="1"/>
  <c r="LQ120" i="1" s="1"/>
  <c r="FU136" i="1"/>
  <c r="FA135" i="1"/>
  <c r="LK120" i="1" s="1"/>
  <c r="EY136" i="1"/>
  <c r="EX135" i="1"/>
  <c r="LJ120" i="1" s="1"/>
  <c r="EV136" i="1"/>
  <c r="FR135" i="1"/>
  <c r="FT134" i="1"/>
  <c r="LP119" i="1" s="1"/>
  <c r="EU134" i="1"/>
  <c r="ES135" i="1"/>
  <c r="EP135" i="1"/>
  <c r="ER135" i="1" s="1"/>
  <c r="LH120" i="1" s="1"/>
  <c r="FD135" i="1"/>
  <c r="FB136" i="1"/>
  <c r="EO134" i="1"/>
  <c r="EM135" i="1"/>
  <c r="EC134" i="1"/>
  <c r="EA135" i="1"/>
  <c r="DX135" i="1"/>
  <c r="DZ134" i="1"/>
  <c r="DW135" i="1"/>
  <c r="LA120" i="1" s="1"/>
  <c r="DU136" i="1"/>
  <c r="DN133" i="1"/>
  <c r="KX118" i="1" s="1"/>
  <c r="DL134" i="1"/>
  <c r="GM131" i="1"/>
  <c r="LU116" i="1" s="1"/>
  <c r="GK132" i="1"/>
  <c r="LI119" i="1" l="1"/>
  <c r="LG119" i="1"/>
  <c r="LM119" i="1"/>
  <c r="LB119" i="1"/>
  <c r="LN119" i="1"/>
  <c r="LL120" i="1"/>
  <c r="LC119" i="1"/>
  <c r="AQ155" i="1"/>
  <c r="AS155" i="1" s="1"/>
  <c r="KE136" i="1"/>
  <c r="AW155" i="1"/>
  <c r="AY154" i="1"/>
  <c r="KG136" i="1" s="1"/>
  <c r="AV155" i="1"/>
  <c r="KF137" i="1" s="1"/>
  <c r="AT156" i="1"/>
  <c r="HC154" i="1"/>
  <c r="HE153" i="1"/>
  <c r="MA135" i="1" s="1"/>
  <c r="GZ139" i="1"/>
  <c r="HB138" i="1"/>
  <c r="LZ123" i="1" s="1"/>
  <c r="GT138" i="1"/>
  <c r="GV137" i="1"/>
  <c r="LX122" i="1" s="1"/>
  <c r="DT139" i="1"/>
  <c r="KZ124" i="1" s="1"/>
  <c r="DR140" i="1"/>
  <c r="DO134" i="1"/>
  <c r="DQ133" i="1"/>
  <c r="KY118" i="1" s="1"/>
  <c r="GP135" i="1"/>
  <c r="LV120" i="1" s="1"/>
  <c r="GN136" i="1"/>
  <c r="FK137" i="1"/>
  <c r="FM136" i="1"/>
  <c r="FN137" i="1"/>
  <c r="FP136" i="1"/>
  <c r="LO121" i="1" s="1"/>
  <c r="FJ135" i="1"/>
  <c r="FH136" i="1"/>
  <c r="FG135" i="1"/>
  <c r="FE136" i="1"/>
  <c r="FU137" i="1"/>
  <c r="FW136" i="1"/>
  <c r="LQ121" i="1" s="1"/>
  <c r="EY137" i="1"/>
  <c r="FA136" i="1"/>
  <c r="LK121" i="1" s="1"/>
  <c r="EV137" i="1"/>
  <c r="EX136" i="1"/>
  <c r="LJ121" i="1" s="1"/>
  <c r="FT135" i="1"/>
  <c r="LP120" i="1" s="1"/>
  <c r="FR136" i="1"/>
  <c r="EU135" i="1"/>
  <c r="ES136" i="1"/>
  <c r="EP136" i="1"/>
  <c r="ER136" i="1" s="1"/>
  <c r="LH121" i="1" s="1"/>
  <c r="FB137" i="1"/>
  <c r="FD136" i="1"/>
  <c r="EO135" i="1"/>
  <c r="EM136" i="1"/>
  <c r="EC135" i="1"/>
  <c r="EA136" i="1"/>
  <c r="DZ135" i="1"/>
  <c r="DX136" i="1"/>
  <c r="DW136" i="1"/>
  <c r="LA121" i="1" s="1"/>
  <c r="DU137" i="1"/>
  <c r="DL135" i="1"/>
  <c r="DN134" i="1"/>
  <c r="KX119" i="1" s="1"/>
  <c r="GK133" i="1"/>
  <c r="GM132" i="1"/>
  <c r="LU117" i="1" s="1"/>
  <c r="LI120" i="1" l="1"/>
  <c r="LN120" i="1"/>
  <c r="LB120" i="1"/>
  <c r="LC120" i="1"/>
  <c r="LM120" i="1"/>
  <c r="LL121" i="1"/>
  <c r="LG120" i="1"/>
  <c r="AQ156" i="1"/>
  <c r="AS156" i="1" s="1"/>
  <c r="KE137" i="1"/>
  <c r="AW156" i="1"/>
  <c r="AY155" i="1"/>
  <c r="KG137" i="1" s="1"/>
  <c r="AV156" i="1"/>
  <c r="KF138" i="1" s="1"/>
  <c r="AT160" i="1"/>
  <c r="HE154" i="1"/>
  <c r="MA136" i="1" s="1"/>
  <c r="HC155" i="1"/>
  <c r="GZ140" i="1"/>
  <c r="HB139" i="1"/>
  <c r="LZ124" i="1" s="1"/>
  <c r="GT139" i="1"/>
  <c r="GV138" i="1"/>
  <c r="LX123" i="1" s="1"/>
  <c r="DO135" i="1"/>
  <c r="DQ134" i="1"/>
  <c r="KY119" i="1" s="1"/>
  <c r="DR141" i="1"/>
  <c r="DT140" i="1"/>
  <c r="KZ125" i="1" s="1"/>
  <c r="GN137" i="1"/>
  <c r="GP136" i="1"/>
  <c r="LV121" i="1" s="1"/>
  <c r="FM137" i="1"/>
  <c r="FK138" i="1"/>
  <c r="FP137" i="1"/>
  <c r="LO122" i="1" s="1"/>
  <c r="FN138" i="1"/>
  <c r="FH137" i="1"/>
  <c r="FJ136" i="1"/>
  <c r="FG136" i="1"/>
  <c r="FE137" i="1"/>
  <c r="FW137" i="1"/>
  <c r="LQ122" i="1" s="1"/>
  <c r="FU138" i="1"/>
  <c r="FA137" i="1"/>
  <c r="LK122" i="1" s="1"/>
  <c r="EY138" i="1"/>
  <c r="EX137" i="1"/>
  <c r="LJ122" i="1" s="1"/>
  <c r="EV138" i="1"/>
  <c r="FT136" i="1"/>
  <c r="LP121" i="1" s="1"/>
  <c r="FR137" i="1"/>
  <c r="ES137" i="1"/>
  <c r="EU136" i="1"/>
  <c r="EP137" i="1"/>
  <c r="ER137" i="1" s="1"/>
  <c r="LH122" i="1" s="1"/>
  <c r="FD137" i="1"/>
  <c r="FB138" i="1"/>
  <c r="EO136" i="1"/>
  <c r="EM137" i="1"/>
  <c r="EA137" i="1"/>
  <c r="EC136" i="1"/>
  <c r="DZ136" i="1"/>
  <c r="DX137" i="1"/>
  <c r="DW137" i="1"/>
  <c r="LA122" i="1" s="1"/>
  <c r="DU138" i="1"/>
  <c r="DN135" i="1"/>
  <c r="KX120" i="1" s="1"/>
  <c r="DL136" i="1"/>
  <c r="GM133" i="1"/>
  <c r="LU118" i="1" s="1"/>
  <c r="GK134" i="1"/>
  <c r="LI121" i="1" l="1"/>
  <c r="LM121" i="1"/>
  <c r="LC121" i="1"/>
  <c r="LG121" i="1"/>
  <c r="LB121" i="1"/>
  <c r="LL122" i="1"/>
  <c r="LN121" i="1"/>
  <c r="AQ160" i="1"/>
  <c r="AS160" i="1" s="1"/>
  <c r="KE138" i="1"/>
  <c r="AW160" i="1"/>
  <c r="AY156" i="1"/>
  <c r="KG138" i="1" s="1"/>
  <c r="AT161" i="1"/>
  <c r="AV160" i="1"/>
  <c r="KF139" i="1" s="1"/>
  <c r="HC156" i="1"/>
  <c r="HE155" i="1"/>
  <c r="MA137" i="1" s="1"/>
  <c r="GZ141" i="1"/>
  <c r="HB140" i="1"/>
  <c r="LZ125" i="1" s="1"/>
  <c r="GT140" i="1"/>
  <c r="GV139" i="1"/>
  <c r="LX124" i="1" s="1"/>
  <c r="DR145" i="1"/>
  <c r="DT141" i="1"/>
  <c r="KZ126" i="1" s="1"/>
  <c r="DO136" i="1"/>
  <c r="DQ135" i="1"/>
  <c r="KY120" i="1" s="1"/>
  <c r="GP137" i="1"/>
  <c r="LV122" i="1" s="1"/>
  <c r="GN138" i="1"/>
  <c r="FK139" i="1"/>
  <c r="FM138" i="1"/>
  <c r="FN139" i="1"/>
  <c r="FP138" i="1"/>
  <c r="LO123" i="1" s="1"/>
  <c r="FJ137" i="1"/>
  <c r="FH138" i="1"/>
  <c r="FG137" i="1"/>
  <c r="FE138" i="1"/>
  <c r="FU139" i="1"/>
  <c r="FW138" i="1"/>
  <c r="LQ123" i="1" s="1"/>
  <c r="EY139" i="1"/>
  <c r="FA138" i="1"/>
  <c r="LK123" i="1" s="1"/>
  <c r="EV139" i="1"/>
  <c r="EX138" i="1"/>
  <c r="LJ123" i="1" s="1"/>
  <c r="FT137" i="1"/>
  <c r="LP122" i="1" s="1"/>
  <c r="FR138" i="1"/>
  <c r="EU137" i="1"/>
  <c r="ES138" i="1"/>
  <c r="EP138" i="1"/>
  <c r="ER138" i="1" s="1"/>
  <c r="LH123" i="1" s="1"/>
  <c r="FB139" i="1"/>
  <c r="FD138" i="1"/>
  <c r="EO137" i="1"/>
  <c r="EM138" i="1"/>
  <c r="EC137" i="1"/>
  <c r="EA138" i="1"/>
  <c r="DZ137" i="1"/>
  <c r="DX138" i="1"/>
  <c r="DU139" i="1"/>
  <c r="DW138" i="1"/>
  <c r="LA123" i="1" s="1"/>
  <c r="DL137" i="1"/>
  <c r="DN136" i="1"/>
  <c r="KX121" i="1" s="1"/>
  <c r="GM134" i="1"/>
  <c r="LU119" i="1" s="1"/>
  <c r="GK135" i="1"/>
  <c r="LI122" i="1" l="1"/>
  <c r="LB122" i="1"/>
  <c r="LG122" i="1"/>
  <c r="LN122" i="1"/>
  <c r="LC122" i="1"/>
  <c r="LL123" i="1"/>
  <c r="LM122" i="1"/>
  <c r="AQ161" i="1"/>
  <c r="AS161" i="1" s="1"/>
  <c r="KE139" i="1"/>
  <c r="AW161" i="1"/>
  <c r="AY160" i="1"/>
  <c r="KG139" i="1" s="1"/>
  <c r="AT162" i="1"/>
  <c r="AV161" i="1"/>
  <c r="KF140" i="1" s="1"/>
  <c r="HE156" i="1"/>
  <c r="MA138" i="1" s="1"/>
  <c r="HC160" i="1"/>
  <c r="GZ145" i="1"/>
  <c r="HB141" i="1"/>
  <c r="LZ126" i="1" s="1"/>
  <c r="GT141" i="1"/>
  <c r="GV140" i="1"/>
  <c r="LX125" i="1" s="1"/>
  <c r="DR146" i="1"/>
  <c r="DT145" i="1"/>
  <c r="KZ127" i="1" s="1"/>
  <c r="DO137" i="1"/>
  <c r="DQ136" i="1"/>
  <c r="KY121" i="1" s="1"/>
  <c r="GN139" i="1"/>
  <c r="GP138" i="1"/>
  <c r="LV123" i="1" s="1"/>
  <c r="FM139" i="1"/>
  <c r="FK140" i="1"/>
  <c r="FP139" i="1"/>
  <c r="LO124" i="1" s="1"/>
  <c r="FN140" i="1"/>
  <c r="FJ138" i="1"/>
  <c r="FH139" i="1"/>
  <c r="FE139" i="1"/>
  <c r="FG138" i="1"/>
  <c r="FW139" i="1"/>
  <c r="LQ124" i="1" s="1"/>
  <c r="FU140" i="1"/>
  <c r="FA139" i="1"/>
  <c r="LK124" i="1" s="1"/>
  <c r="EY140" i="1"/>
  <c r="EX139" i="1"/>
  <c r="LJ124" i="1" s="1"/>
  <c r="EV140" i="1"/>
  <c r="FR139" i="1"/>
  <c r="FT138" i="1"/>
  <c r="LP123" i="1" s="1"/>
  <c r="EU138" i="1"/>
  <c r="ES139" i="1"/>
  <c r="EP139" i="1"/>
  <c r="ER139" i="1" s="1"/>
  <c r="LH124" i="1" s="1"/>
  <c r="FD139" i="1"/>
  <c r="FB140" i="1"/>
  <c r="EM139" i="1"/>
  <c r="EO138" i="1"/>
  <c r="EC138" i="1"/>
  <c r="EA139" i="1"/>
  <c r="DX139" i="1"/>
  <c r="DZ138" i="1"/>
  <c r="DW139" i="1"/>
  <c r="LA124" i="1" s="1"/>
  <c r="DU140" i="1"/>
  <c r="DN137" i="1"/>
  <c r="KX122" i="1" s="1"/>
  <c r="DL138" i="1"/>
  <c r="GM135" i="1"/>
  <c r="LU120" i="1" s="1"/>
  <c r="GK136" i="1"/>
  <c r="LI123" i="1" l="1"/>
  <c r="LC123" i="1"/>
  <c r="LN123" i="1"/>
  <c r="LM123" i="1"/>
  <c r="LG123" i="1"/>
  <c r="LL124" i="1"/>
  <c r="LB123" i="1"/>
  <c r="AQ162" i="1"/>
  <c r="AS162" i="1" s="1"/>
  <c r="KE140" i="1"/>
  <c r="AW162" i="1"/>
  <c r="AY161" i="1"/>
  <c r="KG140" i="1" s="1"/>
  <c r="AV162" i="1"/>
  <c r="KF141" i="1" s="1"/>
  <c r="AT163" i="1"/>
  <c r="HC161" i="1"/>
  <c r="HE160" i="1"/>
  <c r="MA139" i="1" s="1"/>
  <c r="GZ146" i="1"/>
  <c r="HB145" i="1"/>
  <c r="LZ127" i="1" s="1"/>
  <c r="GT145" i="1"/>
  <c r="GV141" i="1"/>
  <c r="LX126" i="1" s="1"/>
  <c r="DO138" i="1"/>
  <c r="DQ137" i="1"/>
  <c r="KY122" i="1" s="1"/>
  <c r="DR147" i="1"/>
  <c r="DT146" i="1"/>
  <c r="KZ128" i="1" s="1"/>
  <c r="GP139" i="1"/>
  <c r="LV124" i="1" s="1"/>
  <c r="GN140" i="1"/>
  <c r="FK141" i="1"/>
  <c r="FM140" i="1"/>
  <c r="FN141" i="1"/>
  <c r="FP140" i="1"/>
  <c r="LO125" i="1" s="1"/>
  <c r="FJ139" i="1"/>
  <c r="FH140" i="1"/>
  <c r="FG139" i="1"/>
  <c r="FE140" i="1"/>
  <c r="FU141" i="1"/>
  <c r="FW140" i="1"/>
  <c r="LQ125" i="1" s="1"/>
  <c r="EY141" i="1"/>
  <c r="FA140" i="1"/>
  <c r="LK125" i="1" s="1"/>
  <c r="EV141" i="1"/>
  <c r="EX140" i="1"/>
  <c r="LJ125" i="1" s="1"/>
  <c r="FT139" i="1"/>
  <c r="LP124" i="1" s="1"/>
  <c r="FR140" i="1"/>
  <c r="EU139" i="1"/>
  <c r="ES140" i="1"/>
  <c r="EP140" i="1"/>
  <c r="ER140" i="1" s="1"/>
  <c r="LH125" i="1" s="1"/>
  <c r="FB141" i="1"/>
  <c r="FD140" i="1"/>
  <c r="EO139" i="1"/>
  <c r="EM140" i="1"/>
  <c r="EC139" i="1"/>
  <c r="EA140" i="1"/>
  <c r="DZ139" i="1"/>
  <c r="DX140" i="1"/>
  <c r="DU141" i="1"/>
  <c r="DW140" i="1"/>
  <c r="LA125" i="1" s="1"/>
  <c r="DL139" i="1"/>
  <c r="DN138" i="1"/>
  <c r="KX123" i="1" s="1"/>
  <c r="GK137" i="1"/>
  <c r="GM136" i="1"/>
  <c r="LU121" i="1" s="1"/>
  <c r="LI124" i="1" l="1"/>
  <c r="LG124" i="1"/>
  <c r="LM124" i="1"/>
  <c r="LB124" i="1"/>
  <c r="LN124" i="1"/>
  <c r="LL125" i="1"/>
  <c r="LC124" i="1"/>
  <c r="AQ163" i="1"/>
  <c r="AS163" i="1" s="1"/>
  <c r="KE141" i="1"/>
  <c r="AW163" i="1"/>
  <c r="AY162" i="1"/>
  <c r="KG141" i="1" s="1"/>
  <c r="AT164" i="1"/>
  <c r="AV163" i="1"/>
  <c r="KF142" i="1" s="1"/>
  <c r="HE161" i="1"/>
  <c r="MA140" i="1" s="1"/>
  <c r="HC162" i="1"/>
  <c r="GZ147" i="1"/>
  <c r="HB146" i="1"/>
  <c r="LZ128" i="1" s="1"/>
  <c r="GT146" i="1"/>
  <c r="GV145" i="1"/>
  <c r="LX127" i="1" s="1"/>
  <c r="DR148" i="1"/>
  <c r="DT147" i="1"/>
  <c r="KZ129" i="1" s="1"/>
  <c r="DO139" i="1"/>
  <c r="DQ138" i="1"/>
  <c r="KY123" i="1" s="1"/>
  <c r="GN141" i="1"/>
  <c r="GP140" i="1"/>
  <c r="LV125" i="1" s="1"/>
  <c r="FM141" i="1"/>
  <c r="FK145" i="1"/>
  <c r="FP141" i="1"/>
  <c r="LO126" i="1" s="1"/>
  <c r="FN145" i="1"/>
  <c r="FH141" i="1"/>
  <c r="FJ140" i="1"/>
  <c r="FG140" i="1"/>
  <c r="FE141" i="1"/>
  <c r="FW141" i="1"/>
  <c r="LQ126" i="1" s="1"/>
  <c r="FU145" i="1"/>
  <c r="FA141" i="1"/>
  <c r="LK126" i="1" s="1"/>
  <c r="EY145" i="1"/>
  <c r="EX141" i="1"/>
  <c r="LJ126" i="1" s="1"/>
  <c r="EV145" i="1"/>
  <c r="FT140" i="1"/>
  <c r="LP125" i="1" s="1"/>
  <c r="FR141" i="1"/>
  <c r="ES141" i="1"/>
  <c r="EU140" i="1"/>
  <c r="EP141" i="1"/>
  <c r="ER141" i="1" s="1"/>
  <c r="LH126" i="1" s="1"/>
  <c r="FD141" i="1"/>
  <c r="FB145" i="1"/>
  <c r="EO140" i="1"/>
  <c r="EM141" i="1"/>
  <c r="EA141" i="1"/>
  <c r="EC140" i="1"/>
  <c r="DZ140" i="1"/>
  <c r="DX141" i="1"/>
  <c r="DW141" i="1"/>
  <c r="LA126" i="1" s="1"/>
  <c r="DU145" i="1"/>
  <c r="DN139" i="1"/>
  <c r="KX124" i="1" s="1"/>
  <c r="DL140" i="1"/>
  <c r="GM137" i="1"/>
  <c r="LU122" i="1" s="1"/>
  <c r="GK138" i="1"/>
  <c r="LI125" i="1" l="1"/>
  <c r="LN125" i="1"/>
  <c r="LB125" i="1"/>
  <c r="LC125" i="1"/>
  <c r="LM125" i="1"/>
  <c r="LL126" i="1"/>
  <c r="LG125" i="1"/>
  <c r="AQ164" i="1"/>
  <c r="AS164" i="1" s="1"/>
  <c r="KE142" i="1"/>
  <c r="AW164" i="1"/>
  <c r="AY163" i="1"/>
  <c r="KG142" i="1" s="1"/>
  <c r="AT165" i="1"/>
  <c r="AV164" i="1"/>
  <c r="KF143" i="1" s="1"/>
  <c r="HC163" i="1"/>
  <c r="HE162" i="1"/>
  <c r="MA141" i="1" s="1"/>
  <c r="GZ148" i="1"/>
  <c r="HB147" i="1"/>
  <c r="LZ129" i="1" s="1"/>
  <c r="GT147" i="1"/>
  <c r="GV146" i="1"/>
  <c r="LX128" i="1" s="1"/>
  <c r="DO140" i="1"/>
  <c r="DQ139" i="1"/>
  <c r="KY124" i="1" s="1"/>
  <c r="DR149" i="1"/>
  <c r="DT148" i="1"/>
  <c r="KZ130" i="1" s="1"/>
  <c r="GN145" i="1"/>
  <c r="GP141" i="1"/>
  <c r="LV126" i="1" s="1"/>
  <c r="FK146" i="1"/>
  <c r="FM145" i="1"/>
  <c r="FN146" i="1"/>
  <c r="FP145" i="1"/>
  <c r="LO127" i="1" s="1"/>
  <c r="FJ141" i="1"/>
  <c r="FH145" i="1"/>
  <c r="FG141" i="1"/>
  <c r="FE145" i="1"/>
  <c r="FU146" i="1"/>
  <c r="FW145" i="1"/>
  <c r="LQ127" i="1" s="1"/>
  <c r="EY146" i="1"/>
  <c r="FA145" i="1"/>
  <c r="LK127" i="1" s="1"/>
  <c r="EV146" i="1"/>
  <c r="EX145" i="1"/>
  <c r="LJ127" i="1" s="1"/>
  <c r="FT141" i="1"/>
  <c r="LP126" i="1" s="1"/>
  <c r="FR145" i="1"/>
  <c r="EU141" i="1"/>
  <c r="ES145" i="1"/>
  <c r="EP145" i="1"/>
  <c r="ER145" i="1" s="1"/>
  <c r="LH127" i="1" s="1"/>
  <c r="FB146" i="1"/>
  <c r="FD145" i="1"/>
  <c r="EO141" i="1"/>
  <c r="EM145" i="1"/>
  <c r="EC141" i="1"/>
  <c r="EA145" i="1"/>
  <c r="DZ141" i="1"/>
  <c r="DX145" i="1"/>
  <c r="DW145" i="1"/>
  <c r="LA127" i="1" s="1"/>
  <c r="DU146" i="1"/>
  <c r="DN140" i="1"/>
  <c r="KX125" i="1" s="1"/>
  <c r="DL141" i="1"/>
  <c r="GM138" i="1"/>
  <c r="LU123" i="1" s="1"/>
  <c r="GK139" i="1"/>
  <c r="LI126" i="1" l="1"/>
  <c r="LM126" i="1"/>
  <c r="LC126" i="1"/>
  <c r="LG126" i="1"/>
  <c r="LB126" i="1"/>
  <c r="LL127" i="1"/>
  <c r="LN126" i="1"/>
  <c r="AQ165" i="1"/>
  <c r="AS165" i="1" s="1"/>
  <c r="KE143" i="1"/>
  <c r="AW165" i="1"/>
  <c r="AY164" i="1"/>
  <c r="KG143" i="1" s="1"/>
  <c r="AT166" i="1"/>
  <c r="AV165" i="1"/>
  <c r="KF144" i="1" s="1"/>
  <c r="HC164" i="1"/>
  <c r="HE163" i="1"/>
  <c r="MA142" i="1" s="1"/>
  <c r="GZ149" i="1"/>
  <c r="HB148" i="1"/>
  <c r="LZ130" i="1" s="1"/>
  <c r="GT148" i="1"/>
  <c r="GV147" i="1"/>
  <c r="LX129" i="1" s="1"/>
  <c r="DR150" i="1"/>
  <c r="DT149" i="1"/>
  <c r="KZ131" i="1" s="1"/>
  <c r="DO141" i="1"/>
  <c r="DQ140" i="1"/>
  <c r="KY125" i="1" s="1"/>
  <c r="GP145" i="1"/>
  <c r="LV127" i="1" s="1"/>
  <c r="GN146" i="1"/>
  <c r="FM146" i="1"/>
  <c r="FK147" i="1"/>
  <c r="FP146" i="1"/>
  <c r="LO128" i="1" s="1"/>
  <c r="FN147" i="1"/>
  <c r="FH146" i="1"/>
  <c r="FJ145" i="1"/>
  <c r="FE146" i="1"/>
  <c r="FG145" i="1"/>
  <c r="FW146" i="1"/>
  <c r="LQ128" i="1" s="1"/>
  <c r="FU147" i="1"/>
  <c r="FA146" i="1"/>
  <c r="LK128" i="1" s="1"/>
  <c r="EY147" i="1"/>
  <c r="EX146" i="1"/>
  <c r="LJ128" i="1" s="1"/>
  <c r="EV147" i="1"/>
  <c r="FT145" i="1"/>
  <c r="LP127" i="1" s="1"/>
  <c r="FR146" i="1"/>
  <c r="EU145" i="1"/>
  <c r="ES146" i="1"/>
  <c r="EP146" i="1"/>
  <c r="ER146" i="1" s="1"/>
  <c r="LH128" i="1" s="1"/>
  <c r="FD146" i="1"/>
  <c r="FB147" i="1"/>
  <c r="EM146" i="1"/>
  <c r="EO145" i="1"/>
  <c r="EC145" i="1"/>
  <c r="EA146" i="1"/>
  <c r="DZ145" i="1"/>
  <c r="DX146" i="1"/>
  <c r="DW146" i="1"/>
  <c r="LA128" i="1" s="1"/>
  <c r="DU147" i="1"/>
  <c r="DN141" i="1"/>
  <c r="KX126" i="1" s="1"/>
  <c r="DL145" i="1"/>
  <c r="GM139" i="1"/>
  <c r="LU124" i="1" s="1"/>
  <c r="GK140" i="1"/>
  <c r="LI127" i="1" l="1"/>
  <c r="LB127" i="1"/>
  <c r="LG127" i="1"/>
  <c r="LN127" i="1"/>
  <c r="LC127" i="1"/>
  <c r="LL128" i="1"/>
  <c r="LM127" i="1"/>
  <c r="AQ166" i="1"/>
  <c r="AS166" i="1" s="1"/>
  <c r="KE144" i="1"/>
  <c r="AW166" i="1"/>
  <c r="AY165" i="1"/>
  <c r="KG144" i="1" s="1"/>
  <c r="AV166" i="1"/>
  <c r="KF145" i="1" s="1"/>
  <c r="AT167" i="1"/>
  <c r="HC165" i="1"/>
  <c r="HE164" i="1"/>
  <c r="MA143" i="1" s="1"/>
  <c r="GZ150" i="1"/>
  <c r="HB149" i="1"/>
  <c r="LZ131" i="1" s="1"/>
  <c r="GT149" i="1"/>
  <c r="GV148" i="1"/>
  <c r="LX130" i="1" s="1"/>
  <c r="DO145" i="1"/>
  <c r="DQ141" i="1"/>
  <c r="KY126" i="1" s="1"/>
  <c r="DR151" i="1"/>
  <c r="DT150" i="1"/>
  <c r="KZ132" i="1" s="1"/>
  <c r="GN147" i="1"/>
  <c r="GP146" i="1"/>
  <c r="LV128" i="1" s="1"/>
  <c r="FK148" i="1"/>
  <c r="FM147" i="1"/>
  <c r="FN148" i="1"/>
  <c r="FP147" i="1"/>
  <c r="LO129" i="1" s="1"/>
  <c r="FJ146" i="1"/>
  <c r="FH147" i="1"/>
  <c r="FG146" i="1"/>
  <c r="FE147" i="1"/>
  <c r="FU148" i="1"/>
  <c r="FW147" i="1"/>
  <c r="LQ129" i="1" s="1"/>
  <c r="EY148" i="1"/>
  <c r="FA147" i="1"/>
  <c r="LK129" i="1" s="1"/>
  <c r="EV148" i="1"/>
  <c r="EX147" i="1"/>
  <c r="LJ129" i="1" s="1"/>
  <c r="FT146" i="1"/>
  <c r="LP128" i="1" s="1"/>
  <c r="FR147" i="1"/>
  <c r="EU146" i="1"/>
  <c r="ES147" i="1"/>
  <c r="EP147" i="1"/>
  <c r="ER147" i="1" s="1"/>
  <c r="LH129" i="1" s="1"/>
  <c r="FB148" i="1"/>
  <c r="FD147" i="1"/>
  <c r="EO146" i="1"/>
  <c r="EM147" i="1"/>
  <c r="EC146" i="1"/>
  <c r="EA147" i="1"/>
  <c r="DZ146" i="1"/>
  <c r="DX147" i="1"/>
  <c r="DU148" i="1"/>
  <c r="DW147" i="1"/>
  <c r="LA129" i="1" s="1"/>
  <c r="DL146" i="1"/>
  <c r="DN145" i="1"/>
  <c r="KX127" i="1" s="1"/>
  <c r="GM140" i="1"/>
  <c r="LU125" i="1" s="1"/>
  <c r="GK141" i="1"/>
  <c r="LI128" i="1" l="1"/>
  <c r="LC128" i="1"/>
  <c r="LN128" i="1"/>
  <c r="LM128" i="1"/>
  <c r="LG128" i="1"/>
  <c r="LL129" i="1"/>
  <c r="LB128" i="1"/>
  <c r="AQ167" i="1"/>
  <c r="AS167" i="1" s="1"/>
  <c r="KE145" i="1"/>
  <c r="AW167" i="1"/>
  <c r="AY166" i="1"/>
  <c r="KG145" i="1" s="1"/>
  <c r="AT168" i="1"/>
  <c r="AV167" i="1"/>
  <c r="KF146" i="1" s="1"/>
  <c r="HE165" i="1"/>
  <c r="MA144" i="1" s="1"/>
  <c r="HC166" i="1"/>
  <c r="GZ151" i="1"/>
  <c r="HB150" i="1"/>
  <c r="LZ132" i="1" s="1"/>
  <c r="GT150" i="1"/>
  <c r="GV149" i="1"/>
  <c r="LX131" i="1" s="1"/>
  <c r="DR152" i="1"/>
  <c r="DT151" i="1"/>
  <c r="KZ133" i="1" s="1"/>
  <c r="DO146" i="1"/>
  <c r="DQ145" i="1"/>
  <c r="KY127" i="1" s="1"/>
  <c r="GP147" i="1"/>
  <c r="LV129" i="1" s="1"/>
  <c r="GN148" i="1"/>
  <c r="FM148" i="1"/>
  <c r="FK149" i="1"/>
  <c r="FP148" i="1"/>
  <c r="LO130" i="1" s="1"/>
  <c r="FN149" i="1"/>
  <c r="FH148" i="1"/>
  <c r="FJ147" i="1"/>
  <c r="FG147" i="1"/>
  <c r="FE148" i="1"/>
  <c r="FW148" i="1"/>
  <c r="LQ130" i="1" s="1"/>
  <c r="FU149" i="1"/>
  <c r="FA148" i="1"/>
  <c r="LK130" i="1" s="1"/>
  <c r="EY149" i="1"/>
  <c r="EX148" i="1"/>
  <c r="LJ130" i="1" s="1"/>
  <c r="EV149" i="1"/>
  <c r="FR148" i="1"/>
  <c r="FT147" i="1"/>
  <c r="LP129" i="1" s="1"/>
  <c r="ES148" i="1"/>
  <c r="EU147" i="1"/>
  <c r="EP148" i="1"/>
  <c r="ER148" i="1" s="1"/>
  <c r="LH130" i="1" s="1"/>
  <c r="FD148" i="1"/>
  <c r="FB149" i="1"/>
  <c r="EO147" i="1"/>
  <c r="EM148" i="1"/>
  <c r="EA148" i="1"/>
  <c r="EC147" i="1"/>
  <c r="DX148" i="1"/>
  <c r="DZ147" i="1"/>
  <c r="DW148" i="1"/>
  <c r="LA130" i="1" s="1"/>
  <c r="DU149" i="1"/>
  <c r="DN146" i="1"/>
  <c r="KX128" i="1" s="1"/>
  <c r="DL147" i="1"/>
  <c r="GM141" i="1"/>
  <c r="LU126" i="1" s="1"/>
  <c r="GK145" i="1"/>
  <c r="LI129" i="1" l="1"/>
  <c r="LG129" i="1"/>
  <c r="LM129" i="1"/>
  <c r="LB129" i="1"/>
  <c r="LN129" i="1"/>
  <c r="LL130" i="1"/>
  <c r="LC129" i="1"/>
  <c r="AQ168" i="1"/>
  <c r="AS168" i="1" s="1"/>
  <c r="KE146" i="1"/>
  <c r="AW168" i="1"/>
  <c r="AY167" i="1"/>
  <c r="KG146" i="1" s="1"/>
  <c r="AT169" i="1"/>
  <c r="AV168" i="1"/>
  <c r="KF147" i="1" s="1"/>
  <c r="HC167" i="1"/>
  <c r="HE166" i="1"/>
  <c r="MA145" i="1" s="1"/>
  <c r="GZ152" i="1"/>
  <c r="HB151" i="1"/>
  <c r="LZ133" i="1" s="1"/>
  <c r="GT151" i="1"/>
  <c r="GV150" i="1"/>
  <c r="LX132" i="1" s="1"/>
  <c r="DQ146" i="1"/>
  <c r="KY128" i="1" s="1"/>
  <c r="DO147" i="1"/>
  <c r="DR153" i="1"/>
  <c r="DT152" i="1"/>
  <c r="KZ134" i="1" s="1"/>
  <c r="GN149" i="1"/>
  <c r="GP148" i="1"/>
  <c r="LV130" i="1" s="1"/>
  <c r="FK150" i="1"/>
  <c r="FM149" i="1"/>
  <c r="FN150" i="1"/>
  <c r="FP149" i="1"/>
  <c r="LO131" i="1" s="1"/>
  <c r="FJ148" i="1"/>
  <c r="FH149" i="1"/>
  <c r="FG148" i="1"/>
  <c r="FE149" i="1"/>
  <c r="FU150" i="1"/>
  <c r="FW149" i="1"/>
  <c r="LQ131" i="1" s="1"/>
  <c r="EY150" i="1"/>
  <c r="FA149" i="1"/>
  <c r="LK131" i="1" s="1"/>
  <c r="EV150" i="1"/>
  <c r="EX149" i="1"/>
  <c r="LJ131" i="1" s="1"/>
  <c r="FT148" i="1"/>
  <c r="LP130" i="1" s="1"/>
  <c r="FR149" i="1"/>
  <c r="EU148" i="1"/>
  <c r="ES149" i="1"/>
  <c r="EP149" i="1"/>
  <c r="ER149" i="1" s="1"/>
  <c r="LH131" i="1" s="1"/>
  <c r="FB150" i="1"/>
  <c r="FD149" i="1"/>
  <c r="EO148" i="1"/>
  <c r="EM149" i="1"/>
  <c r="EC148" i="1"/>
  <c r="EA149" i="1"/>
  <c r="DZ148" i="1"/>
  <c r="DX149" i="1"/>
  <c r="DU150" i="1"/>
  <c r="DW149" i="1"/>
  <c r="LA131" i="1" s="1"/>
  <c r="DL148" i="1"/>
  <c r="DN147" i="1"/>
  <c r="KX129" i="1" s="1"/>
  <c r="GK146" i="1"/>
  <c r="GM145" i="1"/>
  <c r="LU127" i="1" s="1"/>
  <c r="LI130" i="1" l="1"/>
  <c r="LN130" i="1"/>
  <c r="LB130" i="1"/>
  <c r="LC130" i="1"/>
  <c r="LM130" i="1"/>
  <c r="LL131" i="1"/>
  <c r="LG130" i="1"/>
  <c r="AQ169" i="1"/>
  <c r="AS169" i="1" s="1"/>
  <c r="KE147" i="1"/>
  <c r="AW169" i="1"/>
  <c r="AY168" i="1"/>
  <c r="KG147" i="1" s="1"/>
  <c r="AT170" i="1"/>
  <c r="AV169" i="1"/>
  <c r="KF148" i="1" s="1"/>
  <c r="HC168" i="1"/>
  <c r="HE167" i="1"/>
  <c r="MA146" i="1" s="1"/>
  <c r="GZ153" i="1"/>
  <c r="HB152" i="1"/>
  <c r="LZ134" i="1" s="1"/>
  <c r="GT152" i="1"/>
  <c r="GV151" i="1"/>
  <c r="LX133" i="1" s="1"/>
  <c r="DR154" i="1"/>
  <c r="DT153" i="1"/>
  <c r="KZ135" i="1" s="1"/>
  <c r="DO148" i="1"/>
  <c r="DQ147" i="1"/>
  <c r="KY129" i="1" s="1"/>
  <c r="GP149" i="1"/>
  <c r="LV131" i="1" s="1"/>
  <c r="GN150" i="1"/>
  <c r="FM150" i="1"/>
  <c r="FK151" i="1"/>
  <c r="FP150" i="1"/>
  <c r="LO132" i="1" s="1"/>
  <c r="FN151" i="1"/>
  <c r="FJ149" i="1"/>
  <c r="FH150" i="1"/>
  <c r="FE150" i="1"/>
  <c r="FG149" i="1"/>
  <c r="FW150" i="1"/>
  <c r="LQ132" i="1" s="1"/>
  <c r="FU151" i="1"/>
  <c r="FA150" i="1"/>
  <c r="LK132" i="1" s="1"/>
  <c r="EY151" i="1"/>
  <c r="EX150" i="1"/>
  <c r="LJ132" i="1" s="1"/>
  <c r="EV151" i="1"/>
  <c r="FT149" i="1"/>
  <c r="LP131" i="1" s="1"/>
  <c r="FR150" i="1"/>
  <c r="ES150" i="1"/>
  <c r="EU149" i="1"/>
  <c r="EP150" i="1"/>
  <c r="ER150" i="1" s="1"/>
  <c r="LH132" i="1" s="1"/>
  <c r="FD150" i="1"/>
  <c r="FB151" i="1"/>
  <c r="EM150" i="1"/>
  <c r="EO149" i="1"/>
  <c r="EC149" i="1"/>
  <c r="EA150" i="1"/>
  <c r="DZ149" i="1"/>
  <c r="DX150" i="1"/>
  <c r="DW150" i="1"/>
  <c r="LA132" i="1" s="1"/>
  <c r="DU151" i="1"/>
  <c r="DN148" i="1"/>
  <c r="KX130" i="1" s="1"/>
  <c r="DL149" i="1"/>
  <c r="GK147" i="1"/>
  <c r="GM146" i="1"/>
  <c r="LU128" i="1" s="1"/>
  <c r="LI131" i="1" l="1"/>
  <c r="LM131" i="1"/>
  <c r="LC131" i="1"/>
  <c r="LG131" i="1"/>
  <c r="LB131" i="1"/>
  <c r="LL132" i="1"/>
  <c r="LN131" i="1"/>
  <c r="AQ170" i="1"/>
  <c r="AS170" i="1" s="1"/>
  <c r="KE148" i="1"/>
  <c r="AW170" i="1"/>
  <c r="AY169" i="1"/>
  <c r="KG148" i="1" s="1"/>
  <c r="AV170" i="1"/>
  <c r="KF149" i="1" s="1"/>
  <c r="AT171" i="1"/>
  <c r="HC169" i="1"/>
  <c r="HE168" i="1"/>
  <c r="MA147" i="1" s="1"/>
  <c r="GZ154" i="1"/>
  <c r="HB153" i="1"/>
  <c r="LZ135" i="1" s="1"/>
  <c r="GT153" i="1"/>
  <c r="GV152" i="1"/>
  <c r="LX134" i="1" s="1"/>
  <c r="DQ148" i="1"/>
  <c r="KY130" i="1" s="1"/>
  <c r="DO149" i="1"/>
  <c r="DR155" i="1"/>
  <c r="DT154" i="1"/>
  <c r="KZ136" i="1" s="1"/>
  <c r="GN151" i="1"/>
  <c r="GP150" i="1"/>
  <c r="LV132" i="1" s="1"/>
  <c r="FK152" i="1"/>
  <c r="FM151" i="1"/>
  <c r="FN152" i="1"/>
  <c r="FP151" i="1"/>
  <c r="LO133" i="1" s="1"/>
  <c r="FJ150" i="1"/>
  <c r="FH151" i="1"/>
  <c r="FG150" i="1"/>
  <c r="FE151" i="1"/>
  <c r="FU152" i="1"/>
  <c r="FW151" i="1"/>
  <c r="LQ133" i="1" s="1"/>
  <c r="EY152" i="1"/>
  <c r="FA151" i="1"/>
  <c r="LK133" i="1" s="1"/>
  <c r="EV152" i="1"/>
  <c r="EX151" i="1"/>
  <c r="LJ133" i="1" s="1"/>
  <c r="FT150" i="1"/>
  <c r="LP132" i="1" s="1"/>
  <c r="FR151" i="1"/>
  <c r="EU150" i="1"/>
  <c r="ES151" i="1"/>
  <c r="EP151" i="1"/>
  <c r="ER151" i="1" s="1"/>
  <c r="LH133" i="1" s="1"/>
  <c r="FB152" i="1"/>
  <c r="FD151" i="1"/>
  <c r="EO150" i="1"/>
  <c r="EM151" i="1"/>
  <c r="EC150" i="1"/>
  <c r="EA151" i="1"/>
  <c r="DZ150" i="1"/>
  <c r="DX151" i="1"/>
  <c r="DU152" i="1"/>
  <c r="DW151" i="1"/>
  <c r="LA133" i="1" s="1"/>
  <c r="DN149" i="1"/>
  <c r="KX131" i="1" s="1"/>
  <c r="DL150" i="1"/>
  <c r="GK148" i="1"/>
  <c r="GM147" i="1"/>
  <c r="LU129" i="1" s="1"/>
  <c r="LI132" i="1" l="1"/>
  <c r="LB132" i="1"/>
  <c r="LG132" i="1"/>
  <c r="LN132" i="1"/>
  <c r="LC132" i="1"/>
  <c r="LL133" i="1"/>
  <c r="LM132" i="1"/>
  <c r="AQ171" i="1"/>
  <c r="AS171" i="1" s="1"/>
  <c r="KE149" i="1"/>
  <c r="AW171" i="1"/>
  <c r="AY170" i="1"/>
  <c r="KG149" i="1" s="1"/>
  <c r="AV171" i="1"/>
  <c r="KF150" i="1" s="1"/>
  <c r="AT175" i="1"/>
  <c r="HE169" i="1"/>
  <c r="MA148" i="1" s="1"/>
  <c r="HC170" i="1"/>
  <c r="GZ155" i="1"/>
  <c r="HB154" i="1"/>
  <c r="LZ136" i="1" s="1"/>
  <c r="GT154" i="1"/>
  <c r="GV153" i="1"/>
  <c r="LX135" i="1" s="1"/>
  <c r="DR156" i="1"/>
  <c r="DT155" i="1"/>
  <c r="KZ137" i="1" s="1"/>
  <c r="DO150" i="1"/>
  <c r="DQ149" i="1"/>
  <c r="KY131" i="1" s="1"/>
  <c r="GN152" i="1"/>
  <c r="GP151" i="1"/>
  <c r="LV133" i="1" s="1"/>
  <c r="FM152" i="1"/>
  <c r="FK153" i="1"/>
  <c r="FP152" i="1"/>
  <c r="LO134" i="1" s="1"/>
  <c r="FN153" i="1"/>
  <c r="FH152" i="1"/>
  <c r="FJ151" i="1"/>
  <c r="FG151" i="1"/>
  <c r="FE152" i="1"/>
  <c r="FW152" i="1"/>
  <c r="LQ134" i="1" s="1"/>
  <c r="FU153" i="1"/>
  <c r="FA152" i="1"/>
  <c r="LK134" i="1" s="1"/>
  <c r="EY153" i="1"/>
  <c r="EX152" i="1"/>
  <c r="LJ134" i="1" s="1"/>
  <c r="EV153" i="1"/>
  <c r="FR152" i="1"/>
  <c r="FT151" i="1"/>
  <c r="LP133" i="1" s="1"/>
  <c r="ES152" i="1"/>
  <c r="EU151" i="1"/>
  <c r="EP152" i="1"/>
  <c r="ER152" i="1" s="1"/>
  <c r="LH134" i="1" s="1"/>
  <c r="FD152" i="1"/>
  <c r="FB153" i="1"/>
  <c r="EO151" i="1"/>
  <c r="EM152" i="1"/>
  <c r="EA152" i="1"/>
  <c r="EC151" i="1"/>
  <c r="DZ151" i="1"/>
  <c r="DX152" i="1"/>
  <c r="DW152" i="1"/>
  <c r="LA134" i="1" s="1"/>
  <c r="DU153" i="1"/>
  <c r="DN150" i="1"/>
  <c r="KX132" i="1" s="1"/>
  <c r="DL151" i="1"/>
  <c r="GK149" i="1"/>
  <c r="GM148" i="1"/>
  <c r="LU130" i="1" s="1"/>
  <c r="LI133" i="1" l="1"/>
  <c r="LC133" i="1"/>
  <c r="LN133" i="1"/>
  <c r="LM133" i="1"/>
  <c r="LG133" i="1"/>
  <c r="LL134" i="1"/>
  <c r="LB133" i="1"/>
  <c r="KE150" i="1"/>
  <c r="AQ175" i="1"/>
  <c r="AS175" i="1" s="1"/>
  <c r="AW175" i="1"/>
  <c r="AY171" i="1"/>
  <c r="KG150" i="1" s="1"/>
  <c r="AT176" i="1"/>
  <c r="AV175" i="1"/>
  <c r="KF151" i="1" s="1"/>
  <c r="HC171" i="1"/>
  <c r="HE170" i="1"/>
  <c r="MA149" i="1" s="1"/>
  <c r="GZ156" i="1"/>
  <c r="HB155" i="1"/>
  <c r="LZ137" i="1" s="1"/>
  <c r="GT155" i="1"/>
  <c r="GV154" i="1"/>
  <c r="LX136" i="1" s="1"/>
  <c r="DQ150" i="1"/>
  <c r="KY132" i="1" s="1"/>
  <c r="DO151" i="1"/>
  <c r="DR160" i="1"/>
  <c r="DT156" i="1"/>
  <c r="KZ138" i="1" s="1"/>
  <c r="GN153" i="1"/>
  <c r="GP152" i="1"/>
  <c r="LV134" i="1" s="1"/>
  <c r="FK154" i="1"/>
  <c r="FM153" i="1"/>
  <c r="FN154" i="1"/>
  <c r="FP153" i="1"/>
  <c r="LO135" i="1" s="1"/>
  <c r="FJ152" i="1"/>
  <c r="FH153" i="1"/>
  <c r="FG152" i="1"/>
  <c r="FE153" i="1"/>
  <c r="FU154" i="1"/>
  <c r="FW153" i="1"/>
  <c r="LQ135" i="1" s="1"/>
  <c r="EY154" i="1"/>
  <c r="FA153" i="1"/>
  <c r="LK135" i="1" s="1"/>
  <c r="EV154" i="1"/>
  <c r="EX153" i="1"/>
  <c r="LJ135" i="1" s="1"/>
  <c r="FT152" i="1"/>
  <c r="LP134" i="1" s="1"/>
  <c r="FR153" i="1"/>
  <c r="EU152" i="1"/>
  <c r="ES153" i="1"/>
  <c r="EP153" i="1"/>
  <c r="ER153" i="1" s="1"/>
  <c r="LH135" i="1" s="1"/>
  <c r="FB154" i="1"/>
  <c r="FD153" i="1"/>
  <c r="EO152" i="1"/>
  <c r="EM153" i="1"/>
  <c r="EC152" i="1"/>
  <c r="EA153" i="1"/>
  <c r="DZ152" i="1"/>
  <c r="DX153" i="1"/>
  <c r="DW153" i="1"/>
  <c r="LA135" i="1" s="1"/>
  <c r="DU154" i="1"/>
  <c r="DN151" i="1"/>
  <c r="KX133" i="1" s="1"/>
  <c r="DL152" i="1"/>
  <c r="GK150" i="1"/>
  <c r="GM149" i="1"/>
  <c r="LU131" i="1" s="1"/>
  <c r="LI134" i="1" l="1"/>
  <c r="LG134" i="1"/>
  <c r="LM134" i="1"/>
  <c r="LB134" i="1"/>
  <c r="LN134" i="1"/>
  <c r="LL135" i="1"/>
  <c r="LC134" i="1"/>
  <c r="AQ176" i="1"/>
  <c r="AS176" i="1" s="1"/>
  <c r="KE151" i="1"/>
  <c r="AW176" i="1"/>
  <c r="AY175" i="1"/>
  <c r="KG151" i="1" s="1"/>
  <c r="AT177" i="1"/>
  <c r="AV176" i="1"/>
  <c r="KF152" i="1" s="1"/>
  <c r="HE171" i="1"/>
  <c r="MA150" i="1" s="1"/>
  <c r="HC175" i="1"/>
  <c r="GZ160" i="1"/>
  <c r="HB156" i="1"/>
  <c r="LZ138" i="1" s="1"/>
  <c r="GT156" i="1"/>
  <c r="GV155" i="1"/>
  <c r="LX137" i="1" s="1"/>
  <c r="DR161" i="1"/>
  <c r="DT160" i="1"/>
  <c r="KZ139" i="1" s="1"/>
  <c r="DO152" i="1"/>
  <c r="DQ151" i="1"/>
  <c r="KY133" i="1" s="1"/>
  <c r="GN154" i="1"/>
  <c r="GP153" i="1"/>
  <c r="LV135" i="1" s="1"/>
  <c r="FM154" i="1"/>
  <c r="FK155" i="1"/>
  <c r="FP154" i="1"/>
  <c r="LO136" i="1" s="1"/>
  <c r="FN155" i="1"/>
  <c r="FJ153" i="1"/>
  <c r="FH154" i="1"/>
  <c r="FE154" i="1"/>
  <c r="FG153" i="1"/>
  <c r="FW154" i="1"/>
  <c r="LQ136" i="1" s="1"/>
  <c r="FU155" i="1"/>
  <c r="FA154" i="1"/>
  <c r="LK136" i="1" s="1"/>
  <c r="EY155" i="1"/>
  <c r="EX154" i="1"/>
  <c r="LJ136" i="1" s="1"/>
  <c r="EV155" i="1"/>
  <c r="FT153" i="1"/>
  <c r="LP135" i="1" s="1"/>
  <c r="FR154" i="1"/>
  <c r="EU153" i="1"/>
  <c r="ES154" i="1"/>
  <c r="EP154" i="1"/>
  <c r="ER154" i="1" s="1"/>
  <c r="LH136" i="1" s="1"/>
  <c r="FD154" i="1"/>
  <c r="FB155" i="1"/>
  <c r="EM154" i="1"/>
  <c r="EO153" i="1"/>
  <c r="EC153" i="1"/>
  <c r="EA154" i="1"/>
  <c r="DX154" i="1"/>
  <c r="DZ153" i="1"/>
  <c r="DW154" i="1"/>
  <c r="LA136" i="1" s="1"/>
  <c r="DU155" i="1"/>
  <c r="DN152" i="1"/>
  <c r="KX134" i="1" s="1"/>
  <c r="DL153" i="1"/>
  <c r="GM150" i="1"/>
  <c r="LU132" i="1" s="1"/>
  <c r="GK151" i="1"/>
  <c r="LI135" i="1" l="1"/>
  <c r="LN135" i="1"/>
  <c r="LB135" i="1"/>
  <c r="LC135" i="1"/>
  <c r="LM135" i="1"/>
  <c r="LL136" i="1"/>
  <c r="LG135" i="1"/>
  <c r="AQ177" i="1"/>
  <c r="AS177" i="1" s="1"/>
  <c r="KE152" i="1"/>
  <c r="AW177" i="1"/>
  <c r="AY176" i="1"/>
  <c r="KG152" i="1" s="1"/>
  <c r="AV177" i="1"/>
  <c r="KF153" i="1" s="1"/>
  <c r="AT178" i="1"/>
  <c r="HC176" i="1"/>
  <c r="HE175" i="1"/>
  <c r="MA151" i="1" s="1"/>
  <c r="GZ161" i="1"/>
  <c r="HB160" i="1"/>
  <c r="LZ139" i="1" s="1"/>
  <c r="GV156" i="1"/>
  <c r="LX138" i="1" s="1"/>
  <c r="GT160" i="1"/>
  <c r="DQ152" i="1"/>
  <c r="KY134" i="1" s="1"/>
  <c r="DO153" i="1"/>
  <c r="DR162" i="1"/>
  <c r="DT161" i="1"/>
  <c r="KZ140" i="1" s="1"/>
  <c r="GN155" i="1"/>
  <c r="GP154" i="1"/>
  <c r="LV136" i="1" s="1"/>
  <c r="FK156" i="1"/>
  <c r="FM155" i="1"/>
  <c r="FN156" i="1"/>
  <c r="FP155" i="1"/>
  <c r="LO137" i="1" s="1"/>
  <c r="FJ154" i="1"/>
  <c r="FH155" i="1"/>
  <c r="FG154" i="1"/>
  <c r="FE155" i="1"/>
  <c r="FU156" i="1"/>
  <c r="FW155" i="1"/>
  <c r="LQ137" i="1" s="1"/>
  <c r="EY156" i="1"/>
  <c r="FA155" i="1"/>
  <c r="LK137" i="1" s="1"/>
  <c r="EV156" i="1"/>
  <c r="EX155" i="1"/>
  <c r="LJ137" i="1" s="1"/>
  <c r="FT154" i="1"/>
  <c r="LP136" i="1" s="1"/>
  <c r="FR155" i="1"/>
  <c r="EU154" i="1"/>
  <c r="ES155" i="1"/>
  <c r="EP155" i="1"/>
  <c r="ER155" i="1" s="1"/>
  <c r="LH137" i="1" s="1"/>
  <c r="FB156" i="1"/>
  <c r="FD155" i="1"/>
  <c r="EO154" i="1"/>
  <c r="EM155" i="1"/>
  <c r="EC154" i="1"/>
  <c r="EA155" i="1"/>
  <c r="DZ154" i="1"/>
  <c r="DX155" i="1"/>
  <c r="DU156" i="1"/>
  <c r="DW155" i="1"/>
  <c r="LA137" i="1" s="1"/>
  <c r="DN153" i="1"/>
  <c r="KX135" i="1" s="1"/>
  <c r="DL154" i="1"/>
  <c r="GK152" i="1"/>
  <c r="GM151" i="1"/>
  <c r="LU133" i="1" s="1"/>
  <c r="LI136" i="1" l="1"/>
  <c r="LM136" i="1"/>
  <c r="LC136" i="1"/>
  <c r="LG136" i="1"/>
  <c r="LB136" i="1"/>
  <c r="LL137" i="1"/>
  <c r="LN136" i="1"/>
  <c r="AQ178" i="1"/>
  <c r="AS178" i="1" s="1"/>
  <c r="KE153" i="1"/>
  <c r="AY177" i="1"/>
  <c r="KG153" i="1" s="1"/>
  <c r="AW178" i="1"/>
  <c r="AT179" i="1"/>
  <c r="AV178" i="1"/>
  <c r="KF154" i="1" s="1"/>
  <c r="HC177" i="1"/>
  <c r="HE176" i="1"/>
  <c r="MA152" i="1" s="1"/>
  <c r="GZ162" i="1"/>
  <c r="HB161" i="1"/>
  <c r="LZ140" i="1" s="1"/>
  <c r="GT161" i="1"/>
  <c r="GV160" i="1"/>
  <c r="LX139" i="1" s="1"/>
  <c r="DR163" i="1"/>
  <c r="DT162" i="1"/>
  <c r="KZ141" i="1" s="1"/>
  <c r="DO154" i="1"/>
  <c r="DQ153" i="1"/>
  <c r="KY135" i="1" s="1"/>
  <c r="GP155" i="1"/>
  <c r="LV137" i="1" s="1"/>
  <c r="GN156" i="1"/>
  <c r="FM156" i="1"/>
  <c r="FK160" i="1"/>
  <c r="FP156" i="1"/>
  <c r="LO138" i="1" s="1"/>
  <c r="FN160" i="1"/>
  <c r="FH156" i="1"/>
  <c r="FJ155" i="1"/>
  <c r="FG155" i="1"/>
  <c r="FE156" i="1"/>
  <c r="FW156" i="1"/>
  <c r="LQ138" i="1" s="1"/>
  <c r="FU160" i="1"/>
  <c r="FA156" i="1"/>
  <c r="LK138" i="1" s="1"/>
  <c r="EY160" i="1"/>
  <c r="EX156" i="1"/>
  <c r="LJ138" i="1" s="1"/>
  <c r="EV160" i="1"/>
  <c r="FR156" i="1"/>
  <c r="FT155" i="1"/>
  <c r="LP137" i="1" s="1"/>
  <c r="EU155" i="1"/>
  <c r="ES156" i="1"/>
  <c r="EP156" i="1"/>
  <c r="ER156" i="1" s="1"/>
  <c r="LH138" i="1" s="1"/>
  <c r="FD156" i="1"/>
  <c r="FB160" i="1"/>
  <c r="EO155" i="1"/>
  <c r="EM156" i="1"/>
  <c r="EA156" i="1"/>
  <c r="EC155" i="1"/>
  <c r="DZ155" i="1"/>
  <c r="DX156" i="1"/>
  <c r="DW156" i="1"/>
  <c r="LA138" i="1" s="1"/>
  <c r="DU160" i="1"/>
  <c r="DL155" i="1"/>
  <c r="DN154" i="1"/>
  <c r="KX136" i="1" s="1"/>
  <c r="GM152" i="1"/>
  <c r="LU134" i="1" s="1"/>
  <c r="GK153" i="1"/>
  <c r="LI137" i="1" l="1"/>
  <c r="LB137" i="1"/>
  <c r="LG137" i="1"/>
  <c r="LN137" i="1"/>
  <c r="LC137" i="1"/>
  <c r="LL138" i="1"/>
  <c r="LM137" i="1"/>
  <c r="AQ179" i="1"/>
  <c r="AS179" i="1" s="1"/>
  <c r="KE154" i="1"/>
  <c r="AW179" i="1"/>
  <c r="AY178" i="1"/>
  <c r="KG154" i="1" s="1"/>
  <c r="AV179" i="1"/>
  <c r="KF155" i="1" s="1"/>
  <c r="AT180" i="1"/>
  <c r="HC178" i="1"/>
  <c r="HE177" i="1"/>
  <c r="MA153" i="1" s="1"/>
  <c r="GZ163" i="1"/>
  <c r="HB162" i="1"/>
  <c r="LZ141" i="1" s="1"/>
  <c r="GT162" i="1"/>
  <c r="GV161" i="1"/>
  <c r="LX140" i="1" s="1"/>
  <c r="DQ154" i="1"/>
  <c r="KY136" i="1" s="1"/>
  <c r="DO155" i="1"/>
  <c r="DR164" i="1"/>
  <c r="DT163" i="1"/>
  <c r="KZ142" i="1" s="1"/>
  <c r="GN160" i="1"/>
  <c r="GP156" i="1"/>
  <c r="LV138" i="1" s="1"/>
  <c r="FK161" i="1"/>
  <c r="FM160" i="1"/>
  <c r="FN161" i="1"/>
  <c r="FP160" i="1"/>
  <c r="FJ156" i="1"/>
  <c r="FH160" i="1"/>
  <c r="FG156" i="1"/>
  <c r="FE160" i="1"/>
  <c r="FU161" i="1"/>
  <c r="FW160" i="1"/>
  <c r="LQ139" i="1" s="1"/>
  <c r="EY161" i="1"/>
  <c r="FA160" i="1"/>
  <c r="LK139" i="1" s="1"/>
  <c r="EV161" i="1"/>
  <c r="EX160" i="1"/>
  <c r="LJ139" i="1" s="1"/>
  <c r="FT156" i="1"/>
  <c r="LP138" i="1" s="1"/>
  <c r="FR160" i="1"/>
  <c r="EU156" i="1"/>
  <c r="ES160" i="1"/>
  <c r="EP160" i="1"/>
  <c r="ER160" i="1" s="1"/>
  <c r="LH139" i="1" s="1"/>
  <c r="FB161" i="1"/>
  <c r="FD160" i="1"/>
  <c r="EO156" i="1"/>
  <c r="EM160" i="1"/>
  <c r="EC156" i="1"/>
  <c r="EA160" i="1"/>
  <c r="DZ156" i="1"/>
  <c r="DX160" i="1"/>
  <c r="DU161" i="1"/>
  <c r="DW160" i="1"/>
  <c r="LA139" i="1" s="1"/>
  <c r="DL156" i="1"/>
  <c r="DN155" i="1"/>
  <c r="KX137" i="1" s="1"/>
  <c r="GK154" i="1"/>
  <c r="GM153" i="1"/>
  <c r="LU135" i="1" s="1"/>
  <c r="LI138" i="1" l="1"/>
  <c r="LC138" i="1"/>
  <c r="LN138" i="1"/>
  <c r="LM138" i="1"/>
  <c r="LG138" i="1"/>
  <c r="LL139" i="1"/>
  <c r="LB138" i="1"/>
  <c r="AQ180" i="1"/>
  <c r="AS180" i="1" s="1"/>
  <c r="KE155" i="1"/>
  <c r="AW180" i="1"/>
  <c r="AY179" i="1"/>
  <c r="KG155" i="1" s="1"/>
  <c r="AV180" i="1"/>
  <c r="KF156" i="1" s="1"/>
  <c r="AT181" i="1"/>
  <c r="HC179" i="1"/>
  <c r="HE178" i="1"/>
  <c r="MA154" i="1" s="1"/>
  <c r="GZ164" i="1"/>
  <c r="HB163" i="1"/>
  <c r="LZ142" i="1" s="1"/>
  <c r="GT163" i="1"/>
  <c r="GV162" i="1"/>
  <c r="LX141" i="1" s="1"/>
  <c r="DR165" i="1"/>
  <c r="DT164" i="1"/>
  <c r="KZ143" i="1" s="1"/>
  <c r="DO156" i="1"/>
  <c r="DQ155" i="1"/>
  <c r="KY137" i="1" s="1"/>
  <c r="GN161" i="1"/>
  <c r="GP160" i="1"/>
  <c r="LV139" i="1" s="1"/>
  <c r="FM161" i="1"/>
  <c r="FK162" i="1"/>
  <c r="FP161" i="1"/>
  <c r="FN162" i="1"/>
  <c r="FJ160" i="1"/>
  <c r="FH161" i="1"/>
  <c r="FE161" i="1"/>
  <c r="FG160" i="1"/>
  <c r="FW161" i="1"/>
  <c r="LQ140" i="1" s="1"/>
  <c r="FU162" i="1"/>
  <c r="FA161" i="1"/>
  <c r="LK140" i="1" s="1"/>
  <c r="EY162" i="1"/>
  <c r="EX161" i="1"/>
  <c r="LJ140" i="1" s="1"/>
  <c r="EV162" i="1"/>
  <c r="FT160" i="1"/>
  <c r="LP139" i="1" s="1"/>
  <c r="FR161" i="1"/>
  <c r="ES161" i="1"/>
  <c r="EU160" i="1"/>
  <c r="EP161" i="1"/>
  <c r="ER161" i="1" s="1"/>
  <c r="LH140" i="1" s="1"/>
  <c r="FD161" i="1"/>
  <c r="FB162" i="1"/>
  <c r="EM161" i="1"/>
  <c r="EO160" i="1"/>
  <c r="EC160" i="1"/>
  <c r="EA161" i="1"/>
  <c r="DZ160" i="1"/>
  <c r="DX161" i="1"/>
  <c r="DW161" i="1"/>
  <c r="LA140" i="1" s="1"/>
  <c r="DU162" i="1"/>
  <c r="DN156" i="1"/>
  <c r="KX138" i="1" s="1"/>
  <c r="DL160" i="1"/>
  <c r="GM154" i="1"/>
  <c r="LU136" i="1" s="1"/>
  <c r="GK155" i="1"/>
  <c r="LI139" i="1" l="1"/>
  <c r="LG139" i="1"/>
  <c r="LM139" i="1"/>
  <c r="LB139" i="1"/>
  <c r="LN139" i="1"/>
  <c r="LL140" i="1"/>
  <c r="LC139" i="1"/>
  <c r="AQ181" i="1"/>
  <c r="AS181" i="1" s="1"/>
  <c r="KE156" i="1"/>
  <c r="AW181" i="1"/>
  <c r="AY180" i="1"/>
  <c r="KG156" i="1" s="1"/>
  <c r="AV181" i="1"/>
  <c r="KF157" i="1" s="1"/>
  <c r="AT182" i="1"/>
  <c r="HE179" i="1"/>
  <c r="MA155" i="1" s="1"/>
  <c r="HC180" i="1"/>
  <c r="GZ165" i="1"/>
  <c r="HB164" i="1"/>
  <c r="LZ143" i="1" s="1"/>
  <c r="GT164" i="1"/>
  <c r="GV163" i="1"/>
  <c r="LX142" i="1" s="1"/>
  <c r="DO160" i="1"/>
  <c r="DQ156" i="1"/>
  <c r="KY138" i="1" s="1"/>
  <c r="DR166" i="1"/>
  <c r="DT165" i="1"/>
  <c r="KZ144" i="1" s="1"/>
  <c r="GN162" i="1"/>
  <c r="GP161" i="1"/>
  <c r="LV140" i="1" s="1"/>
  <c r="FK163" i="1"/>
  <c r="FM162" i="1"/>
  <c r="FN163" i="1"/>
  <c r="FP162" i="1"/>
  <c r="FJ161" i="1"/>
  <c r="FH162" i="1"/>
  <c r="FG161" i="1"/>
  <c r="FE162" i="1"/>
  <c r="FU163" i="1"/>
  <c r="FW162" i="1"/>
  <c r="LQ141" i="1" s="1"/>
  <c r="EY163" i="1"/>
  <c r="FA162" i="1"/>
  <c r="LK141" i="1" s="1"/>
  <c r="EV163" i="1"/>
  <c r="EX162" i="1"/>
  <c r="LJ141" i="1" s="1"/>
  <c r="FT161" i="1"/>
  <c r="LP140" i="1" s="1"/>
  <c r="FR162" i="1"/>
  <c r="EU161" i="1"/>
  <c r="ES162" i="1"/>
  <c r="EP162" i="1"/>
  <c r="ER162" i="1" s="1"/>
  <c r="LH141" i="1" s="1"/>
  <c r="FB163" i="1"/>
  <c r="FD162" i="1"/>
  <c r="EO161" i="1"/>
  <c r="EM162" i="1"/>
  <c r="EC161" i="1"/>
  <c r="EA162" i="1"/>
  <c r="DZ161" i="1"/>
  <c r="DX162" i="1"/>
  <c r="DU163" i="1"/>
  <c r="DW162" i="1"/>
  <c r="LA141" i="1" s="1"/>
  <c r="DN160" i="1"/>
  <c r="KX139" i="1" s="1"/>
  <c r="DL161" i="1"/>
  <c r="GK156" i="1"/>
  <c r="GM155" i="1"/>
  <c r="LU137" i="1" s="1"/>
  <c r="AV182" i="1" l="1"/>
  <c r="KF158" i="1" s="1"/>
  <c r="AT183" i="1"/>
  <c r="LI140" i="1"/>
  <c r="LN140" i="1"/>
  <c r="LB140" i="1"/>
  <c r="LC140" i="1"/>
  <c r="LM140" i="1"/>
  <c r="LL141" i="1"/>
  <c r="LG140" i="1"/>
  <c r="AQ182" i="1"/>
  <c r="AS182" i="1" s="1"/>
  <c r="KE157" i="1"/>
  <c r="AY181" i="1"/>
  <c r="KG157" i="1" s="1"/>
  <c r="AW182" i="1"/>
  <c r="HC181" i="1"/>
  <c r="HE180" i="1"/>
  <c r="MA156" i="1" s="1"/>
  <c r="GZ166" i="1"/>
  <c r="HB165" i="1"/>
  <c r="LZ144" i="1" s="1"/>
  <c r="GT165" i="1"/>
  <c r="GV164" i="1"/>
  <c r="LX143" i="1" s="1"/>
  <c r="DR167" i="1"/>
  <c r="DT166" i="1"/>
  <c r="KZ145" i="1" s="1"/>
  <c r="DQ160" i="1"/>
  <c r="KY139" i="1" s="1"/>
  <c r="DO161" i="1"/>
  <c r="GP162" i="1"/>
  <c r="LV141" i="1" s="1"/>
  <c r="GN163" i="1"/>
  <c r="FM163" i="1"/>
  <c r="FK164" i="1"/>
  <c r="FP163" i="1"/>
  <c r="FN164" i="1"/>
  <c r="FH163" i="1"/>
  <c r="FJ162" i="1"/>
  <c r="FG162" i="1"/>
  <c r="FE163" i="1"/>
  <c r="FW163" i="1"/>
  <c r="LQ142" i="1" s="1"/>
  <c r="FU164" i="1"/>
  <c r="FA163" i="1"/>
  <c r="LK142" i="1" s="1"/>
  <c r="EY164" i="1"/>
  <c r="EX163" i="1"/>
  <c r="LJ142" i="1" s="1"/>
  <c r="EV164" i="1"/>
  <c r="FR163" i="1"/>
  <c r="FT162" i="1"/>
  <c r="LP141" i="1" s="1"/>
  <c r="EU162" i="1"/>
  <c r="ES163" i="1"/>
  <c r="EP163" i="1"/>
  <c r="ER163" i="1" s="1"/>
  <c r="LH142" i="1" s="1"/>
  <c r="FD163" i="1"/>
  <c r="FB164" i="1"/>
  <c r="EO162" i="1"/>
  <c r="EM163" i="1"/>
  <c r="EA163" i="1"/>
  <c r="EC162" i="1"/>
  <c r="DX163" i="1"/>
  <c r="DZ162" i="1"/>
  <c r="DW163" i="1"/>
  <c r="LA142" i="1" s="1"/>
  <c r="DU164" i="1"/>
  <c r="DN161" i="1"/>
  <c r="KX140" i="1" s="1"/>
  <c r="DL162" i="1"/>
  <c r="GK160" i="1"/>
  <c r="GM156" i="1"/>
  <c r="LU138" i="1" s="1"/>
  <c r="AV183" i="1" l="1"/>
  <c r="AT184" i="1"/>
  <c r="KE158" i="1"/>
  <c r="AQ183" i="1"/>
  <c r="AS183" i="1" s="1"/>
  <c r="AY182" i="1"/>
  <c r="KG158" i="1" s="1"/>
  <c r="AW183" i="1"/>
  <c r="LI141" i="1"/>
  <c r="LM141" i="1"/>
  <c r="LC141" i="1"/>
  <c r="LG141" i="1"/>
  <c r="LB141" i="1"/>
  <c r="LL142" i="1"/>
  <c r="LN141" i="1"/>
  <c r="HC182" i="1"/>
  <c r="HE181" i="1"/>
  <c r="MA157" i="1" s="1"/>
  <c r="GZ167" i="1"/>
  <c r="HB166" i="1"/>
  <c r="LZ145" i="1" s="1"/>
  <c r="GT166" i="1"/>
  <c r="GV165" i="1"/>
  <c r="LX144" i="1" s="1"/>
  <c r="DO162" i="1"/>
  <c r="DQ161" i="1"/>
  <c r="KY140" i="1" s="1"/>
  <c r="DR168" i="1"/>
  <c r="DT167" i="1"/>
  <c r="KZ146" i="1" s="1"/>
  <c r="GN164" i="1"/>
  <c r="GP163" i="1"/>
  <c r="LV142" i="1" s="1"/>
  <c r="FK165" i="1"/>
  <c r="FM164" i="1"/>
  <c r="FN165" i="1"/>
  <c r="FP164" i="1"/>
  <c r="FJ163" i="1"/>
  <c r="FH164" i="1"/>
  <c r="FG163" i="1"/>
  <c r="FE164" i="1"/>
  <c r="FU165" i="1"/>
  <c r="FW164" i="1"/>
  <c r="LQ143" i="1" s="1"/>
  <c r="EY165" i="1"/>
  <c r="FA164" i="1"/>
  <c r="LK143" i="1" s="1"/>
  <c r="EV165" i="1"/>
  <c r="EX164" i="1"/>
  <c r="LJ143" i="1" s="1"/>
  <c r="FT163" i="1"/>
  <c r="LP142" i="1" s="1"/>
  <c r="FR164" i="1"/>
  <c r="EU163" i="1"/>
  <c r="ES164" i="1"/>
  <c r="EP164" i="1"/>
  <c r="ER164" i="1" s="1"/>
  <c r="LH143" i="1" s="1"/>
  <c r="FB165" i="1"/>
  <c r="FD164" i="1"/>
  <c r="EO163" i="1"/>
  <c r="EM164" i="1"/>
  <c r="EC163" i="1"/>
  <c r="EA164" i="1"/>
  <c r="DZ163" i="1"/>
  <c r="DX164" i="1"/>
  <c r="DU165" i="1"/>
  <c r="DW164" i="1"/>
  <c r="LA143" i="1" s="1"/>
  <c r="DN162" i="1"/>
  <c r="KX141" i="1" s="1"/>
  <c r="DL163" i="1"/>
  <c r="GM160" i="1"/>
  <c r="LU139" i="1" s="1"/>
  <c r="GK161" i="1"/>
  <c r="AV184" i="1" l="1"/>
  <c r="AT185" i="1"/>
  <c r="KF159" i="1"/>
  <c r="AY183" i="1"/>
  <c r="KG159" i="1" s="1"/>
  <c r="AW184" i="1"/>
  <c r="KE159" i="1"/>
  <c r="AQ184" i="1"/>
  <c r="AS184" i="1" s="1"/>
  <c r="HE182" i="1"/>
  <c r="MA158" i="1" s="1"/>
  <c r="HC183" i="1"/>
  <c r="LI142" i="1"/>
  <c r="LB142" i="1"/>
  <c r="LG142" i="1"/>
  <c r="LN142" i="1"/>
  <c r="LC142" i="1"/>
  <c r="LL143" i="1"/>
  <c r="LM142" i="1"/>
  <c r="GZ168" i="1"/>
  <c r="HB167" i="1"/>
  <c r="LZ146" i="1" s="1"/>
  <c r="GT167" i="1"/>
  <c r="GV166" i="1"/>
  <c r="LX145" i="1" s="1"/>
  <c r="DR169" i="1"/>
  <c r="DT168" i="1"/>
  <c r="KZ147" i="1" s="1"/>
  <c r="DQ162" i="1"/>
  <c r="KY141" i="1" s="1"/>
  <c r="DO163" i="1"/>
  <c r="GN165" i="1"/>
  <c r="GP164" i="1"/>
  <c r="LV143" i="1" s="1"/>
  <c r="FM165" i="1"/>
  <c r="FK166" i="1"/>
  <c r="FP165" i="1"/>
  <c r="FN166" i="1"/>
  <c r="FJ164" i="1"/>
  <c r="FH165" i="1"/>
  <c r="FE165" i="1"/>
  <c r="FG164" i="1"/>
  <c r="FW165" i="1"/>
  <c r="LQ144" i="1" s="1"/>
  <c r="FU166" i="1"/>
  <c r="FA165" i="1"/>
  <c r="LK144" i="1" s="1"/>
  <c r="EY166" i="1"/>
  <c r="EX165" i="1"/>
  <c r="LJ144" i="1" s="1"/>
  <c r="EV166" i="1"/>
  <c r="FT164" i="1"/>
  <c r="LP143" i="1" s="1"/>
  <c r="FR165" i="1"/>
  <c r="EU164" i="1"/>
  <c r="ES165" i="1"/>
  <c r="EP165" i="1"/>
  <c r="ER165" i="1" s="1"/>
  <c r="LH144" i="1" s="1"/>
  <c r="FD165" i="1"/>
  <c r="FB166" i="1"/>
  <c r="EM165" i="1"/>
  <c r="EO164" i="1"/>
  <c r="EA165" i="1"/>
  <c r="EC164" i="1"/>
  <c r="DZ164" i="1"/>
  <c r="DX165" i="1"/>
  <c r="DW165" i="1"/>
  <c r="LA144" i="1" s="1"/>
  <c r="DU166" i="1"/>
  <c r="DN163" i="1"/>
  <c r="KX142" i="1" s="1"/>
  <c r="DL164" i="1"/>
  <c r="GK162" i="1"/>
  <c r="GM161" i="1"/>
  <c r="LU140" i="1" s="1"/>
  <c r="AV185" i="1" l="1"/>
  <c r="AT186" i="1"/>
  <c r="AT190" i="1" s="1"/>
  <c r="KF160" i="1"/>
  <c r="AY184" i="1"/>
  <c r="KG160" i="1" s="1"/>
  <c r="AW185" i="1"/>
  <c r="KE160" i="1"/>
  <c r="AQ185" i="1"/>
  <c r="AS185" i="1" s="1"/>
  <c r="HE183" i="1"/>
  <c r="MA159" i="1" s="1"/>
  <c r="HC184" i="1"/>
  <c r="LI143" i="1"/>
  <c r="LC143" i="1"/>
  <c r="LN143" i="1"/>
  <c r="LM143" i="1"/>
  <c r="LG143" i="1"/>
  <c r="LL144" i="1"/>
  <c r="LB143" i="1"/>
  <c r="GZ169" i="1"/>
  <c r="HB168" i="1"/>
  <c r="LZ147" i="1" s="1"/>
  <c r="GT168" i="1"/>
  <c r="GV167" i="1"/>
  <c r="LX146" i="1" s="1"/>
  <c r="DO164" i="1"/>
  <c r="DQ163" i="1"/>
  <c r="KY142" i="1" s="1"/>
  <c r="DR170" i="1"/>
  <c r="DT169" i="1"/>
  <c r="KZ148" i="1" s="1"/>
  <c r="GN166" i="1"/>
  <c r="GP165" i="1"/>
  <c r="LV144" i="1" s="1"/>
  <c r="FK167" i="1"/>
  <c r="FM166" i="1"/>
  <c r="FN167" i="1"/>
  <c r="FP166" i="1"/>
  <c r="FJ165" i="1"/>
  <c r="FH166" i="1"/>
  <c r="FG165" i="1"/>
  <c r="FE166" i="1"/>
  <c r="FU167" i="1"/>
  <c r="FW166" i="1"/>
  <c r="LQ145" i="1" s="1"/>
  <c r="EY167" i="1"/>
  <c r="FA166" i="1"/>
  <c r="LK145" i="1" s="1"/>
  <c r="EV167" i="1"/>
  <c r="EX166" i="1"/>
  <c r="LJ145" i="1" s="1"/>
  <c r="FT165" i="1"/>
  <c r="LP144" i="1" s="1"/>
  <c r="FR166" i="1"/>
  <c r="EU165" i="1"/>
  <c r="ES166" i="1"/>
  <c r="EP166" i="1"/>
  <c r="ER166" i="1" s="1"/>
  <c r="LH145" i="1" s="1"/>
  <c r="FB167" i="1"/>
  <c r="FD166" i="1"/>
  <c r="EO165" i="1"/>
  <c r="EM166" i="1"/>
  <c r="EC165" i="1"/>
  <c r="EA166" i="1"/>
  <c r="DZ165" i="1"/>
  <c r="DX166" i="1"/>
  <c r="DU167" i="1"/>
  <c r="DW166" i="1"/>
  <c r="LA145" i="1" s="1"/>
  <c r="DN164" i="1"/>
  <c r="KX143" i="1" s="1"/>
  <c r="DL165" i="1"/>
  <c r="GM162" i="1"/>
  <c r="LU141" i="1" s="1"/>
  <c r="GK163" i="1"/>
  <c r="AV190" i="1" l="1"/>
  <c r="AT191" i="1"/>
  <c r="AV191" i="1" s="1"/>
  <c r="AV186" i="1"/>
  <c r="AV201" i="1"/>
  <c r="N30" i="1" s="1"/>
  <c r="Q30" i="1" s="1"/>
  <c r="AY185" i="1"/>
  <c r="KG161" i="1" s="1"/>
  <c r="AW186" i="1"/>
  <c r="AW190" i="1" s="1"/>
  <c r="KF161" i="1"/>
  <c r="KF162" i="1" s="1"/>
  <c r="AQ186" i="1"/>
  <c r="AQ190" i="1" s="1"/>
  <c r="HE184" i="1"/>
  <c r="MA160" i="1" s="1"/>
  <c r="HC185" i="1"/>
  <c r="KE161" i="1"/>
  <c r="LI144" i="1"/>
  <c r="LG144" i="1"/>
  <c r="LM144" i="1"/>
  <c r="LB144" i="1"/>
  <c r="LN144" i="1"/>
  <c r="LL145" i="1"/>
  <c r="LC144" i="1"/>
  <c r="GZ170" i="1"/>
  <c r="HB169" i="1"/>
  <c r="LZ148" i="1" s="1"/>
  <c r="GT169" i="1"/>
  <c r="GV168" i="1"/>
  <c r="LX147" i="1" s="1"/>
  <c r="DR171" i="1"/>
  <c r="DT170" i="1"/>
  <c r="KZ149" i="1" s="1"/>
  <c r="DQ164" i="1"/>
  <c r="KY143" i="1" s="1"/>
  <c r="DO165" i="1"/>
  <c r="GN167" i="1"/>
  <c r="GP166" i="1"/>
  <c r="LV145" i="1" s="1"/>
  <c r="FM167" i="1"/>
  <c r="FK168" i="1"/>
  <c r="FP167" i="1"/>
  <c r="FN168" i="1"/>
  <c r="FH167" i="1"/>
  <c r="FJ166" i="1"/>
  <c r="FG166" i="1"/>
  <c r="FE167" i="1"/>
  <c r="FW167" i="1"/>
  <c r="LQ146" i="1" s="1"/>
  <c r="FU168" i="1"/>
  <c r="FA167" i="1"/>
  <c r="LK146" i="1" s="1"/>
  <c r="EY168" i="1"/>
  <c r="EX167" i="1"/>
  <c r="LJ146" i="1" s="1"/>
  <c r="EV168" i="1"/>
  <c r="FR167" i="1"/>
  <c r="FT166" i="1"/>
  <c r="LP145" i="1" s="1"/>
  <c r="EU166" i="1"/>
  <c r="ES167" i="1"/>
  <c r="EP167" i="1"/>
  <c r="ER167" i="1" s="1"/>
  <c r="LH146" i="1" s="1"/>
  <c r="FD167" i="1"/>
  <c r="FB168" i="1"/>
  <c r="EO166" i="1"/>
  <c r="EM167" i="1"/>
  <c r="EC166" i="1"/>
  <c r="EA167" i="1"/>
  <c r="DZ166" i="1"/>
  <c r="DX167" i="1"/>
  <c r="DW167" i="1"/>
  <c r="LA146" i="1" s="1"/>
  <c r="DU168" i="1"/>
  <c r="DN165" i="1"/>
  <c r="KX144" i="1" s="1"/>
  <c r="DL166" i="1"/>
  <c r="GM163" i="1"/>
  <c r="LU142" i="1" s="1"/>
  <c r="GK164" i="1"/>
  <c r="KF163" i="1" l="1"/>
  <c r="KF164" i="1" s="1"/>
  <c r="AY190" i="1"/>
  <c r="AW191" i="1"/>
  <c r="AY191" i="1" s="1"/>
  <c r="AS190" i="1"/>
  <c r="AQ191" i="1"/>
  <c r="AS191" i="1" s="1"/>
  <c r="AS186" i="1"/>
  <c r="KE162" i="1" s="1"/>
  <c r="AY186" i="1"/>
  <c r="HE185" i="1"/>
  <c r="HC186" i="1"/>
  <c r="HC190" i="1" s="1"/>
  <c r="LI145" i="1"/>
  <c r="LN145" i="1"/>
  <c r="LB145" i="1"/>
  <c r="LC145" i="1"/>
  <c r="LM145" i="1"/>
  <c r="LL146" i="1"/>
  <c r="LG145" i="1"/>
  <c r="GZ171" i="1"/>
  <c r="HB170" i="1"/>
  <c r="LZ149" i="1" s="1"/>
  <c r="GT170" i="1"/>
  <c r="GV169" i="1"/>
  <c r="LX148" i="1" s="1"/>
  <c r="DO166" i="1"/>
  <c r="DQ165" i="1"/>
  <c r="KY144" i="1" s="1"/>
  <c r="DR175" i="1"/>
  <c r="DT171" i="1"/>
  <c r="KZ150" i="1" s="1"/>
  <c r="GN168" i="1"/>
  <c r="GP167" i="1"/>
  <c r="LV146" i="1" s="1"/>
  <c r="FK169" i="1"/>
  <c r="FM168" i="1"/>
  <c r="FN169" i="1"/>
  <c r="FP168" i="1"/>
  <c r="FJ167" i="1"/>
  <c r="FH168" i="1"/>
  <c r="FG167" i="1"/>
  <c r="FE168" i="1"/>
  <c r="FU169" i="1"/>
  <c r="FW168" i="1"/>
  <c r="LQ147" i="1" s="1"/>
  <c r="EY169" i="1"/>
  <c r="FA168" i="1"/>
  <c r="LK147" i="1" s="1"/>
  <c r="EV169" i="1"/>
  <c r="EX168" i="1"/>
  <c r="LJ147" i="1" s="1"/>
  <c r="FT167" i="1"/>
  <c r="LP146" i="1" s="1"/>
  <c r="FR168" i="1"/>
  <c r="EU167" i="1"/>
  <c r="ES168" i="1"/>
  <c r="EP168" i="1"/>
  <c r="ER168" i="1" s="1"/>
  <c r="LH147" i="1" s="1"/>
  <c r="FB169" i="1"/>
  <c r="FD168" i="1"/>
  <c r="EO167" i="1"/>
  <c r="EM168" i="1"/>
  <c r="EC167" i="1"/>
  <c r="EA168" i="1"/>
  <c r="DZ167" i="1"/>
  <c r="DX168" i="1"/>
  <c r="DU169" i="1"/>
  <c r="DW168" i="1"/>
  <c r="LA147" i="1" s="1"/>
  <c r="DL167" i="1"/>
  <c r="DN166" i="1"/>
  <c r="KX145" i="1" s="1"/>
  <c r="GK165" i="1"/>
  <c r="GM164" i="1"/>
  <c r="LU143" i="1" s="1"/>
  <c r="AS201" i="1" l="1"/>
  <c r="N29" i="1" s="1"/>
  <c r="Q29" i="1" s="1"/>
  <c r="AY201" i="1"/>
  <c r="N31" i="1" s="1"/>
  <c r="Q31" i="1" s="1"/>
  <c r="KE163" i="1"/>
  <c r="KE164" i="1" s="1"/>
  <c r="HE190" i="1"/>
  <c r="HC191" i="1"/>
  <c r="HE191" i="1" s="1"/>
  <c r="KG162" i="1"/>
  <c r="KG163" i="1" s="1"/>
  <c r="KG164" i="1" s="1"/>
  <c r="HE186" i="1"/>
  <c r="MA161" i="1"/>
  <c r="LI146" i="1"/>
  <c r="LM146" i="1"/>
  <c r="LC146" i="1"/>
  <c r="LG146" i="1"/>
  <c r="LB146" i="1"/>
  <c r="LL147" i="1"/>
  <c r="LN146" i="1"/>
  <c r="GZ175" i="1"/>
  <c r="HB171" i="1"/>
  <c r="LZ150" i="1" s="1"/>
  <c r="GT171" i="1"/>
  <c r="GV170" i="1"/>
  <c r="LX149" i="1" s="1"/>
  <c r="DT175" i="1"/>
  <c r="KZ151" i="1" s="1"/>
  <c r="DR176" i="1"/>
  <c r="DQ166" i="1"/>
  <c r="KY145" i="1" s="1"/>
  <c r="DO167" i="1"/>
  <c r="GN169" i="1"/>
  <c r="GP168" i="1"/>
  <c r="LV147" i="1" s="1"/>
  <c r="FM169" i="1"/>
  <c r="FK170" i="1"/>
  <c r="FP169" i="1"/>
  <c r="FN170" i="1"/>
  <c r="FJ168" i="1"/>
  <c r="FH169" i="1"/>
  <c r="FE169" i="1"/>
  <c r="FG168" i="1"/>
  <c r="FW169" i="1"/>
  <c r="LQ148" i="1" s="1"/>
  <c r="FU170" i="1"/>
  <c r="FA169" i="1"/>
  <c r="LK148" i="1" s="1"/>
  <c r="EY170" i="1"/>
  <c r="EX169" i="1"/>
  <c r="LJ148" i="1" s="1"/>
  <c r="EV170" i="1"/>
  <c r="FT168" i="1"/>
  <c r="LP147" i="1" s="1"/>
  <c r="FR169" i="1"/>
  <c r="EU168" i="1"/>
  <c r="ES169" i="1"/>
  <c r="EP169" i="1"/>
  <c r="ER169" i="1" s="1"/>
  <c r="LH148" i="1" s="1"/>
  <c r="FD169" i="1"/>
  <c r="FB170" i="1"/>
  <c r="EM169" i="1"/>
  <c r="EO168" i="1"/>
  <c r="EA169" i="1"/>
  <c r="EC168" i="1"/>
  <c r="DX169" i="1"/>
  <c r="DZ168" i="1"/>
  <c r="DW169" i="1"/>
  <c r="LA148" i="1" s="1"/>
  <c r="DU170" i="1"/>
  <c r="DL168" i="1"/>
  <c r="DN167" i="1"/>
  <c r="KX146" i="1" s="1"/>
  <c r="GK166" i="1"/>
  <c r="GM165" i="1"/>
  <c r="LU144" i="1" s="1"/>
  <c r="HE201" i="1" l="1"/>
  <c r="P28" i="1" s="1"/>
  <c r="MA162" i="1"/>
  <c r="MA163" i="1" s="1"/>
  <c r="MA164" i="1" s="1"/>
  <c r="LI147" i="1"/>
  <c r="LB147" i="1"/>
  <c r="LG147" i="1"/>
  <c r="LN147" i="1"/>
  <c r="LC147" i="1"/>
  <c r="LL148" i="1"/>
  <c r="LM147" i="1"/>
  <c r="GZ176" i="1"/>
  <c r="HB175" i="1"/>
  <c r="LZ151" i="1" s="1"/>
  <c r="GT175" i="1"/>
  <c r="GV171" i="1"/>
  <c r="LX150" i="1" s="1"/>
  <c r="DO168" i="1"/>
  <c r="DQ167" i="1"/>
  <c r="KY146" i="1" s="1"/>
  <c r="DR177" i="1"/>
  <c r="DT176" i="1"/>
  <c r="KZ152" i="1" s="1"/>
  <c r="GP169" i="1"/>
  <c r="LV148" i="1" s="1"/>
  <c r="GN170" i="1"/>
  <c r="FK171" i="1"/>
  <c r="FM170" i="1"/>
  <c r="FN171" i="1"/>
  <c r="FP170" i="1"/>
  <c r="FJ169" i="1"/>
  <c r="FH170" i="1"/>
  <c r="FG169" i="1"/>
  <c r="FE170" i="1"/>
  <c r="FU171" i="1"/>
  <c r="FW170" i="1"/>
  <c r="LQ149" i="1" s="1"/>
  <c r="EY171" i="1"/>
  <c r="FA170" i="1"/>
  <c r="LK149" i="1" s="1"/>
  <c r="EV171" i="1"/>
  <c r="EX170" i="1"/>
  <c r="LJ149" i="1" s="1"/>
  <c r="FT169" i="1"/>
  <c r="LP148" i="1" s="1"/>
  <c r="FR170" i="1"/>
  <c r="EU169" i="1"/>
  <c r="ES170" i="1"/>
  <c r="EP170" i="1"/>
  <c r="ER170" i="1" s="1"/>
  <c r="LH149" i="1" s="1"/>
  <c r="FB171" i="1"/>
  <c r="FD170" i="1"/>
  <c r="EO169" i="1"/>
  <c r="EM170" i="1"/>
  <c r="EC169" i="1"/>
  <c r="EA170" i="1"/>
  <c r="DZ169" i="1"/>
  <c r="DX170" i="1"/>
  <c r="DW170" i="1"/>
  <c r="LA149" i="1" s="1"/>
  <c r="DU171" i="1"/>
  <c r="DN168" i="1"/>
  <c r="KX147" i="1" s="1"/>
  <c r="DL169" i="1"/>
  <c r="GM166" i="1"/>
  <c r="LU145" i="1" s="1"/>
  <c r="GK167" i="1"/>
  <c r="LI148" i="1" l="1"/>
  <c r="LC148" i="1"/>
  <c r="LN148" i="1"/>
  <c r="LM148" i="1"/>
  <c r="LG148" i="1"/>
  <c r="LL149" i="1"/>
  <c r="LB148" i="1"/>
  <c r="GZ177" i="1"/>
  <c r="HB176" i="1"/>
  <c r="LZ152" i="1" s="1"/>
  <c r="GT176" i="1"/>
  <c r="GV175" i="1"/>
  <c r="LX151" i="1" s="1"/>
  <c r="DT177" i="1"/>
  <c r="KZ153" i="1" s="1"/>
  <c r="DR178" i="1"/>
  <c r="DQ168" i="1"/>
  <c r="KY147" i="1" s="1"/>
  <c r="DO169" i="1"/>
  <c r="GP170" i="1"/>
  <c r="LV149" i="1" s="1"/>
  <c r="GN171" i="1"/>
  <c r="FM171" i="1"/>
  <c r="FK175" i="1"/>
  <c r="FP171" i="1"/>
  <c r="LO139" i="1" s="1"/>
  <c r="LO140" i="1" s="1"/>
  <c r="LO141" i="1" s="1"/>
  <c r="LO142" i="1" s="1"/>
  <c r="LO143" i="1" s="1"/>
  <c r="LO144" i="1" s="1"/>
  <c r="LO145" i="1" s="1"/>
  <c r="LO146" i="1" s="1"/>
  <c r="LO147" i="1" s="1"/>
  <c r="LO148" i="1" s="1"/>
  <c r="LO149" i="1" s="1"/>
  <c r="LO150" i="1" s="1"/>
  <c r="FN175" i="1"/>
  <c r="FH171" i="1"/>
  <c r="FJ170" i="1"/>
  <c r="FG170" i="1"/>
  <c r="FE171" i="1"/>
  <c r="FW171" i="1"/>
  <c r="LQ150" i="1" s="1"/>
  <c r="FU175" i="1"/>
  <c r="FA171" i="1"/>
  <c r="LK150" i="1" s="1"/>
  <c r="EY175" i="1"/>
  <c r="EX171" i="1"/>
  <c r="LJ150" i="1" s="1"/>
  <c r="EV175" i="1"/>
  <c r="FR171" i="1"/>
  <c r="FT170" i="1"/>
  <c r="LP149" i="1" s="1"/>
  <c r="EU170" i="1"/>
  <c r="ES171" i="1"/>
  <c r="EP171" i="1"/>
  <c r="ER171" i="1" s="1"/>
  <c r="LH150" i="1" s="1"/>
  <c r="FD171" i="1"/>
  <c r="FB175" i="1"/>
  <c r="EO170" i="1"/>
  <c r="EM171" i="1"/>
  <c r="EC170" i="1"/>
  <c r="EA171" i="1"/>
  <c r="DZ170" i="1"/>
  <c r="DX171" i="1"/>
  <c r="DW171" i="1"/>
  <c r="LA150" i="1" s="1"/>
  <c r="DU175" i="1"/>
  <c r="DN169" i="1"/>
  <c r="KX148" i="1" s="1"/>
  <c r="DL170" i="1"/>
  <c r="GM167" i="1"/>
  <c r="LU146" i="1" s="1"/>
  <c r="GK168" i="1"/>
  <c r="LC149" i="1" l="1"/>
  <c r="LI149" i="1"/>
  <c r="LN149" i="1"/>
  <c r="LG149" i="1"/>
  <c r="LB149" i="1"/>
  <c r="LM149" i="1"/>
  <c r="LL150" i="1"/>
  <c r="GZ178" i="1"/>
  <c r="HB177" i="1"/>
  <c r="LZ153" i="1" s="1"/>
  <c r="GT177" i="1"/>
  <c r="GV176" i="1"/>
  <c r="LX152" i="1" s="1"/>
  <c r="DO170" i="1"/>
  <c r="DQ169" i="1"/>
  <c r="KY148" i="1" s="1"/>
  <c r="DR179" i="1"/>
  <c r="DT178" i="1"/>
  <c r="KZ154" i="1" s="1"/>
  <c r="GP171" i="1"/>
  <c r="LV150" i="1" s="1"/>
  <c r="GN175" i="1"/>
  <c r="FK176" i="1"/>
  <c r="FM175" i="1"/>
  <c r="FN176" i="1"/>
  <c r="FP175" i="1"/>
  <c r="LO151" i="1" s="1"/>
  <c r="FJ171" i="1"/>
  <c r="FH175" i="1"/>
  <c r="FG171" i="1"/>
  <c r="FE175" i="1"/>
  <c r="FU176" i="1"/>
  <c r="FW175" i="1"/>
  <c r="LQ151" i="1" s="1"/>
  <c r="EY176" i="1"/>
  <c r="FA175" i="1"/>
  <c r="LK151" i="1" s="1"/>
  <c r="EV176" i="1"/>
  <c r="EX175" i="1"/>
  <c r="LJ151" i="1" s="1"/>
  <c r="FT171" i="1"/>
  <c r="LP150" i="1" s="1"/>
  <c r="FR175" i="1"/>
  <c r="EU171" i="1"/>
  <c r="ES175" i="1"/>
  <c r="EP175" i="1"/>
  <c r="ER175" i="1" s="1"/>
  <c r="LH151" i="1" s="1"/>
  <c r="FB176" i="1"/>
  <c r="FD175" i="1"/>
  <c r="EO171" i="1"/>
  <c r="EM175" i="1"/>
  <c r="EC171" i="1"/>
  <c r="LC150" i="1" s="1"/>
  <c r="EA175" i="1"/>
  <c r="DZ171" i="1"/>
  <c r="DX175" i="1"/>
  <c r="DU176" i="1"/>
  <c r="DW175" i="1"/>
  <c r="LA151" i="1" s="1"/>
  <c r="DL171" i="1"/>
  <c r="DN170" i="1"/>
  <c r="KX149" i="1" s="1"/>
  <c r="GM168" i="1"/>
  <c r="LU147" i="1" s="1"/>
  <c r="GK169" i="1"/>
  <c r="LI150" i="1" l="1"/>
  <c r="LB150" i="1"/>
  <c r="LG150" i="1"/>
  <c r="LL151" i="1"/>
  <c r="LN150" i="1"/>
  <c r="LM150" i="1"/>
  <c r="GZ179" i="1"/>
  <c r="HB178" i="1"/>
  <c r="LZ154" i="1" s="1"/>
  <c r="GT178" i="1"/>
  <c r="GV177" i="1"/>
  <c r="LX153" i="1" s="1"/>
  <c r="DT179" i="1"/>
  <c r="KZ155" i="1" s="1"/>
  <c r="DR180" i="1"/>
  <c r="DQ170" i="1"/>
  <c r="KY149" i="1" s="1"/>
  <c r="DO171" i="1"/>
  <c r="GP175" i="1"/>
  <c r="LV151" i="1" s="1"/>
  <c r="GN176" i="1"/>
  <c r="FM176" i="1"/>
  <c r="FK177" i="1"/>
  <c r="FP176" i="1"/>
  <c r="LO152" i="1" s="1"/>
  <c r="FN177" i="1"/>
  <c r="FJ175" i="1"/>
  <c r="FH176" i="1"/>
  <c r="FE176" i="1"/>
  <c r="FG175" i="1"/>
  <c r="FW176" i="1"/>
  <c r="LQ152" i="1" s="1"/>
  <c r="FU177" i="1"/>
  <c r="FA176" i="1"/>
  <c r="LK152" i="1" s="1"/>
  <c r="EY177" i="1"/>
  <c r="EX176" i="1"/>
  <c r="LJ152" i="1" s="1"/>
  <c r="EV177" i="1"/>
  <c r="FT175" i="1"/>
  <c r="LP151" i="1" s="1"/>
  <c r="FR176" i="1"/>
  <c r="EU175" i="1"/>
  <c r="LI151" i="1" s="1"/>
  <c r="ES176" i="1"/>
  <c r="EP176" i="1"/>
  <c r="ER176" i="1" s="1"/>
  <c r="LH152" i="1" s="1"/>
  <c r="FD176" i="1"/>
  <c r="FB177" i="1"/>
  <c r="EO175" i="1"/>
  <c r="EM176" i="1"/>
  <c r="EA176" i="1"/>
  <c r="EC175" i="1"/>
  <c r="LC151" i="1" s="1"/>
  <c r="DZ175" i="1"/>
  <c r="DX176" i="1"/>
  <c r="DW176" i="1"/>
  <c r="LA152" i="1" s="1"/>
  <c r="DU177" i="1"/>
  <c r="DN171" i="1"/>
  <c r="KX150" i="1" s="1"/>
  <c r="DL175" i="1"/>
  <c r="GM169" i="1"/>
  <c r="LU148" i="1" s="1"/>
  <c r="GK170" i="1"/>
  <c r="LL152" i="1" l="1"/>
  <c r="LG151" i="1"/>
  <c r="LM151" i="1"/>
  <c r="LB151" i="1"/>
  <c r="LN151" i="1"/>
  <c r="GZ180" i="1"/>
  <c r="HB179" i="1"/>
  <c r="LZ155" i="1" s="1"/>
  <c r="GT179" i="1"/>
  <c r="GV178" i="1"/>
  <c r="LX154" i="1" s="1"/>
  <c r="DR181" i="1"/>
  <c r="DT180" i="1"/>
  <c r="KZ156" i="1" s="1"/>
  <c r="DO175" i="1"/>
  <c r="DQ171" i="1"/>
  <c r="KY150" i="1" s="1"/>
  <c r="GN177" i="1"/>
  <c r="GP176" i="1"/>
  <c r="LV152" i="1" s="1"/>
  <c r="FK178" i="1"/>
  <c r="FM177" i="1"/>
  <c r="FN178" i="1"/>
  <c r="FP177" i="1"/>
  <c r="LO153" i="1" s="1"/>
  <c r="FJ176" i="1"/>
  <c r="FH177" i="1"/>
  <c r="FG176" i="1"/>
  <c r="FE177" i="1"/>
  <c r="FU178" i="1"/>
  <c r="FW177" i="1"/>
  <c r="LQ153" i="1" s="1"/>
  <c r="EY178" i="1"/>
  <c r="FA177" i="1"/>
  <c r="LK153" i="1" s="1"/>
  <c r="EV178" i="1"/>
  <c r="EX177" i="1"/>
  <c r="LJ153" i="1" s="1"/>
  <c r="FT176" i="1"/>
  <c r="LP152" i="1" s="1"/>
  <c r="FR177" i="1"/>
  <c r="EU176" i="1"/>
  <c r="ES177" i="1"/>
  <c r="EP177" i="1"/>
  <c r="ER177" i="1" s="1"/>
  <c r="LH153" i="1" s="1"/>
  <c r="FB178" i="1"/>
  <c r="FD177" i="1"/>
  <c r="EO176" i="1"/>
  <c r="EM177" i="1"/>
  <c r="EC176" i="1"/>
  <c r="LC152" i="1" s="1"/>
  <c r="EA177" i="1"/>
  <c r="DZ176" i="1"/>
  <c r="DX177" i="1"/>
  <c r="DU178" i="1"/>
  <c r="DW177" i="1"/>
  <c r="LA153" i="1" s="1"/>
  <c r="DN175" i="1"/>
  <c r="KX151" i="1" s="1"/>
  <c r="DL176" i="1"/>
  <c r="GK171" i="1"/>
  <c r="GM170" i="1"/>
  <c r="LU149" i="1" s="1"/>
  <c r="LI152" i="1" l="1"/>
  <c r="LM152" i="1"/>
  <c r="LG152" i="1"/>
  <c r="LN152" i="1"/>
  <c r="LL153" i="1"/>
  <c r="LB152" i="1"/>
  <c r="GZ181" i="1"/>
  <c r="HB180" i="1"/>
  <c r="LZ156" i="1" s="1"/>
  <c r="GT180" i="1"/>
  <c r="GV179" i="1"/>
  <c r="LX155" i="1" s="1"/>
  <c r="DO176" i="1"/>
  <c r="DQ175" i="1"/>
  <c r="KY151" i="1" s="1"/>
  <c r="DR182" i="1"/>
  <c r="DR183" i="1" s="1"/>
  <c r="DT181" i="1"/>
  <c r="KZ157" i="1" s="1"/>
  <c r="GN178" i="1"/>
  <c r="GP177" i="1"/>
  <c r="LV153" i="1" s="1"/>
  <c r="FM178" i="1"/>
  <c r="FK179" i="1"/>
  <c r="FP178" i="1"/>
  <c r="LO154" i="1" s="1"/>
  <c r="FN179" i="1"/>
  <c r="FJ177" i="1"/>
  <c r="FH178" i="1"/>
  <c r="FG177" i="1"/>
  <c r="FE178" i="1"/>
  <c r="FW178" i="1"/>
  <c r="LQ154" i="1" s="1"/>
  <c r="FU179" i="1"/>
  <c r="FA178" i="1"/>
  <c r="LK154" i="1" s="1"/>
  <c r="EY179" i="1"/>
  <c r="EX178" i="1"/>
  <c r="LJ154" i="1" s="1"/>
  <c r="EV179" i="1"/>
  <c r="FR178" i="1"/>
  <c r="FT177" i="1"/>
  <c r="LP153" i="1" s="1"/>
  <c r="EU177" i="1"/>
  <c r="ES178" i="1"/>
  <c r="EP178" i="1"/>
  <c r="ER178" i="1" s="1"/>
  <c r="LH154" i="1" s="1"/>
  <c r="FD178" i="1"/>
  <c r="FB179" i="1"/>
  <c r="EO177" i="1"/>
  <c r="EM178" i="1"/>
  <c r="EA178" i="1"/>
  <c r="EC177" i="1"/>
  <c r="LC153" i="1" s="1"/>
  <c r="DZ177" i="1"/>
  <c r="DX178" i="1"/>
  <c r="DW178" i="1"/>
  <c r="LA154" i="1" s="1"/>
  <c r="DU179" i="1"/>
  <c r="DL177" i="1"/>
  <c r="DN176" i="1"/>
  <c r="KX152" i="1" s="1"/>
  <c r="GK175" i="1"/>
  <c r="GM171" i="1"/>
  <c r="LU150" i="1" s="1"/>
  <c r="DT183" i="1" l="1"/>
  <c r="DR184" i="1"/>
  <c r="LI153" i="1"/>
  <c r="LN153" i="1"/>
  <c r="LG153" i="1"/>
  <c r="LB153" i="1"/>
  <c r="LM153" i="1"/>
  <c r="LL154" i="1"/>
  <c r="GZ182" i="1"/>
  <c r="HB181" i="1"/>
  <c r="LZ157" i="1" s="1"/>
  <c r="GT181" i="1"/>
  <c r="GV180" i="1"/>
  <c r="LX156" i="1" s="1"/>
  <c r="DT182" i="1"/>
  <c r="KZ158" i="1" s="1"/>
  <c r="DO177" i="1"/>
  <c r="DQ176" i="1"/>
  <c r="KY152" i="1" s="1"/>
  <c r="GN179" i="1"/>
  <c r="GP178" i="1"/>
  <c r="LV154" i="1" s="1"/>
  <c r="FK180" i="1"/>
  <c r="FM179" i="1"/>
  <c r="FN180" i="1"/>
  <c r="FP179" i="1"/>
  <c r="LO155" i="1" s="1"/>
  <c r="FJ178" i="1"/>
  <c r="FH179" i="1"/>
  <c r="FG178" i="1"/>
  <c r="FE179" i="1"/>
  <c r="FU180" i="1"/>
  <c r="FW179" i="1"/>
  <c r="LQ155" i="1" s="1"/>
  <c r="EY180" i="1"/>
  <c r="FA179" i="1"/>
  <c r="LK155" i="1" s="1"/>
  <c r="EV180" i="1"/>
  <c r="EX179" i="1"/>
  <c r="LJ155" i="1" s="1"/>
  <c r="FT178" i="1"/>
  <c r="LP154" i="1" s="1"/>
  <c r="FR179" i="1"/>
  <c r="EU178" i="1"/>
  <c r="ES179" i="1"/>
  <c r="EP179" i="1"/>
  <c r="ER179" i="1" s="1"/>
  <c r="LH155" i="1" s="1"/>
  <c r="FB180" i="1"/>
  <c r="FD179" i="1"/>
  <c r="EO178" i="1"/>
  <c r="EM179" i="1"/>
  <c r="EC178" i="1"/>
  <c r="LC154" i="1" s="1"/>
  <c r="EA179" i="1"/>
  <c r="DZ178" i="1"/>
  <c r="DX179" i="1"/>
  <c r="DU180" i="1"/>
  <c r="DW179" i="1"/>
  <c r="LA155" i="1" s="1"/>
  <c r="DN177" i="1"/>
  <c r="KX153" i="1" s="1"/>
  <c r="DL178" i="1"/>
  <c r="GM175" i="1"/>
  <c r="LU151" i="1" s="1"/>
  <c r="GK176" i="1"/>
  <c r="DT184" i="1" l="1"/>
  <c r="DR185" i="1"/>
  <c r="KZ159" i="1"/>
  <c r="HB182" i="1"/>
  <c r="GZ183" i="1"/>
  <c r="LI154" i="1"/>
  <c r="LB154" i="1"/>
  <c r="LG154" i="1"/>
  <c r="LL155" i="1"/>
  <c r="LN154" i="1"/>
  <c r="LM154" i="1"/>
  <c r="GT182" i="1"/>
  <c r="GT183" i="1" s="1"/>
  <c r="GV181" i="1"/>
  <c r="LX157" i="1" s="1"/>
  <c r="DO178" i="1"/>
  <c r="DQ177" i="1"/>
  <c r="KY153" i="1" s="1"/>
  <c r="GP179" i="1"/>
  <c r="LV155" i="1" s="1"/>
  <c r="GN180" i="1"/>
  <c r="FM180" i="1"/>
  <c r="FK181" i="1"/>
  <c r="FP180" i="1"/>
  <c r="LO156" i="1" s="1"/>
  <c r="FN181" i="1"/>
  <c r="FJ179" i="1"/>
  <c r="FH180" i="1"/>
  <c r="FG179" i="1"/>
  <c r="FE180" i="1"/>
  <c r="FW180" i="1"/>
  <c r="LQ156" i="1" s="1"/>
  <c r="FU181" i="1"/>
  <c r="FA180" i="1"/>
  <c r="LK156" i="1" s="1"/>
  <c r="EY181" i="1"/>
  <c r="EX180" i="1"/>
  <c r="LJ156" i="1" s="1"/>
  <c r="EV181" i="1"/>
  <c r="FT179" i="1"/>
  <c r="LP155" i="1" s="1"/>
  <c r="FR180" i="1"/>
  <c r="ES180" i="1"/>
  <c r="EU179" i="1"/>
  <c r="EP180" i="1"/>
  <c r="ER180" i="1" s="1"/>
  <c r="LH156" i="1" s="1"/>
  <c r="FD180" i="1"/>
  <c r="FB181" i="1"/>
  <c r="EM180" i="1"/>
  <c r="EO179" i="1"/>
  <c r="EC179" i="1"/>
  <c r="LC155" i="1" s="1"/>
  <c r="EA180" i="1"/>
  <c r="DX180" i="1"/>
  <c r="DZ179" i="1"/>
  <c r="DW180" i="1"/>
  <c r="LA156" i="1" s="1"/>
  <c r="DU181" i="1"/>
  <c r="DL179" i="1"/>
  <c r="DN178" i="1"/>
  <c r="KX154" i="1" s="1"/>
  <c r="GK177" i="1"/>
  <c r="GM176" i="1"/>
  <c r="LU152" i="1" s="1"/>
  <c r="DT185" i="1" l="1"/>
  <c r="DR186" i="1"/>
  <c r="DR190" i="1" s="1"/>
  <c r="KZ160" i="1"/>
  <c r="GV183" i="1"/>
  <c r="GT184" i="1"/>
  <c r="HB183" i="1"/>
  <c r="GZ184" i="1"/>
  <c r="LZ158" i="1"/>
  <c r="LI155" i="1"/>
  <c r="LN155" i="1"/>
  <c r="LL156" i="1"/>
  <c r="LG155" i="1"/>
  <c r="LM155" i="1"/>
  <c r="LB155" i="1"/>
  <c r="GV182" i="1"/>
  <c r="DO179" i="1"/>
  <c r="DQ178" i="1"/>
  <c r="KY154" i="1" s="1"/>
  <c r="GP180" i="1"/>
  <c r="LV156" i="1" s="1"/>
  <c r="GN181" i="1"/>
  <c r="FK182" i="1"/>
  <c r="FM181" i="1"/>
  <c r="FN182" i="1"/>
  <c r="FP181" i="1"/>
  <c r="LO157" i="1" s="1"/>
  <c r="FJ180" i="1"/>
  <c r="FH181" i="1"/>
  <c r="FG180" i="1"/>
  <c r="FE181" i="1"/>
  <c r="FU182" i="1"/>
  <c r="FW181" i="1"/>
  <c r="LQ157" i="1" s="1"/>
  <c r="EY182" i="1"/>
  <c r="FA181" i="1"/>
  <c r="LK157" i="1" s="1"/>
  <c r="EV182" i="1"/>
  <c r="EX181" i="1"/>
  <c r="LJ157" i="1" s="1"/>
  <c r="FT180" i="1"/>
  <c r="LP156" i="1" s="1"/>
  <c r="FR181" i="1"/>
  <c r="EU180" i="1"/>
  <c r="ES181" i="1"/>
  <c r="EP181" i="1"/>
  <c r="ER181" i="1" s="1"/>
  <c r="LH157" i="1" s="1"/>
  <c r="FB182" i="1"/>
  <c r="FD181" i="1"/>
  <c r="EO180" i="1"/>
  <c r="EM181" i="1"/>
  <c r="EC180" i="1"/>
  <c r="LC156" i="1" s="1"/>
  <c r="EA181" i="1"/>
  <c r="DZ180" i="1"/>
  <c r="DX181" i="1"/>
  <c r="DU182" i="1"/>
  <c r="DW181" i="1"/>
  <c r="LA157" i="1" s="1"/>
  <c r="DN179" i="1"/>
  <c r="KX155" i="1" s="1"/>
  <c r="DL180" i="1"/>
  <c r="GK178" i="1"/>
  <c r="GM177" i="1"/>
  <c r="LU153" i="1" s="1"/>
  <c r="KZ161" i="1" l="1"/>
  <c r="DT190" i="1"/>
  <c r="DR191" i="1"/>
  <c r="DT191" i="1" s="1"/>
  <c r="DT186" i="1"/>
  <c r="HB184" i="1"/>
  <c r="GZ185" i="1"/>
  <c r="GV184" i="1"/>
  <c r="GT185" i="1"/>
  <c r="LZ159" i="1"/>
  <c r="LZ160" i="1" s="1"/>
  <c r="EX182" i="1"/>
  <c r="LJ158" i="1" s="1"/>
  <c r="EV183" i="1"/>
  <c r="DW182" i="1"/>
  <c r="LA158" i="1" s="1"/>
  <c r="DU183" i="1"/>
  <c r="FD182" i="1"/>
  <c r="FB183" i="1"/>
  <c r="FW182" i="1"/>
  <c r="LQ158" i="1" s="1"/>
  <c r="FU183" i="1"/>
  <c r="FA182" i="1"/>
  <c r="EY183" i="1"/>
  <c r="FM182" i="1"/>
  <c r="FK183" i="1"/>
  <c r="FP182" i="1"/>
  <c r="LO158" i="1" s="1"/>
  <c r="FN183" i="1"/>
  <c r="LX158" i="1"/>
  <c r="LX159" i="1" s="1"/>
  <c r="LI156" i="1"/>
  <c r="LM156" i="1"/>
  <c r="LG156" i="1"/>
  <c r="LL157" i="1"/>
  <c r="LB156" i="1"/>
  <c r="LN156" i="1"/>
  <c r="DO180" i="1"/>
  <c r="DQ179" i="1"/>
  <c r="KY155" i="1" s="1"/>
  <c r="GP181" i="1"/>
  <c r="LV157" i="1" s="1"/>
  <c r="GN182" i="1"/>
  <c r="FH182" i="1"/>
  <c r="FJ181" i="1"/>
  <c r="FE182" i="1"/>
  <c r="FG181" i="1"/>
  <c r="FR182" i="1"/>
  <c r="FT181" i="1"/>
  <c r="LP157" i="1" s="1"/>
  <c r="EU181" i="1"/>
  <c r="ES182" i="1"/>
  <c r="EP182" i="1"/>
  <c r="EO181" i="1"/>
  <c r="EM182" i="1"/>
  <c r="EA182" i="1"/>
  <c r="EC181" i="1"/>
  <c r="LC157" i="1" s="1"/>
  <c r="DZ181" i="1"/>
  <c r="DX182" i="1"/>
  <c r="DN180" i="1"/>
  <c r="KX156" i="1" s="1"/>
  <c r="DL181" i="1"/>
  <c r="GK179" i="1"/>
  <c r="GM178" i="1"/>
  <c r="LU154" i="1" s="1"/>
  <c r="KZ162" i="1" l="1"/>
  <c r="KZ163" i="1" s="1"/>
  <c r="KZ164" i="1" s="1"/>
  <c r="DT201" i="1"/>
  <c r="O25" i="1" s="1"/>
  <c r="HB185" i="1"/>
  <c r="LZ161" i="1" s="1"/>
  <c r="GZ186" i="1"/>
  <c r="GZ190" i="1" s="1"/>
  <c r="LX160" i="1"/>
  <c r="GV185" i="1"/>
  <c r="GT186" i="1"/>
  <c r="GT190" i="1" s="1"/>
  <c r="FP183" i="1"/>
  <c r="LO159" i="1" s="1"/>
  <c r="FN184" i="1"/>
  <c r="FD183" i="1"/>
  <c r="FB184" i="1"/>
  <c r="FM183" i="1"/>
  <c r="FK184" i="1"/>
  <c r="DW183" i="1"/>
  <c r="DU184" i="1"/>
  <c r="FW183" i="1"/>
  <c r="LQ159" i="1" s="1"/>
  <c r="FU184" i="1"/>
  <c r="FA183" i="1"/>
  <c r="EY184" i="1"/>
  <c r="EX183" i="1"/>
  <c r="EV184" i="1"/>
  <c r="LL158" i="1"/>
  <c r="LK158" i="1"/>
  <c r="EO182" i="1"/>
  <c r="EM183" i="1"/>
  <c r="ER182" i="1"/>
  <c r="LH158" i="1" s="1"/>
  <c r="EP183" i="1"/>
  <c r="FG182" i="1"/>
  <c r="FE183" i="1"/>
  <c r="GP182" i="1"/>
  <c r="LV158" i="1" s="1"/>
  <c r="GN183" i="1"/>
  <c r="FT182" i="1"/>
  <c r="LP158" i="1" s="1"/>
  <c r="FR183" i="1"/>
  <c r="EU182" i="1"/>
  <c r="ES183" i="1"/>
  <c r="DZ182" i="1"/>
  <c r="DX183" i="1"/>
  <c r="EC182" i="1"/>
  <c r="EA183" i="1"/>
  <c r="FJ182" i="1"/>
  <c r="FH183" i="1"/>
  <c r="LI157" i="1"/>
  <c r="LG157" i="1"/>
  <c r="LN157" i="1"/>
  <c r="LM157" i="1"/>
  <c r="LB157" i="1"/>
  <c r="DO181" i="1"/>
  <c r="DQ180" i="1"/>
  <c r="KY156" i="1" s="1"/>
  <c r="DN181" i="1"/>
  <c r="KX157" i="1" s="1"/>
  <c r="DL182" i="1"/>
  <c r="GK180" i="1"/>
  <c r="GM179" i="1"/>
  <c r="LU155" i="1" s="1"/>
  <c r="HB190" i="1" l="1"/>
  <c r="GZ191" i="1"/>
  <c r="HB191" i="1" s="1"/>
  <c r="GV190" i="1"/>
  <c r="GT191" i="1"/>
  <c r="GV191" i="1" s="1"/>
  <c r="LX161" i="1"/>
  <c r="HB186" i="1"/>
  <c r="HB201" i="1" s="1"/>
  <c r="P27" i="1" s="1"/>
  <c r="GV186" i="1"/>
  <c r="GV201" i="1"/>
  <c r="P25" i="1" s="1"/>
  <c r="FW184" i="1"/>
  <c r="LQ160" i="1" s="1"/>
  <c r="FU185" i="1"/>
  <c r="FP184" i="1"/>
  <c r="LO160" i="1" s="1"/>
  <c r="FN185" i="1"/>
  <c r="FM184" i="1"/>
  <c r="FK185" i="1"/>
  <c r="FD184" i="1"/>
  <c r="FB185" i="1"/>
  <c r="FA184" i="1"/>
  <c r="EY185" i="1"/>
  <c r="EX184" i="1"/>
  <c r="EV185" i="1"/>
  <c r="DW184" i="1"/>
  <c r="DU185" i="1"/>
  <c r="LL159" i="1"/>
  <c r="GP183" i="1"/>
  <c r="LV159" i="1" s="1"/>
  <c r="GN184" i="1"/>
  <c r="FJ183" i="1"/>
  <c r="FH184" i="1"/>
  <c r="FT183" i="1"/>
  <c r="FR184" i="1"/>
  <c r="EC183" i="1"/>
  <c r="EA184" i="1"/>
  <c r="DZ183" i="1"/>
  <c r="DX184" i="1"/>
  <c r="LJ159" i="1"/>
  <c r="EO183" i="1"/>
  <c r="EM184" i="1"/>
  <c r="LA159" i="1"/>
  <c r="FG183" i="1"/>
  <c r="FE184" i="1"/>
  <c r="EU183" i="1"/>
  <c r="ES184" i="1"/>
  <c r="ER183" i="1"/>
  <c r="LH159" i="1" s="1"/>
  <c r="EP184" i="1"/>
  <c r="LK159" i="1"/>
  <c r="LI158" i="1"/>
  <c r="LG158" i="1"/>
  <c r="LN158" i="1"/>
  <c r="LM158" i="1"/>
  <c r="LC158" i="1"/>
  <c r="LB158" i="1"/>
  <c r="DN182" i="1"/>
  <c r="KX158" i="1" s="1"/>
  <c r="DL183" i="1"/>
  <c r="DO182" i="1"/>
  <c r="DO183" i="1" s="1"/>
  <c r="DQ181" i="1"/>
  <c r="KY157" i="1" s="1"/>
  <c r="GK181" i="1"/>
  <c r="GM180" i="1"/>
  <c r="LU156" i="1" s="1"/>
  <c r="LX162" i="1" l="1"/>
  <c r="LX163" i="1" s="1"/>
  <c r="LX164" i="1" s="1"/>
  <c r="LZ162" i="1"/>
  <c r="LZ163" i="1" s="1"/>
  <c r="LZ164" i="1" s="1"/>
  <c r="FW185" i="1"/>
  <c r="LQ161" i="1" s="1"/>
  <c r="FU186" i="1"/>
  <c r="FU190" i="1" s="1"/>
  <c r="FP185" i="1"/>
  <c r="FN186" i="1"/>
  <c r="FN190" i="1" s="1"/>
  <c r="FM185" i="1"/>
  <c r="FK186" i="1"/>
  <c r="FK190" i="1" s="1"/>
  <c r="FD185" i="1"/>
  <c r="FB186" i="1"/>
  <c r="FB190" i="1" s="1"/>
  <c r="FA185" i="1"/>
  <c r="EY186" i="1"/>
  <c r="EY190" i="1" s="1"/>
  <c r="EX185" i="1"/>
  <c r="EV186" i="1"/>
  <c r="EV190" i="1" s="1"/>
  <c r="DW185" i="1"/>
  <c r="DU186" i="1"/>
  <c r="DU190" i="1" s="1"/>
  <c r="GP184" i="1"/>
  <c r="LV160" i="1" s="1"/>
  <c r="GN185" i="1"/>
  <c r="LK160" i="1"/>
  <c r="LK161" i="1" s="1"/>
  <c r="LL160" i="1"/>
  <c r="FT184" i="1"/>
  <c r="FR185" i="1"/>
  <c r="FJ184" i="1"/>
  <c r="FH185" i="1"/>
  <c r="FG184" i="1"/>
  <c r="FE185" i="1"/>
  <c r="LJ160" i="1"/>
  <c r="EU184" i="1"/>
  <c r="ES185" i="1"/>
  <c r="ER184" i="1"/>
  <c r="LH160" i="1" s="1"/>
  <c r="EP185" i="1"/>
  <c r="EO184" i="1"/>
  <c r="EM185" i="1"/>
  <c r="EC184" i="1"/>
  <c r="EA185" i="1"/>
  <c r="DZ184" i="1"/>
  <c r="DX185" i="1"/>
  <c r="LA160" i="1"/>
  <c r="LI159" i="1"/>
  <c r="LM159" i="1"/>
  <c r="LN159" i="1"/>
  <c r="LG159" i="1"/>
  <c r="LP159" i="1"/>
  <c r="LC159" i="1"/>
  <c r="DQ183" i="1"/>
  <c r="DO184" i="1"/>
  <c r="DN183" i="1"/>
  <c r="KX159" i="1" s="1"/>
  <c r="DL184" i="1"/>
  <c r="LB159" i="1"/>
  <c r="DQ182" i="1"/>
  <c r="KY158" i="1" s="1"/>
  <c r="GK182" i="1"/>
  <c r="GM181" i="1"/>
  <c r="LU157" i="1" s="1"/>
  <c r="FW190" i="1" l="1"/>
  <c r="FU191" i="1"/>
  <c r="FW191" i="1" s="1"/>
  <c r="FP190" i="1"/>
  <c r="FN191" i="1"/>
  <c r="FP191" i="1" s="1"/>
  <c r="FM190" i="1"/>
  <c r="FK191" i="1"/>
  <c r="FM191" i="1" s="1"/>
  <c r="FD190" i="1"/>
  <c r="FB191" i="1"/>
  <c r="FD191" i="1" s="1"/>
  <c r="FA190" i="1"/>
  <c r="EY191" i="1"/>
  <c r="FA191" i="1" s="1"/>
  <c r="EX190" i="1"/>
  <c r="EV191" i="1"/>
  <c r="EX191" i="1" s="1"/>
  <c r="DW190" i="1"/>
  <c r="DU191" i="1"/>
  <c r="DW191" i="1" s="1"/>
  <c r="DW186" i="1"/>
  <c r="DW201" i="1" s="1"/>
  <c r="O26" i="1" s="1"/>
  <c r="FA186" i="1"/>
  <c r="FM186" i="1"/>
  <c r="FM201" i="1" s="1"/>
  <c r="O42" i="1" s="1"/>
  <c r="FW186" i="1"/>
  <c r="EX186" i="1"/>
  <c r="FD186" i="1"/>
  <c r="FP186" i="1"/>
  <c r="LL161" i="1"/>
  <c r="LO161" i="1"/>
  <c r="LJ161" i="1"/>
  <c r="FT185" i="1"/>
  <c r="FR186" i="1"/>
  <c r="FR190" i="1" s="1"/>
  <c r="FJ185" i="1"/>
  <c r="FH186" i="1"/>
  <c r="FH190" i="1" s="1"/>
  <c r="FG185" i="1"/>
  <c r="FE186" i="1"/>
  <c r="FE190" i="1" s="1"/>
  <c r="EU185" i="1"/>
  <c r="ES186" i="1"/>
  <c r="ES190" i="1" s="1"/>
  <c r="ER185" i="1"/>
  <c r="LH161" i="1" s="1"/>
  <c r="EP186" i="1"/>
  <c r="EP190" i="1" s="1"/>
  <c r="EO185" i="1"/>
  <c r="EM186" i="1"/>
  <c r="EM190" i="1" s="1"/>
  <c r="EC185" i="1"/>
  <c r="EA186" i="1"/>
  <c r="EA190" i="1" s="1"/>
  <c r="LA161" i="1"/>
  <c r="LA162" i="1" s="1"/>
  <c r="LA163" i="1" s="1"/>
  <c r="LA164" i="1" s="1"/>
  <c r="DZ185" i="1"/>
  <c r="DX186" i="1"/>
  <c r="DX190" i="1" s="1"/>
  <c r="GP185" i="1"/>
  <c r="LV161" i="1" s="1"/>
  <c r="GN186" i="1"/>
  <c r="GN190" i="1" s="1"/>
  <c r="LP160" i="1"/>
  <c r="LN160" i="1"/>
  <c r="LB160" i="1"/>
  <c r="LI160" i="1"/>
  <c r="LM160" i="1"/>
  <c r="LG160" i="1"/>
  <c r="LC160" i="1"/>
  <c r="DQ184" i="1"/>
  <c r="DO185" i="1"/>
  <c r="DN184" i="1"/>
  <c r="KX160" i="1" s="1"/>
  <c r="DL185" i="1"/>
  <c r="KY159" i="1"/>
  <c r="GM182" i="1"/>
  <c r="LU158" i="1" s="1"/>
  <c r="GK183" i="1"/>
  <c r="FP201" i="1" l="1"/>
  <c r="O43" i="1" s="1"/>
  <c r="FD201" i="1"/>
  <c r="O39" i="1" s="1"/>
  <c r="EX201" i="1"/>
  <c r="O36" i="1" s="1"/>
  <c r="FT190" i="1"/>
  <c r="FR191" i="1"/>
  <c r="FT191" i="1" s="1"/>
  <c r="FJ190" i="1"/>
  <c r="FH191" i="1"/>
  <c r="FJ191" i="1" s="1"/>
  <c r="FG190" i="1"/>
  <c r="FE191" i="1"/>
  <c r="FG191" i="1" s="1"/>
  <c r="EU190" i="1"/>
  <c r="ES191" i="1"/>
  <c r="EU191" i="1" s="1"/>
  <c r="ER190" i="1"/>
  <c r="EP191" i="1"/>
  <c r="ER191" i="1" s="1"/>
  <c r="EO190" i="1"/>
  <c r="EM191" i="1"/>
  <c r="EO191" i="1" s="1"/>
  <c r="EC190" i="1"/>
  <c r="EA191" i="1"/>
  <c r="EC191" i="1" s="1"/>
  <c r="DZ190" i="1"/>
  <c r="DX191" i="1"/>
  <c r="DZ191" i="1" s="1"/>
  <c r="GP190" i="1"/>
  <c r="GN191" i="1"/>
  <c r="GP191" i="1" s="1"/>
  <c r="LL162" i="1"/>
  <c r="LL163" i="1" s="1"/>
  <c r="LL164" i="1" s="1"/>
  <c r="LN161" i="1"/>
  <c r="FW201" i="1"/>
  <c r="O45" i="1" s="1"/>
  <c r="FA201" i="1"/>
  <c r="LJ162" i="1"/>
  <c r="LJ163" i="1" s="1"/>
  <c r="LJ164" i="1" s="1"/>
  <c r="EC186" i="1"/>
  <c r="ER186" i="1"/>
  <c r="FG186" i="1"/>
  <c r="FT186" i="1"/>
  <c r="DZ186" i="1"/>
  <c r="LQ162" i="1"/>
  <c r="LQ163" i="1" s="1"/>
  <c r="LQ164" i="1" s="1"/>
  <c r="EO186" i="1"/>
  <c r="EO201" i="1" s="1"/>
  <c r="EU186" i="1"/>
  <c r="FJ186" i="1"/>
  <c r="LN162" i="1" s="1"/>
  <c r="GP186" i="1"/>
  <c r="LV162" i="1" s="1"/>
  <c r="LV163" i="1" s="1"/>
  <c r="LO162" i="1"/>
  <c r="LO163" i="1" s="1"/>
  <c r="LO164" i="1" s="1"/>
  <c r="LK162" i="1"/>
  <c r="LK163" i="1" s="1"/>
  <c r="LK164" i="1" s="1"/>
  <c r="FJ201" i="1"/>
  <c r="O41" i="1" s="1"/>
  <c r="LM161" i="1"/>
  <c r="LP161" i="1"/>
  <c r="LG161" i="1"/>
  <c r="LI161" i="1"/>
  <c r="LI162" i="1" s="1"/>
  <c r="LB161" i="1"/>
  <c r="LC161" i="1"/>
  <c r="DQ185" i="1"/>
  <c r="DO186" i="1"/>
  <c r="DO190" i="1" s="1"/>
  <c r="DN185" i="1"/>
  <c r="KX161" i="1" s="1"/>
  <c r="DL186" i="1"/>
  <c r="DL190" i="1" s="1"/>
  <c r="KY160" i="1"/>
  <c r="GM183" i="1"/>
  <c r="LU159" i="1" s="1"/>
  <c r="GK184" i="1"/>
  <c r="T22" i="1"/>
  <c r="DI55" i="1"/>
  <c r="DI56" i="1" s="1"/>
  <c r="DI57" i="1" s="1"/>
  <c r="DI58" i="1" s="1"/>
  <c r="DI59" i="1" s="1"/>
  <c r="DI60" i="1" s="1"/>
  <c r="DI61" i="1" s="1"/>
  <c r="DI62" i="1" s="1"/>
  <c r="DI63" i="1" s="1"/>
  <c r="DI64" i="1" s="1"/>
  <c r="DI65" i="1" s="1"/>
  <c r="DI66" i="1" s="1"/>
  <c r="DI70" i="1" s="1"/>
  <c r="DI71" i="1" s="1"/>
  <c r="DI72" i="1" s="1"/>
  <c r="DC204" i="1"/>
  <c r="DD90" i="1"/>
  <c r="DF55" i="1"/>
  <c r="DH55" i="1" s="1"/>
  <c r="FG201" i="1" l="1"/>
  <c r="O40" i="1" s="1"/>
  <c r="LV164" i="1"/>
  <c r="LC162" i="1"/>
  <c r="LC163" i="1" s="1"/>
  <c r="LC164" i="1" s="1"/>
  <c r="EC201" i="1"/>
  <c r="O28" i="1" s="1"/>
  <c r="ER201" i="1"/>
  <c r="O33" i="1" s="1"/>
  <c r="DQ190" i="1"/>
  <c r="DO191" i="1"/>
  <c r="DQ191" i="1" s="1"/>
  <c r="DN190" i="1"/>
  <c r="DL191" i="1"/>
  <c r="DN191" i="1" s="1"/>
  <c r="LG162" i="1"/>
  <c r="LG163" i="1" s="1"/>
  <c r="LG164" i="1" s="1"/>
  <c r="LP162" i="1"/>
  <c r="LP163" i="1" s="1"/>
  <c r="LP164" i="1" s="1"/>
  <c r="O37" i="1"/>
  <c r="LB162" i="1"/>
  <c r="LB163" i="1" s="1"/>
  <c r="LB164" i="1" s="1"/>
  <c r="LM162" i="1"/>
  <c r="LM163" i="1" s="1"/>
  <c r="LM164" i="1" s="1"/>
  <c r="LH162" i="1"/>
  <c r="LH163" i="1" s="1"/>
  <c r="LH164" i="1" s="1"/>
  <c r="KV55" i="1"/>
  <c r="FT201" i="1"/>
  <c r="O44" i="1" s="1"/>
  <c r="GP201" i="1"/>
  <c r="P23" i="1" s="1"/>
  <c r="LI163" i="1"/>
  <c r="LI164" i="1" s="1"/>
  <c r="DZ201" i="1"/>
  <c r="O27" i="1" s="1"/>
  <c r="LN163" i="1"/>
  <c r="LN164" i="1" s="1"/>
  <c r="EU201" i="1"/>
  <c r="O34" i="1" s="1"/>
  <c r="DN186" i="1"/>
  <c r="DQ186" i="1"/>
  <c r="DQ201" i="1" s="1"/>
  <c r="O24" i="1" s="1"/>
  <c r="O32" i="1"/>
  <c r="KY161" i="1"/>
  <c r="KX162" i="1"/>
  <c r="GM184" i="1"/>
  <c r="LU160" i="1" s="1"/>
  <c r="GK185" i="1"/>
  <c r="DF56" i="1"/>
  <c r="DF57" i="1" s="1"/>
  <c r="DF58" i="1" s="1"/>
  <c r="DF59" i="1" s="1"/>
  <c r="DF60" i="1" s="1"/>
  <c r="DF61" i="1" s="1"/>
  <c r="DF62" i="1" s="1"/>
  <c r="DF63" i="1" s="1"/>
  <c r="DF64" i="1" s="1"/>
  <c r="DF65" i="1" s="1"/>
  <c r="DF66" i="1" s="1"/>
  <c r="DH66" i="1" s="1"/>
  <c r="DK55" i="1"/>
  <c r="DK61" i="1"/>
  <c r="DK65" i="1"/>
  <c r="DK63" i="1"/>
  <c r="DK60" i="1"/>
  <c r="DK62" i="1"/>
  <c r="DK64" i="1"/>
  <c r="DK66" i="1"/>
  <c r="DK71" i="1"/>
  <c r="DI73" i="1"/>
  <c r="DI74" i="1" s="1"/>
  <c r="DI75" i="1" s="1"/>
  <c r="DI76" i="1" s="1"/>
  <c r="DK72" i="1"/>
  <c r="DK70" i="1"/>
  <c r="DK59" i="1"/>
  <c r="DK58" i="1"/>
  <c r="DK57" i="1"/>
  <c r="DK56" i="1"/>
  <c r="KX163" i="1" l="1"/>
  <c r="KX164" i="1" s="1"/>
  <c r="DN201" i="1"/>
  <c r="O23" i="1" s="1"/>
  <c r="KY162" i="1"/>
  <c r="KY163" i="1" s="1"/>
  <c r="KY164" i="1" s="1"/>
  <c r="KW55" i="1"/>
  <c r="KW56" i="1" s="1"/>
  <c r="KW57" i="1" s="1"/>
  <c r="KW58" i="1" s="1"/>
  <c r="KW59" i="1" s="1"/>
  <c r="KW60" i="1" s="1"/>
  <c r="KW61" i="1" s="1"/>
  <c r="KW62" i="1" s="1"/>
  <c r="KW63" i="1" s="1"/>
  <c r="KW64" i="1" s="1"/>
  <c r="KW65" i="1" s="1"/>
  <c r="KW66" i="1" s="1"/>
  <c r="KW67" i="1" s="1"/>
  <c r="KW68" i="1" s="1"/>
  <c r="KW69" i="1" s="1"/>
  <c r="GM185" i="1"/>
  <c r="LU161" i="1" s="1"/>
  <c r="GK186" i="1"/>
  <c r="GK190" i="1" s="1"/>
  <c r="DH59" i="1"/>
  <c r="DH60" i="1"/>
  <c r="DH64" i="1"/>
  <c r="DH61" i="1"/>
  <c r="DH57" i="1"/>
  <c r="DH58" i="1"/>
  <c r="DH56" i="1"/>
  <c r="DH63" i="1"/>
  <c r="DF70" i="1"/>
  <c r="DH70" i="1" s="1"/>
  <c r="DH62" i="1"/>
  <c r="DH65" i="1"/>
  <c r="DK73" i="1"/>
  <c r="DK74" i="1"/>
  <c r="DK75" i="1"/>
  <c r="DI77" i="1"/>
  <c r="DK76" i="1"/>
  <c r="GM190" i="1" l="1"/>
  <c r="GK191" i="1"/>
  <c r="GM191" i="1" s="1"/>
  <c r="KV56" i="1"/>
  <c r="KV57" i="1" s="1"/>
  <c r="KV58" i="1" s="1"/>
  <c r="KV59" i="1" s="1"/>
  <c r="KV60" i="1" s="1"/>
  <c r="KV61" i="1" s="1"/>
  <c r="KV62" i="1" s="1"/>
  <c r="KV63" i="1" s="1"/>
  <c r="KV64" i="1" s="1"/>
  <c r="KV65" i="1" s="1"/>
  <c r="KV66" i="1" s="1"/>
  <c r="KV67" i="1" s="1"/>
  <c r="GM186" i="1"/>
  <c r="GM201" i="1" s="1"/>
  <c r="P22" i="1" s="1"/>
  <c r="KW70" i="1"/>
  <c r="KW71" i="1" s="1"/>
  <c r="KW72" i="1" s="1"/>
  <c r="KW73" i="1" s="1"/>
  <c r="DF71" i="1"/>
  <c r="DF72" i="1" s="1"/>
  <c r="DI78" i="1"/>
  <c r="DK77" i="1"/>
  <c r="LU162" i="1" l="1"/>
  <c r="LU163" i="1" s="1"/>
  <c r="LU164" i="1" s="1"/>
  <c r="KW74" i="1"/>
  <c r="DH71" i="1"/>
  <c r="DF73" i="1"/>
  <c r="DH72" i="1"/>
  <c r="DI79" i="1"/>
  <c r="DK78" i="1"/>
  <c r="KV68" i="1" l="1"/>
  <c r="KV69" i="1" s="1"/>
  <c r="KW75" i="1"/>
  <c r="DF74" i="1"/>
  <c r="DH73" i="1"/>
  <c r="DI80" i="1"/>
  <c r="DK79" i="1"/>
  <c r="KW76" i="1" l="1"/>
  <c r="KV70" i="1"/>
  <c r="DF75" i="1"/>
  <c r="DH74" i="1"/>
  <c r="DI81" i="1"/>
  <c r="DK80" i="1"/>
  <c r="KW77" i="1" l="1"/>
  <c r="KV71" i="1"/>
  <c r="DK81" i="1"/>
  <c r="DI85" i="1"/>
  <c r="DF76" i="1"/>
  <c r="DH75" i="1"/>
  <c r="KW78" i="1" l="1"/>
  <c r="KV72" i="1"/>
  <c r="DF77" i="1"/>
  <c r="DH76" i="1"/>
  <c r="DI86" i="1"/>
  <c r="DK85" i="1"/>
  <c r="KW79" i="1" l="1"/>
  <c r="KV73" i="1"/>
  <c r="DI87" i="1"/>
  <c r="DK86" i="1"/>
  <c r="DF78" i="1"/>
  <c r="DH77" i="1"/>
  <c r="KW80" i="1" l="1"/>
  <c r="KV74" i="1"/>
  <c r="DF79" i="1"/>
  <c r="DH78" i="1"/>
  <c r="DI88" i="1"/>
  <c r="DK87" i="1"/>
  <c r="KW81" i="1" l="1"/>
  <c r="KV75" i="1"/>
  <c r="DI89" i="1"/>
  <c r="DK88" i="1"/>
  <c r="DF80" i="1"/>
  <c r="DH79" i="1"/>
  <c r="KV76" i="1" l="1"/>
  <c r="KW82" i="1"/>
  <c r="DF81" i="1"/>
  <c r="DH80" i="1"/>
  <c r="DI90" i="1"/>
  <c r="DK89" i="1"/>
  <c r="KW83" i="1" l="1"/>
  <c r="KV77" i="1"/>
  <c r="DI91" i="1"/>
  <c r="DK90" i="1"/>
  <c r="DH81" i="1"/>
  <c r="DF85" i="1"/>
  <c r="KW84" i="1" l="1"/>
  <c r="KV78" i="1"/>
  <c r="DF86" i="1"/>
  <c r="DH85" i="1"/>
  <c r="DI92" i="1"/>
  <c r="DK91" i="1"/>
  <c r="KW85" i="1" l="1"/>
  <c r="KV79" i="1"/>
  <c r="DK92" i="1"/>
  <c r="DI93" i="1"/>
  <c r="DF87" i="1"/>
  <c r="DH86" i="1"/>
  <c r="KW86" i="1" l="1"/>
  <c r="KV80" i="1"/>
  <c r="DF88" i="1"/>
  <c r="DH87" i="1"/>
  <c r="DI94" i="1"/>
  <c r="DK93" i="1"/>
  <c r="KW87" i="1" l="1"/>
  <c r="KV81" i="1"/>
  <c r="DI95" i="1"/>
  <c r="DK94" i="1"/>
  <c r="DF89" i="1"/>
  <c r="DH88" i="1"/>
  <c r="KW88" i="1" l="1"/>
  <c r="KV82" i="1"/>
  <c r="DF90" i="1"/>
  <c r="DH89" i="1"/>
  <c r="DK95" i="1"/>
  <c r="DI96" i="1"/>
  <c r="KW89" i="1" l="1"/>
  <c r="KV83" i="1"/>
  <c r="DF91" i="1"/>
  <c r="DH90" i="1"/>
  <c r="DK96" i="1"/>
  <c r="DI100" i="1"/>
  <c r="KW90" i="1" l="1"/>
  <c r="KV84" i="1"/>
  <c r="DF92" i="1"/>
  <c r="DH91" i="1"/>
  <c r="DI101" i="1"/>
  <c r="DK100" i="1"/>
  <c r="KW91" i="1" l="1"/>
  <c r="KV85" i="1"/>
  <c r="DI102" i="1"/>
  <c r="DK101" i="1"/>
  <c r="DF93" i="1"/>
  <c r="DH92" i="1"/>
  <c r="KW92" i="1" l="1"/>
  <c r="KV86" i="1"/>
  <c r="DI103" i="1"/>
  <c r="DK102" i="1"/>
  <c r="DF94" i="1"/>
  <c r="DH93" i="1"/>
  <c r="KW93" i="1" l="1"/>
  <c r="KV87" i="1"/>
  <c r="DF95" i="1"/>
  <c r="DH94" i="1"/>
  <c r="DI104" i="1"/>
  <c r="DK103" i="1"/>
  <c r="KW94" i="1" l="1"/>
  <c r="KV88" i="1"/>
  <c r="DI105" i="1"/>
  <c r="DK104" i="1"/>
  <c r="DF96" i="1"/>
  <c r="DH95" i="1"/>
  <c r="KW95" i="1" l="1"/>
  <c r="KV89" i="1"/>
  <c r="DH96" i="1"/>
  <c r="DF100" i="1"/>
  <c r="DK105" i="1"/>
  <c r="DI106" i="1"/>
  <c r="KW96" i="1" l="1"/>
  <c r="KV90" i="1"/>
  <c r="DF101" i="1"/>
  <c r="DH100" i="1"/>
  <c r="DI107" i="1"/>
  <c r="DK106" i="1"/>
  <c r="KW97" i="1" l="1"/>
  <c r="KV91" i="1"/>
  <c r="DI108" i="1"/>
  <c r="DK107" i="1"/>
  <c r="DF102" i="1"/>
  <c r="DH101" i="1"/>
  <c r="KW98" i="1" l="1"/>
  <c r="KV92" i="1"/>
  <c r="DF103" i="1"/>
  <c r="DH102" i="1"/>
  <c r="DK108" i="1"/>
  <c r="DI109" i="1"/>
  <c r="KW99" i="1" l="1"/>
  <c r="KV93" i="1"/>
  <c r="DI110" i="1"/>
  <c r="DK109" i="1"/>
  <c r="DF104" i="1"/>
  <c r="DH103" i="1"/>
  <c r="KW100" i="1" l="1"/>
  <c r="KV94" i="1"/>
  <c r="DF105" i="1"/>
  <c r="DH104" i="1"/>
  <c r="DI111" i="1"/>
  <c r="DK110" i="1"/>
  <c r="KW101" i="1" l="1"/>
  <c r="KV95" i="1"/>
  <c r="DK111" i="1"/>
  <c r="DI115" i="1"/>
  <c r="DF106" i="1"/>
  <c r="DH105" i="1"/>
  <c r="KW102" i="1" l="1"/>
  <c r="KV96" i="1"/>
  <c r="DF107" i="1"/>
  <c r="DH106" i="1"/>
  <c r="DI116" i="1"/>
  <c r="DK115" i="1"/>
  <c r="KW103" i="1" l="1"/>
  <c r="KV97" i="1"/>
  <c r="DK116" i="1"/>
  <c r="DI117" i="1"/>
  <c r="DF108" i="1"/>
  <c r="DH107" i="1"/>
  <c r="KW104" i="1" l="1"/>
  <c r="KV98" i="1"/>
  <c r="DF109" i="1"/>
  <c r="DH108" i="1"/>
  <c r="DK117" i="1"/>
  <c r="DI118" i="1"/>
  <c r="KW105" i="1" l="1"/>
  <c r="KV99" i="1"/>
  <c r="DK118" i="1"/>
  <c r="DI119" i="1"/>
  <c r="DF110" i="1"/>
  <c r="DH109" i="1"/>
  <c r="KW106" i="1" l="1"/>
  <c r="KV100" i="1"/>
  <c r="DF111" i="1"/>
  <c r="DH110" i="1"/>
  <c r="DK119" i="1"/>
  <c r="DI120" i="1"/>
  <c r="KW107" i="1" l="1"/>
  <c r="KV101" i="1"/>
  <c r="DK120" i="1"/>
  <c r="DI121" i="1"/>
  <c r="DH111" i="1"/>
  <c r="DF115" i="1"/>
  <c r="KW108" i="1" l="1"/>
  <c r="KV102" i="1"/>
  <c r="DK121" i="1"/>
  <c r="DI122" i="1"/>
  <c r="DF116" i="1"/>
  <c r="DH115" i="1"/>
  <c r="KW109" i="1" l="1"/>
  <c r="KV103" i="1"/>
  <c r="DF117" i="1"/>
  <c r="DH116" i="1"/>
  <c r="DK122" i="1"/>
  <c r="KW110" i="1" s="1"/>
  <c r="DI123" i="1"/>
  <c r="KV104" i="1" l="1"/>
  <c r="DK123" i="1"/>
  <c r="KW111" i="1" s="1"/>
  <c r="DI124" i="1"/>
  <c r="DF118" i="1"/>
  <c r="DH117" i="1"/>
  <c r="KV105" i="1" l="1"/>
  <c r="DF119" i="1"/>
  <c r="DH118" i="1"/>
  <c r="KV106" i="1" s="1"/>
  <c r="DI125" i="1"/>
  <c r="DK124" i="1"/>
  <c r="KW112" i="1" s="1"/>
  <c r="DI126" i="1" l="1"/>
  <c r="DK125" i="1"/>
  <c r="KW113" i="1" s="1"/>
  <c r="DF120" i="1"/>
  <c r="DH119" i="1"/>
  <c r="KV107" i="1" s="1"/>
  <c r="DF121" i="1" l="1"/>
  <c r="DH120" i="1"/>
  <c r="KV108" i="1" s="1"/>
  <c r="DK126" i="1"/>
  <c r="KW114" i="1" s="1"/>
  <c r="DI130" i="1"/>
  <c r="DI131" i="1" l="1"/>
  <c r="DK130" i="1"/>
  <c r="KW115" i="1" s="1"/>
  <c r="DF122" i="1"/>
  <c r="DH121" i="1"/>
  <c r="KV109" i="1" s="1"/>
  <c r="DF123" i="1" l="1"/>
  <c r="DH122" i="1"/>
  <c r="KV110" i="1" s="1"/>
  <c r="DI132" i="1"/>
  <c r="DK131" i="1"/>
  <c r="KW116" i="1" s="1"/>
  <c r="DI133" i="1" l="1"/>
  <c r="DK132" i="1"/>
  <c r="KW117" i="1" s="1"/>
  <c r="DF124" i="1"/>
  <c r="DH123" i="1"/>
  <c r="KV111" i="1" s="1"/>
  <c r="DF125" i="1" l="1"/>
  <c r="DH124" i="1"/>
  <c r="KV112" i="1" s="1"/>
  <c r="DI134" i="1"/>
  <c r="DK133" i="1"/>
  <c r="KW118" i="1" s="1"/>
  <c r="DI135" i="1" l="1"/>
  <c r="DK134" i="1"/>
  <c r="KW119" i="1" s="1"/>
  <c r="DF126" i="1"/>
  <c r="DH125" i="1"/>
  <c r="KV113" i="1" s="1"/>
  <c r="DH126" i="1" l="1"/>
  <c r="KV114" i="1" s="1"/>
  <c r="DF130" i="1"/>
  <c r="DI136" i="1"/>
  <c r="DK135" i="1"/>
  <c r="KW120" i="1" s="1"/>
  <c r="DF131" i="1" l="1"/>
  <c r="DH130" i="1"/>
  <c r="KV115" i="1" s="1"/>
  <c r="DI137" i="1"/>
  <c r="DK136" i="1"/>
  <c r="KW121" i="1" s="1"/>
  <c r="DI138" i="1" l="1"/>
  <c r="DK137" i="1"/>
  <c r="KW122" i="1" s="1"/>
  <c r="DF132" i="1"/>
  <c r="DH131" i="1"/>
  <c r="KV116" i="1" s="1"/>
  <c r="DF133" i="1" l="1"/>
  <c r="DH132" i="1"/>
  <c r="KV117" i="1" s="1"/>
  <c r="DK138" i="1"/>
  <c r="KW123" i="1" s="1"/>
  <c r="DI139" i="1"/>
  <c r="DK139" i="1" l="1"/>
  <c r="KW124" i="1" s="1"/>
  <c r="DI140" i="1"/>
  <c r="DF134" i="1"/>
  <c r="DH133" i="1"/>
  <c r="KV118" i="1" s="1"/>
  <c r="DF135" i="1" l="1"/>
  <c r="DH134" i="1"/>
  <c r="KV119" i="1" s="1"/>
  <c r="DI141" i="1"/>
  <c r="DK140" i="1"/>
  <c r="KW125" i="1" s="1"/>
  <c r="DK141" i="1" l="1"/>
  <c r="KW126" i="1" s="1"/>
  <c r="DI145" i="1"/>
  <c r="DF136" i="1"/>
  <c r="DH135" i="1"/>
  <c r="KV120" i="1" s="1"/>
  <c r="DF137" i="1" l="1"/>
  <c r="DH136" i="1"/>
  <c r="KV121" i="1" s="1"/>
  <c r="DI146" i="1"/>
  <c r="DK145" i="1"/>
  <c r="KW127" i="1" s="1"/>
  <c r="DK146" i="1" l="1"/>
  <c r="KW128" i="1" s="1"/>
  <c r="DI147" i="1"/>
  <c r="DF138" i="1"/>
  <c r="DH137" i="1"/>
  <c r="KV122" i="1" s="1"/>
  <c r="DF139" i="1" l="1"/>
  <c r="DH138" i="1"/>
  <c r="KV123" i="1" s="1"/>
  <c r="DI148" i="1"/>
  <c r="DK147" i="1"/>
  <c r="KW129" i="1" s="1"/>
  <c r="DI149" i="1" l="1"/>
  <c r="DK148" i="1"/>
  <c r="KW130" i="1" s="1"/>
  <c r="DF140" i="1"/>
  <c r="DH139" i="1"/>
  <c r="KV124" i="1" s="1"/>
  <c r="DF141" i="1" l="1"/>
  <c r="DH140" i="1"/>
  <c r="KV125" i="1" s="1"/>
  <c r="DI150" i="1"/>
  <c r="DK149" i="1"/>
  <c r="KW131" i="1" s="1"/>
  <c r="DK150" i="1" l="1"/>
  <c r="KW132" i="1" s="1"/>
  <c r="DI151" i="1"/>
  <c r="DH141" i="1"/>
  <c r="KV126" i="1" s="1"/>
  <c r="DF145" i="1"/>
  <c r="DI152" i="1" l="1"/>
  <c r="DK151" i="1"/>
  <c r="KW133" i="1" s="1"/>
  <c r="DF146" i="1"/>
  <c r="DH145" i="1"/>
  <c r="KV127" i="1" s="1"/>
  <c r="DF147" i="1" l="1"/>
  <c r="DH146" i="1"/>
  <c r="KV128" i="1" s="1"/>
  <c r="DK152" i="1"/>
  <c r="KW134" i="1" s="1"/>
  <c r="DI153" i="1"/>
  <c r="DI154" i="1" l="1"/>
  <c r="DK153" i="1"/>
  <c r="KW135" i="1" s="1"/>
  <c r="DF148" i="1"/>
  <c r="DH147" i="1"/>
  <c r="KV129" i="1" s="1"/>
  <c r="DF149" i="1" l="1"/>
  <c r="DH148" i="1"/>
  <c r="KV130" i="1" s="1"/>
  <c r="DK154" i="1"/>
  <c r="KW136" i="1" s="1"/>
  <c r="DI155" i="1"/>
  <c r="DK155" i="1" l="1"/>
  <c r="KW137" i="1" s="1"/>
  <c r="DI156" i="1"/>
  <c r="DF150" i="1"/>
  <c r="DH149" i="1"/>
  <c r="KV131" i="1" s="1"/>
  <c r="DF151" i="1" l="1"/>
  <c r="DH150" i="1"/>
  <c r="KV132" i="1" s="1"/>
  <c r="DK156" i="1"/>
  <c r="KW138" i="1" s="1"/>
  <c r="DI160" i="1"/>
  <c r="DI161" i="1" l="1"/>
  <c r="DK160" i="1"/>
  <c r="KW139" i="1" s="1"/>
  <c r="DF152" i="1"/>
  <c r="DH151" i="1"/>
  <c r="KV133" i="1" s="1"/>
  <c r="DF153" i="1" l="1"/>
  <c r="DH152" i="1"/>
  <c r="KV134" i="1" s="1"/>
  <c r="DI162" i="1"/>
  <c r="DK161" i="1"/>
  <c r="KW140" i="1" s="1"/>
  <c r="DI163" i="1" l="1"/>
  <c r="DK162" i="1"/>
  <c r="KW141" i="1" s="1"/>
  <c r="DF154" i="1"/>
  <c r="DH153" i="1"/>
  <c r="KV135" i="1" s="1"/>
  <c r="DF155" i="1" l="1"/>
  <c r="DH154" i="1"/>
  <c r="KV136" i="1" s="1"/>
  <c r="DI164" i="1"/>
  <c r="DK163" i="1"/>
  <c r="KW142" i="1" s="1"/>
  <c r="DI165" i="1" l="1"/>
  <c r="DK164" i="1"/>
  <c r="KW143" i="1" s="1"/>
  <c r="DF156" i="1"/>
  <c r="DH155" i="1"/>
  <c r="KV137" i="1" s="1"/>
  <c r="DH156" i="1" l="1"/>
  <c r="KV138" i="1" s="1"/>
  <c r="DF160" i="1"/>
  <c r="DK165" i="1"/>
  <c r="KW144" i="1" s="1"/>
  <c r="DI166" i="1"/>
  <c r="DI167" i="1" l="1"/>
  <c r="DK166" i="1"/>
  <c r="KW145" i="1" s="1"/>
  <c r="DF161" i="1"/>
  <c r="DH160" i="1"/>
  <c r="KV139" i="1" s="1"/>
  <c r="DF162" i="1" l="1"/>
  <c r="DH161" i="1"/>
  <c r="KV140" i="1" s="1"/>
  <c r="DI168" i="1"/>
  <c r="DK167" i="1"/>
  <c r="KW146" i="1" s="1"/>
  <c r="DI169" i="1" l="1"/>
  <c r="DK168" i="1"/>
  <c r="KW147" i="1" s="1"/>
  <c r="DF163" i="1"/>
  <c r="DH162" i="1"/>
  <c r="KV141" i="1" s="1"/>
  <c r="DF164" i="1" l="1"/>
  <c r="DH163" i="1"/>
  <c r="KV142" i="1" s="1"/>
  <c r="DK169" i="1"/>
  <c r="KW148" i="1" s="1"/>
  <c r="DI170" i="1"/>
  <c r="DK170" i="1" l="1"/>
  <c r="KW149" i="1" s="1"/>
  <c r="DI171" i="1"/>
  <c r="DF165" i="1"/>
  <c r="DH164" i="1"/>
  <c r="KV143" i="1" s="1"/>
  <c r="DF166" i="1" l="1"/>
  <c r="DH165" i="1"/>
  <c r="KV144" i="1" s="1"/>
  <c r="DK171" i="1"/>
  <c r="KW150" i="1" s="1"/>
  <c r="DI175" i="1"/>
  <c r="DI176" i="1" l="1"/>
  <c r="DK175" i="1"/>
  <c r="KW151" i="1" s="1"/>
  <c r="DF167" i="1"/>
  <c r="DH166" i="1"/>
  <c r="KV145" i="1" s="1"/>
  <c r="DF168" i="1" l="1"/>
  <c r="DH167" i="1"/>
  <c r="KV146" i="1" s="1"/>
  <c r="DI177" i="1"/>
  <c r="DK176" i="1"/>
  <c r="KW152" i="1" s="1"/>
  <c r="DK177" i="1" l="1"/>
  <c r="KW153" i="1" s="1"/>
  <c r="DI178" i="1"/>
  <c r="DF169" i="1"/>
  <c r="DH168" i="1"/>
  <c r="KV147" i="1" s="1"/>
  <c r="DF170" i="1" l="1"/>
  <c r="DH169" i="1"/>
  <c r="KV148" i="1" s="1"/>
  <c r="DI179" i="1"/>
  <c r="DK178" i="1"/>
  <c r="KW154" i="1" s="1"/>
  <c r="DI180" i="1" l="1"/>
  <c r="DK179" i="1"/>
  <c r="KW155" i="1" s="1"/>
  <c r="DF171" i="1"/>
  <c r="DH170" i="1"/>
  <c r="KV149" i="1" s="1"/>
  <c r="DH171" i="1" l="1"/>
  <c r="KV150" i="1" s="1"/>
  <c r="DF175" i="1"/>
  <c r="DI181" i="1"/>
  <c r="DK180" i="1"/>
  <c r="KW156" i="1" s="1"/>
  <c r="DF176" i="1" l="1"/>
  <c r="DH175" i="1"/>
  <c r="KV151" i="1" s="1"/>
  <c r="DI182" i="1"/>
  <c r="DK181" i="1"/>
  <c r="KW157" i="1" s="1"/>
  <c r="DK182" i="1" l="1"/>
  <c r="KW158" i="1" s="1"/>
  <c r="DI183" i="1"/>
  <c r="DF177" i="1"/>
  <c r="DH176" i="1"/>
  <c r="KV152" i="1" s="1"/>
  <c r="DK183" i="1" l="1"/>
  <c r="KW159" i="1" s="1"/>
  <c r="DI184" i="1"/>
  <c r="DF178" i="1"/>
  <c r="DH177" i="1"/>
  <c r="KV153" i="1" s="1"/>
  <c r="DK184" i="1" l="1"/>
  <c r="KW160" i="1" s="1"/>
  <c r="DI185" i="1"/>
  <c r="DF179" i="1"/>
  <c r="DH178" i="1"/>
  <c r="KV154" i="1" s="1"/>
  <c r="DK185" i="1" l="1"/>
  <c r="KW161" i="1" s="1"/>
  <c r="DI186" i="1"/>
  <c r="DI190" i="1" s="1"/>
  <c r="DF180" i="1"/>
  <c r="DH179" i="1"/>
  <c r="KV155" i="1" s="1"/>
  <c r="DK190" i="1" l="1"/>
  <c r="DI191" i="1"/>
  <c r="DK191" i="1" s="1"/>
  <c r="DK201" i="1"/>
  <c r="O22" i="1" s="1"/>
  <c r="DK186" i="1"/>
  <c r="KW162" i="1" s="1"/>
  <c r="DF181" i="1"/>
  <c r="DH180" i="1"/>
  <c r="KV156" i="1" s="1"/>
  <c r="KW163" i="1" l="1"/>
  <c r="KW164" i="1" s="1"/>
  <c r="DF182" i="1"/>
  <c r="DH181" i="1"/>
  <c r="KV157" i="1" s="1"/>
  <c r="DH182" i="1" l="1"/>
  <c r="KV158" i="1" s="1"/>
  <c r="DF183" i="1"/>
  <c r="DH183" i="1" l="1"/>
  <c r="KV159" i="1" s="1"/>
  <c r="DF184" i="1"/>
  <c r="T21" i="1"/>
  <c r="T20" i="1"/>
  <c r="GE55" i="1"/>
  <c r="GE56" i="1" s="1"/>
  <c r="DD182" i="1"/>
  <c r="DD181" i="1"/>
  <c r="DD180" i="1"/>
  <c r="DD179" i="1"/>
  <c r="DD178" i="1"/>
  <c r="DD177" i="1"/>
  <c r="DD176" i="1"/>
  <c r="DD175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6" i="1"/>
  <c r="DD125" i="1"/>
  <c r="DD124" i="1"/>
  <c r="DD123" i="1"/>
  <c r="DD122" i="1"/>
  <c r="DD121" i="1"/>
  <c r="DD120" i="1"/>
  <c r="DD119" i="1"/>
  <c r="DD118" i="1"/>
  <c r="DD117" i="1"/>
  <c r="DD116" i="1"/>
  <c r="DD115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6" i="1"/>
  <c r="DD95" i="1"/>
  <c r="DD94" i="1"/>
  <c r="DD93" i="1"/>
  <c r="DD92" i="1"/>
  <c r="DD91" i="1"/>
  <c r="DD89" i="1"/>
  <c r="DD88" i="1"/>
  <c r="DD87" i="1"/>
  <c r="DD86" i="1"/>
  <c r="DD85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C55" i="1"/>
  <c r="DC56" i="1" s="1"/>
  <c r="DC57" i="1" s="1"/>
  <c r="DC58" i="1" s="1"/>
  <c r="DC59" i="1" s="1"/>
  <c r="DC60" i="1" s="1"/>
  <c r="DC61" i="1" s="1"/>
  <c r="DC62" i="1" s="1"/>
  <c r="DC63" i="1" s="1"/>
  <c r="DC64" i="1" s="1"/>
  <c r="DC65" i="1" s="1"/>
  <c r="DC66" i="1" s="1"/>
  <c r="DD66" i="1"/>
  <c r="DD65" i="1"/>
  <c r="DD64" i="1"/>
  <c r="DD63" i="1"/>
  <c r="DD62" i="1"/>
  <c r="DD61" i="1"/>
  <c r="DD60" i="1"/>
  <c r="DD59" i="1"/>
  <c r="DD58" i="1"/>
  <c r="DD57" i="1"/>
  <c r="DD56" i="1"/>
  <c r="DD55" i="1"/>
  <c r="P55" i="1"/>
  <c r="S55" i="1"/>
  <c r="DH184" i="1" l="1"/>
  <c r="KV160" i="1" s="1"/>
  <c r="DF185" i="1"/>
  <c r="LT53" i="1"/>
  <c r="LT175" i="1" s="1"/>
  <c r="DD188" i="1"/>
  <c r="GG55" i="1"/>
  <c r="LS55" i="1" s="1"/>
  <c r="DD83" i="1"/>
  <c r="DD98" i="1"/>
  <c r="DD113" i="1"/>
  <c r="DD128" i="1"/>
  <c r="DD143" i="1"/>
  <c r="DD158" i="1"/>
  <c r="DD173" i="1"/>
  <c r="GE57" i="1"/>
  <c r="GE58" i="1" s="1"/>
  <c r="GE59" i="1" s="1"/>
  <c r="GE60" i="1" s="1"/>
  <c r="GG56" i="1"/>
  <c r="DD68" i="1"/>
  <c r="DC70" i="1"/>
  <c r="DC71" i="1" s="1"/>
  <c r="DC72" i="1" s="1"/>
  <c r="DC73" i="1" s="1"/>
  <c r="DC74" i="1" s="1"/>
  <c r="DC75" i="1" s="1"/>
  <c r="DC76" i="1" s="1"/>
  <c r="DC77" i="1" s="1"/>
  <c r="DC78" i="1" s="1"/>
  <c r="DC79" i="1" s="1"/>
  <c r="DC80" i="1" s="1"/>
  <c r="DC81" i="1" s="1"/>
  <c r="DE55" i="1"/>
  <c r="KU55" i="1" s="1"/>
  <c r="DE57" i="1"/>
  <c r="DE56" i="1"/>
  <c r="DH185" i="1" l="1"/>
  <c r="KV161" i="1" s="1"/>
  <c r="DF186" i="1"/>
  <c r="DF190" i="1" s="1"/>
  <c r="LS56" i="1"/>
  <c r="KU56" i="1"/>
  <c r="KU57" i="1" s="1"/>
  <c r="GG58" i="1"/>
  <c r="GG57" i="1"/>
  <c r="GE61" i="1"/>
  <c r="GG60" i="1"/>
  <c r="GG59" i="1"/>
  <c r="DC85" i="1"/>
  <c r="DC86" i="1" s="1"/>
  <c r="DC87" i="1" s="1"/>
  <c r="DC88" i="1" s="1"/>
  <c r="DC89" i="1" s="1"/>
  <c r="DC90" i="1" s="1"/>
  <c r="DC91" i="1" s="1"/>
  <c r="DC92" i="1" s="1"/>
  <c r="DC93" i="1" s="1"/>
  <c r="DC94" i="1" s="1"/>
  <c r="DC95" i="1" s="1"/>
  <c r="DC96" i="1" s="1"/>
  <c r="DE58" i="1"/>
  <c r="DH190" i="1" l="1"/>
  <c r="DF191" i="1"/>
  <c r="DH191" i="1" s="1"/>
  <c r="DH186" i="1"/>
  <c r="LS57" i="1"/>
  <c r="LS58" i="1" s="1"/>
  <c r="LS59" i="1" s="1"/>
  <c r="LS60" i="1" s="1"/>
  <c r="KU58" i="1"/>
  <c r="GE62" i="1"/>
  <c r="GG61" i="1"/>
  <c r="DC100" i="1"/>
  <c r="DC101" i="1" s="1"/>
  <c r="DC102" i="1" s="1"/>
  <c r="DC103" i="1" s="1"/>
  <c r="DC104" i="1" s="1"/>
  <c r="DC105" i="1" s="1"/>
  <c r="DC106" i="1" s="1"/>
  <c r="DC107" i="1" s="1"/>
  <c r="DC108" i="1" s="1"/>
  <c r="DC109" i="1" s="1"/>
  <c r="DC110" i="1" s="1"/>
  <c r="DC111" i="1" s="1"/>
  <c r="DE59" i="1"/>
  <c r="B27" i="1"/>
  <c r="B28" i="1" s="1"/>
  <c r="B29" i="1" s="1"/>
  <c r="B30" i="1" s="1"/>
  <c r="B31" i="1" s="1"/>
  <c r="B32" i="1" s="1"/>
  <c r="B33" i="1" s="1"/>
  <c r="B34" i="1" s="1"/>
  <c r="B35" i="1" s="1"/>
  <c r="FY204" i="1"/>
  <c r="JR204" i="1"/>
  <c r="JQ204" i="1"/>
  <c r="CW204" i="1"/>
  <c r="CV204" i="1"/>
  <c r="DH204" i="1"/>
  <c r="DK204" i="1" s="1"/>
  <c r="DN204" i="1" s="1"/>
  <c r="DQ204" i="1" s="1"/>
  <c r="DT204" i="1" s="1"/>
  <c r="DW204" i="1" s="1"/>
  <c r="DZ204" i="1" s="1"/>
  <c r="EC204" i="1" s="1"/>
  <c r="EO204" i="1" s="1"/>
  <c r="FD204" i="1" s="1"/>
  <c r="ER204" i="1" s="1"/>
  <c r="EU204" i="1" s="1"/>
  <c r="EX204" i="1" s="1"/>
  <c r="FA204" i="1" s="1"/>
  <c r="FG204" i="1" s="1"/>
  <c r="FJ204" i="1" s="1"/>
  <c r="FM204" i="1" s="1"/>
  <c r="DH201" i="1" l="1"/>
  <c r="O21" i="1" s="1"/>
  <c r="KV162" i="1"/>
  <c r="KV163" i="1" s="1"/>
  <c r="KV164" i="1" s="1"/>
  <c r="KU59" i="1"/>
  <c r="LS61" i="1"/>
  <c r="GE63" i="1"/>
  <c r="GG62" i="1"/>
  <c r="DC115" i="1"/>
  <c r="DC116" i="1" s="1"/>
  <c r="DC117" i="1" s="1"/>
  <c r="DC118" i="1" s="1"/>
  <c r="DC119" i="1" s="1"/>
  <c r="DC120" i="1" s="1"/>
  <c r="DC121" i="1" s="1"/>
  <c r="DC122" i="1" s="1"/>
  <c r="DC123" i="1" s="1"/>
  <c r="DC124" i="1" s="1"/>
  <c r="DC125" i="1" s="1"/>
  <c r="DC126" i="1" s="1"/>
  <c r="DE60" i="1"/>
  <c r="GD55" i="1"/>
  <c r="KU60" i="1" l="1"/>
  <c r="LR55" i="1"/>
  <c r="LS62" i="1"/>
  <c r="GE64" i="1"/>
  <c r="GG63" i="1"/>
  <c r="DC130" i="1"/>
  <c r="DC131" i="1" s="1"/>
  <c r="DC132" i="1" s="1"/>
  <c r="DC133" i="1" s="1"/>
  <c r="DC134" i="1" s="1"/>
  <c r="DC135" i="1" s="1"/>
  <c r="DC136" i="1" s="1"/>
  <c r="DC137" i="1" s="1"/>
  <c r="DC138" i="1" s="1"/>
  <c r="DC139" i="1" s="1"/>
  <c r="DC140" i="1" s="1"/>
  <c r="DC141" i="1" s="1"/>
  <c r="DE61" i="1"/>
  <c r="KU61" i="1" l="1"/>
  <c r="LR56" i="1"/>
  <c r="LS63" i="1"/>
  <c r="GE65" i="1"/>
  <c r="GG64" i="1"/>
  <c r="DC145" i="1"/>
  <c r="DC146" i="1" s="1"/>
  <c r="DC147" i="1" s="1"/>
  <c r="DC148" i="1" s="1"/>
  <c r="DC149" i="1" s="1"/>
  <c r="DC150" i="1" s="1"/>
  <c r="DC151" i="1" s="1"/>
  <c r="DC152" i="1" s="1"/>
  <c r="DC153" i="1" s="1"/>
  <c r="DC154" i="1" s="1"/>
  <c r="DC155" i="1" s="1"/>
  <c r="DC156" i="1" s="1"/>
  <c r="DE62" i="1"/>
  <c r="GH57" i="1"/>
  <c r="KU62" i="1" l="1"/>
  <c r="LR57" i="1"/>
  <c r="LR58" i="1" s="1"/>
  <c r="LS64" i="1"/>
  <c r="GJ57" i="1"/>
  <c r="GE66" i="1"/>
  <c r="GG65" i="1"/>
  <c r="DC160" i="1"/>
  <c r="DC161" i="1" s="1"/>
  <c r="DC162" i="1" s="1"/>
  <c r="DC163" i="1" s="1"/>
  <c r="DC164" i="1" s="1"/>
  <c r="DC165" i="1" s="1"/>
  <c r="DC166" i="1" s="1"/>
  <c r="DC167" i="1" s="1"/>
  <c r="DC168" i="1" s="1"/>
  <c r="DC169" i="1" s="1"/>
  <c r="DC170" i="1" s="1"/>
  <c r="DC171" i="1" s="1"/>
  <c r="DE63" i="1"/>
  <c r="GH58" i="1"/>
  <c r="KU63" i="1" l="1"/>
  <c r="LT57" i="1"/>
  <c r="LS65" i="1"/>
  <c r="LR59" i="1"/>
  <c r="GJ58" i="1"/>
  <c r="GE70" i="1"/>
  <c r="GG66" i="1"/>
  <c r="DC175" i="1"/>
  <c r="DC176" i="1" s="1"/>
  <c r="DC177" i="1" s="1"/>
  <c r="DC178" i="1" s="1"/>
  <c r="DC179" i="1" s="1"/>
  <c r="DC180" i="1" s="1"/>
  <c r="DC181" i="1" s="1"/>
  <c r="DC182" i="1" s="1"/>
  <c r="DC183" i="1" s="1"/>
  <c r="DE64" i="1"/>
  <c r="GH59" i="1"/>
  <c r="DE183" i="1" l="1"/>
  <c r="DC184" i="1"/>
  <c r="KU64" i="1"/>
  <c r="LT58" i="1"/>
  <c r="LS66" i="1"/>
  <c r="LR60" i="1"/>
  <c r="GJ59" i="1"/>
  <c r="GE71" i="1"/>
  <c r="GG70" i="1"/>
  <c r="DE65" i="1"/>
  <c r="GH60" i="1"/>
  <c r="DE184" i="1" l="1"/>
  <c r="DC185" i="1"/>
  <c r="KU65" i="1"/>
  <c r="LT59" i="1"/>
  <c r="LS67" i="1"/>
  <c r="LR61" i="1"/>
  <c r="GJ60" i="1"/>
  <c r="GE72" i="1"/>
  <c r="GG71" i="1"/>
  <c r="DE66" i="1"/>
  <c r="GH61" i="1"/>
  <c r="DE185" i="1" l="1"/>
  <c r="DC186" i="1"/>
  <c r="DC190" i="1" s="1"/>
  <c r="KU66" i="1"/>
  <c r="LT60" i="1"/>
  <c r="LS68" i="1"/>
  <c r="LR62" i="1"/>
  <c r="GJ61" i="1"/>
  <c r="GE73" i="1"/>
  <c r="GG72" i="1"/>
  <c r="DE70" i="1"/>
  <c r="GH62" i="1"/>
  <c r="DE190" i="1" l="1"/>
  <c r="DC191" i="1"/>
  <c r="DE191" i="1" s="1"/>
  <c r="DE186" i="1"/>
  <c r="LS69" i="1"/>
  <c r="KU67" i="1"/>
  <c r="LT61" i="1"/>
  <c r="LR63" i="1"/>
  <c r="GJ62" i="1"/>
  <c r="GE74" i="1"/>
  <c r="GG73" i="1"/>
  <c r="DE71" i="1"/>
  <c r="GH63" i="1"/>
  <c r="LS70" i="1" l="1"/>
  <c r="KU68" i="1"/>
  <c r="LT62" i="1"/>
  <c r="LR64" i="1"/>
  <c r="GJ63" i="1"/>
  <c r="GE75" i="1"/>
  <c r="GG74" i="1"/>
  <c r="DE72" i="1"/>
  <c r="GH64" i="1"/>
  <c r="LS71" i="1" l="1"/>
  <c r="KU69" i="1"/>
  <c r="LT63" i="1"/>
  <c r="LR65" i="1"/>
  <c r="GJ64" i="1"/>
  <c r="GE76" i="1"/>
  <c r="GG75" i="1"/>
  <c r="DE73" i="1"/>
  <c r="GH65" i="1"/>
  <c r="GB53" i="1"/>
  <c r="LS72" i="1" l="1"/>
  <c r="KU70" i="1"/>
  <c r="LT64" i="1"/>
  <c r="GC204" i="1"/>
  <c r="LR53" i="1"/>
  <c r="LR175" i="1" s="1"/>
  <c r="LR66" i="1"/>
  <c r="GJ65" i="1"/>
  <c r="GE77" i="1"/>
  <c r="GG76" i="1"/>
  <c r="LS73" i="1" s="1"/>
  <c r="DE74" i="1"/>
  <c r="GH66" i="1"/>
  <c r="KU71" i="1" l="1"/>
  <c r="LT65" i="1"/>
  <c r="GH70" i="1"/>
  <c r="GH71" i="1" s="1"/>
  <c r="GJ66" i="1"/>
  <c r="GE78" i="1"/>
  <c r="GG77" i="1"/>
  <c r="LS74" i="1" s="1"/>
  <c r="DE75" i="1"/>
  <c r="GD70" i="1"/>
  <c r="KU72" i="1" l="1"/>
  <c r="LR67" i="1"/>
  <c r="LT66" i="1"/>
  <c r="NC55" i="1"/>
  <c r="MW55" i="1"/>
  <c r="GJ71" i="1"/>
  <c r="GH72" i="1"/>
  <c r="GJ70" i="1"/>
  <c r="GE79" i="1"/>
  <c r="GG78" i="1"/>
  <c r="LS75" i="1" s="1"/>
  <c r="DE76" i="1"/>
  <c r="GB71" i="1"/>
  <c r="GD71" i="1" s="1"/>
  <c r="GA55" i="1"/>
  <c r="CZ55" i="1"/>
  <c r="DB55" i="1" s="1"/>
  <c r="L55" i="1"/>
  <c r="CY55" i="1" s="1"/>
  <c r="KU73" i="1" l="1"/>
  <c r="LR68" i="1"/>
  <c r="LT67" i="1"/>
  <c r="LT68" i="1" s="1"/>
  <c r="FX55" i="1"/>
  <c r="NE55" i="1" s="1"/>
  <c r="KT55" i="1"/>
  <c r="MY55" i="1" s="1"/>
  <c r="NM55" i="1"/>
  <c r="NH55" i="1"/>
  <c r="GH73" i="1"/>
  <c r="GJ72" i="1"/>
  <c r="GE80" i="1"/>
  <c r="GG79" i="1"/>
  <c r="LS76" i="1" s="1"/>
  <c r="DE77" i="1"/>
  <c r="GB72" i="1"/>
  <c r="GD72" i="1" s="1"/>
  <c r="CZ56" i="1"/>
  <c r="KU74" i="1" l="1"/>
  <c r="LR69" i="1"/>
  <c r="LT69" i="1"/>
  <c r="GJ73" i="1"/>
  <c r="GH74" i="1"/>
  <c r="GE81" i="1"/>
  <c r="GG80" i="1"/>
  <c r="LS77" i="1" s="1"/>
  <c r="DE78" i="1"/>
  <c r="DB56" i="1"/>
  <c r="GB73" i="1"/>
  <c r="GD73" i="1" s="1"/>
  <c r="FY55" i="1"/>
  <c r="CZ57" i="1"/>
  <c r="KU75" i="1" l="1"/>
  <c r="LR70" i="1"/>
  <c r="LT70" i="1"/>
  <c r="FX56" i="1"/>
  <c r="NE56" i="1" s="1"/>
  <c r="KT56" i="1"/>
  <c r="GH75" i="1"/>
  <c r="GJ74" i="1"/>
  <c r="GE85" i="1"/>
  <c r="GG81" i="1"/>
  <c r="LS78" i="1" s="1"/>
  <c r="DE79" i="1"/>
  <c r="DB57" i="1"/>
  <c r="FX57" i="1" s="1"/>
  <c r="GB74" i="1"/>
  <c r="GD74" i="1" s="1"/>
  <c r="CZ58" i="1"/>
  <c r="KU76" i="1" l="1"/>
  <c r="LR71" i="1"/>
  <c r="LT71" i="1"/>
  <c r="KT57" i="1"/>
  <c r="GH76" i="1"/>
  <c r="GJ75" i="1"/>
  <c r="GE86" i="1"/>
  <c r="GG85" i="1"/>
  <c r="LS79" i="1" s="1"/>
  <c r="FY56" i="1"/>
  <c r="FY57" i="1" s="1"/>
  <c r="DE80" i="1"/>
  <c r="NE57" i="1"/>
  <c r="DB58" i="1"/>
  <c r="FX58" i="1" s="1"/>
  <c r="GB75" i="1"/>
  <c r="GD75" i="1" s="1"/>
  <c r="CZ59" i="1"/>
  <c r="KU77" i="1" l="1"/>
  <c r="LR72" i="1"/>
  <c r="LT72" i="1"/>
  <c r="KT58" i="1"/>
  <c r="GH77" i="1"/>
  <c r="GJ76" i="1"/>
  <c r="GG86" i="1"/>
  <c r="LS80" i="1" s="1"/>
  <c r="GE87" i="1"/>
  <c r="DE81" i="1"/>
  <c r="KU78" i="1" s="1"/>
  <c r="FY58" i="1"/>
  <c r="NE58" i="1"/>
  <c r="DB59" i="1"/>
  <c r="FX59" i="1" s="1"/>
  <c r="GB76" i="1"/>
  <c r="GD76" i="1" s="1"/>
  <c r="CZ60" i="1"/>
  <c r="LR73" i="1" l="1"/>
  <c r="LT73" i="1"/>
  <c r="KT59" i="1"/>
  <c r="GH78" i="1"/>
  <c r="GJ77" i="1"/>
  <c r="GE88" i="1"/>
  <c r="GG87" i="1"/>
  <c r="LS81" i="1" s="1"/>
  <c r="DE85" i="1"/>
  <c r="KU79" i="1" s="1"/>
  <c r="NE59" i="1"/>
  <c r="FY59" i="1"/>
  <c r="DB60" i="1"/>
  <c r="FX60" i="1" s="1"/>
  <c r="GB77" i="1"/>
  <c r="GD77" i="1" s="1"/>
  <c r="CZ61" i="1"/>
  <c r="LR74" i="1" l="1"/>
  <c r="LT74" i="1"/>
  <c r="KT60" i="1"/>
  <c r="GH79" i="1"/>
  <c r="GJ78" i="1"/>
  <c r="GE89" i="1"/>
  <c r="GG88" i="1"/>
  <c r="LS82" i="1" s="1"/>
  <c r="DE86" i="1"/>
  <c r="KU80" i="1" s="1"/>
  <c r="FY60" i="1"/>
  <c r="NE60" i="1"/>
  <c r="DB61" i="1"/>
  <c r="FX61" i="1" s="1"/>
  <c r="GB78" i="1"/>
  <c r="GD78" i="1" s="1"/>
  <c r="CZ62" i="1"/>
  <c r="LT75" i="1" l="1"/>
  <c r="LR75" i="1"/>
  <c r="KT61" i="1"/>
  <c r="GH80" i="1"/>
  <c r="GJ79" i="1"/>
  <c r="GE90" i="1"/>
  <c r="GG89" i="1"/>
  <c r="LS83" i="1" s="1"/>
  <c r="DE87" i="1"/>
  <c r="KU81" i="1" s="1"/>
  <c r="FY61" i="1"/>
  <c r="NE61" i="1"/>
  <c r="DB62" i="1"/>
  <c r="FX62" i="1" s="1"/>
  <c r="GB79" i="1"/>
  <c r="GD79" i="1" s="1"/>
  <c r="CZ63" i="1"/>
  <c r="DH53" i="1"/>
  <c r="DK53" i="1" s="1"/>
  <c r="DN53" i="1" s="1"/>
  <c r="DQ53" i="1" s="1"/>
  <c r="DT53" i="1" s="1"/>
  <c r="DW53" i="1" s="1"/>
  <c r="DZ53" i="1" s="1"/>
  <c r="EC53" i="1" s="1"/>
  <c r="LT76" i="1" l="1"/>
  <c r="LR76" i="1"/>
  <c r="KT62" i="1"/>
  <c r="EF53" i="1"/>
  <c r="EI53" i="1" s="1"/>
  <c r="EL53" i="1" s="1"/>
  <c r="EO53" i="1" s="1"/>
  <c r="GH81" i="1"/>
  <c r="GJ80" i="1"/>
  <c r="GE91" i="1"/>
  <c r="GG90" i="1"/>
  <c r="LS84" i="1" s="1"/>
  <c r="DE88" i="1"/>
  <c r="KU82" i="1" s="1"/>
  <c r="NE62" i="1"/>
  <c r="FY62" i="1"/>
  <c r="DB63" i="1"/>
  <c r="FX63" i="1" s="1"/>
  <c r="GB80" i="1"/>
  <c r="GD80" i="1" s="1"/>
  <c r="CZ64" i="1"/>
  <c r="LT77" i="1" l="1"/>
  <c r="LR77" i="1"/>
  <c r="KT63" i="1"/>
  <c r="GH85" i="1"/>
  <c r="GJ81" i="1"/>
  <c r="LT78" i="1" s="1"/>
  <c r="GE92" i="1"/>
  <c r="GG91" i="1"/>
  <c r="LS85" i="1" s="1"/>
  <c r="DE89" i="1"/>
  <c r="KU83" i="1" s="1"/>
  <c r="FY63" i="1"/>
  <c r="NE63" i="1"/>
  <c r="DB64" i="1"/>
  <c r="FX64" i="1" s="1"/>
  <c r="GB81" i="1"/>
  <c r="GD81" i="1" s="1"/>
  <c r="CZ65" i="1"/>
  <c r="LR78" i="1" l="1"/>
  <c r="KT64" i="1"/>
  <c r="GH86" i="1"/>
  <c r="GJ85" i="1"/>
  <c r="LT79" i="1" s="1"/>
  <c r="GE93" i="1"/>
  <c r="GG92" i="1"/>
  <c r="LS86" i="1" s="1"/>
  <c r="DE90" i="1"/>
  <c r="KU84" i="1" s="1"/>
  <c r="NE64" i="1"/>
  <c r="FY64" i="1"/>
  <c r="DB65" i="1"/>
  <c r="FX65" i="1" s="1"/>
  <c r="GB85" i="1"/>
  <c r="GD85" i="1" s="1"/>
  <c r="CZ66" i="1"/>
  <c r="DB66" i="1" s="1"/>
  <c r="FX66" i="1" s="1"/>
  <c r="LR79" i="1" l="1"/>
  <c r="KT65" i="1"/>
  <c r="KT66" i="1" s="1"/>
  <c r="FX68" i="1"/>
  <c r="GH87" i="1"/>
  <c r="GJ86" i="1"/>
  <c r="LT80" i="1" s="1"/>
  <c r="GE94" i="1"/>
  <c r="GG93" i="1"/>
  <c r="LS87" i="1" s="1"/>
  <c r="DE91" i="1"/>
  <c r="KU85" i="1" s="1"/>
  <c r="FY65" i="1"/>
  <c r="NE65" i="1"/>
  <c r="GB86" i="1"/>
  <c r="GD86" i="1" s="1"/>
  <c r="CZ70" i="1"/>
  <c r="DB70" i="1" s="1"/>
  <c r="FX70" i="1" s="1"/>
  <c r="LR80" i="1" l="1"/>
  <c r="KT67" i="1"/>
  <c r="GH88" i="1"/>
  <c r="GJ87" i="1"/>
  <c r="LT81" i="1" s="1"/>
  <c r="GE95" i="1"/>
  <c r="GG94" i="1"/>
  <c r="LS88" i="1" s="1"/>
  <c r="DE92" i="1"/>
  <c r="KU86" i="1" s="1"/>
  <c r="NE70" i="1"/>
  <c r="FY66" i="1"/>
  <c r="NE66" i="1"/>
  <c r="GB87" i="1"/>
  <c r="GD87" i="1" s="1"/>
  <c r="CZ71" i="1"/>
  <c r="LR81" i="1" l="1"/>
  <c r="GH89" i="1"/>
  <c r="GJ88" i="1"/>
  <c r="LT82" i="1" s="1"/>
  <c r="GE96" i="1"/>
  <c r="GG95" i="1"/>
  <c r="LS89" i="1" s="1"/>
  <c r="DE93" i="1"/>
  <c r="KU87" i="1" s="1"/>
  <c r="DB71" i="1"/>
  <c r="FX71" i="1" s="1"/>
  <c r="FY70" i="1"/>
  <c r="GB88" i="1"/>
  <c r="GD88" i="1" s="1"/>
  <c r="CZ72" i="1"/>
  <c r="LR82" i="1" l="1"/>
  <c r="KT68" i="1"/>
  <c r="GH90" i="1"/>
  <c r="GJ89" i="1"/>
  <c r="LT83" i="1" s="1"/>
  <c r="NE71" i="1"/>
  <c r="GG96" i="1"/>
  <c r="LS90" i="1" s="1"/>
  <c r="GE100" i="1"/>
  <c r="DE94" i="1"/>
  <c r="KU88" i="1" s="1"/>
  <c r="DB72" i="1"/>
  <c r="FX72" i="1" s="1"/>
  <c r="GB89" i="1"/>
  <c r="GD89" i="1" s="1"/>
  <c r="CZ73" i="1"/>
  <c r="LR83" i="1" l="1"/>
  <c r="KT69" i="1"/>
  <c r="GH91" i="1"/>
  <c r="GJ90" i="1"/>
  <c r="LT84" i="1" s="1"/>
  <c r="FY71" i="1"/>
  <c r="FY72" i="1" s="1"/>
  <c r="GE101" i="1"/>
  <c r="GG100" i="1"/>
  <c r="LS91" i="1" s="1"/>
  <c r="DE95" i="1"/>
  <c r="KU89" i="1" s="1"/>
  <c r="NE72" i="1"/>
  <c r="DB73" i="1"/>
  <c r="FX73" i="1" s="1"/>
  <c r="GB90" i="1"/>
  <c r="GD90" i="1" s="1"/>
  <c r="CZ74" i="1"/>
  <c r="LR84" i="1" l="1"/>
  <c r="KT70" i="1"/>
  <c r="GH92" i="1"/>
  <c r="GJ91" i="1"/>
  <c r="LT85" i="1" s="1"/>
  <c r="GE102" i="1"/>
  <c r="GG101" i="1"/>
  <c r="LS92" i="1" s="1"/>
  <c r="NE73" i="1"/>
  <c r="DE96" i="1"/>
  <c r="KU90" i="1" s="1"/>
  <c r="DB74" i="1"/>
  <c r="FX74" i="1" s="1"/>
  <c r="GB91" i="1"/>
  <c r="GD91" i="1" s="1"/>
  <c r="CZ75" i="1"/>
  <c r="LR85" i="1" l="1"/>
  <c r="KT71" i="1"/>
  <c r="GH93" i="1"/>
  <c r="GJ92" i="1"/>
  <c r="LT86" i="1" s="1"/>
  <c r="GE103" i="1"/>
  <c r="GG102" i="1"/>
  <c r="LS93" i="1" s="1"/>
  <c r="FY73" i="1"/>
  <c r="FY74" i="1" s="1"/>
  <c r="DE100" i="1"/>
  <c r="KU91" i="1" s="1"/>
  <c r="NE74" i="1"/>
  <c r="DB75" i="1"/>
  <c r="FX75" i="1" s="1"/>
  <c r="GB92" i="1"/>
  <c r="GD92" i="1" s="1"/>
  <c r="CZ76" i="1"/>
  <c r="LR86" i="1" l="1"/>
  <c r="KT72" i="1"/>
  <c r="GH94" i="1"/>
  <c r="GJ93" i="1"/>
  <c r="LT87" i="1" s="1"/>
  <c r="GE104" i="1"/>
  <c r="GG103" i="1"/>
  <c r="LS94" i="1" s="1"/>
  <c r="DE101" i="1"/>
  <c r="KU92" i="1" s="1"/>
  <c r="FY75" i="1"/>
  <c r="NE75" i="1"/>
  <c r="DB76" i="1"/>
  <c r="FX76" i="1" s="1"/>
  <c r="GB93" i="1"/>
  <c r="GD93" i="1" s="1"/>
  <c r="CZ77" i="1"/>
  <c r="AB53" i="1"/>
  <c r="LR87" i="1" l="1"/>
  <c r="KT73" i="1"/>
  <c r="AB204" i="1"/>
  <c r="JZ53" i="1"/>
  <c r="JZ175" i="1" s="1"/>
  <c r="GH95" i="1"/>
  <c r="GJ94" i="1"/>
  <c r="LT88" i="1" s="1"/>
  <c r="NE76" i="1"/>
  <c r="GE105" i="1"/>
  <c r="GG104" i="1"/>
  <c r="LS95" i="1" s="1"/>
  <c r="DE102" i="1"/>
  <c r="KU93" i="1" s="1"/>
  <c r="DB77" i="1"/>
  <c r="FX77" i="1" s="1"/>
  <c r="GB94" i="1"/>
  <c r="GD94" i="1" s="1"/>
  <c r="CZ78" i="1"/>
  <c r="LR88" i="1" l="1"/>
  <c r="KT74" i="1"/>
  <c r="GH96" i="1"/>
  <c r="GJ95" i="1"/>
  <c r="LT89" i="1" s="1"/>
  <c r="FY76" i="1"/>
  <c r="FY77" i="1" s="1"/>
  <c r="GG105" i="1"/>
  <c r="LS96" i="1" s="1"/>
  <c r="GE106" i="1"/>
  <c r="DE103" i="1"/>
  <c r="KU94" i="1" s="1"/>
  <c r="NE77" i="1"/>
  <c r="DB78" i="1"/>
  <c r="FX78" i="1" s="1"/>
  <c r="GB95" i="1"/>
  <c r="GD95" i="1" s="1"/>
  <c r="CZ79" i="1"/>
  <c r="BR53" i="1"/>
  <c r="KN53" i="1" s="1"/>
  <c r="KN175" i="1" s="1"/>
  <c r="LR89" i="1" l="1"/>
  <c r="KT75" i="1"/>
  <c r="GH100" i="1"/>
  <c r="GJ96" i="1"/>
  <c r="LT90" i="1" s="1"/>
  <c r="GG106" i="1"/>
  <c r="LS97" i="1" s="1"/>
  <c r="GE107" i="1"/>
  <c r="DE104" i="1"/>
  <c r="KU95" i="1" s="1"/>
  <c r="DB79" i="1"/>
  <c r="FX79" i="1" s="1"/>
  <c r="BR204" i="1"/>
  <c r="GB96" i="1"/>
  <c r="GD96" i="1" s="1"/>
  <c r="CZ80" i="1"/>
  <c r="LR90" i="1" l="1"/>
  <c r="KT76" i="1"/>
  <c r="GH101" i="1"/>
  <c r="GJ100" i="1"/>
  <c r="LT91" i="1" s="1"/>
  <c r="GG107" i="1"/>
  <c r="LS98" i="1" s="1"/>
  <c r="GE108" i="1"/>
  <c r="DE105" i="1"/>
  <c r="KU96" i="1" s="1"/>
  <c r="DB80" i="1"/>
  <c r="FX80" i="1" s="1"/>
  <c r="NE78" i="1"/>
  <c r="FY78" i="1"/>
  <c r="GB100" i="1"/>
  <c r="GD100" i="1" s="1"/>
  <c r="CZ81" i="1"/>
  <c r="NC53" i="1"/>
  <c r="NC205" i="1" s="1"/>
  <c r="LR91" i="1" l="1"/>
  <c r="KT77" i="1"/>
  <c r="GH102" i="1"/>
  <c r="GJ101" i="1"/>
  <c r="LT92" i="1" s="1"/>
  <c r="GE109" i="1"/>
  <c r="GG108" i="1"/>
  <c r="LS99" i="1" s="1"/>
  <c r="DE106" i="1"/>
  <c r="KU97" i="1" s="1"/>
  <c r="NE80" i="1"/>
  <c r="FY79" i="1"/>
  <c r="FY80" i="1" s="1"/>
  <c r="NE79" i="1"/>
  <c r="DB81" i="1"/>
  <c r="FX81" i="1" s="1"/>
  <c r="GB101" i="1"/>
  <c r="GD101" i="1" s="1"/>
  <c r="CZ85" i="1"/>
  <c r="CD55" i="1"/>
  <c r="CC55" i="1"/>
  <c r="KQ55" i="1" s="1"/>
  <c r="LR92" i="1" l="1"/>
  <c r="KT78" i="1"/>
  <c r="FX83" i="1"/>
  <c r="GH103" i="1"/>
  <c r="GJ102" i="1"/>
  <c r="LT93" i="1" s="1"/>
  <c r="GE110" i="1"/>
  <c r="GG109" i="1"/>
  <c r="LS100" i="1" s="1"/>
  <c r="DE107" i="1"/>
  <c r="KU98" i="1" s="1"/>
  <c r="DB85" i="1"/>
  <c r="FX85" i="1" s="1"/>
  <c r="GB102" i="1"/>
  <c r="GD102" i="1" s="1"/>
  <c r="CZ86" i="1"/>
  <c r="CA56" i="1"/>
  <c r="CC56" i="1" s="1"/>
  <c r="KQ56" i="1" s="1"/>
  <c r="CF55" i="1"/>
  <c r="KR55" i="1" s="1"/>
  <c r="CD56" i="1"/>
  <c r="CF56" i="1" s="1"/>
  <c r="LR93" i="1" l="1"/>
  <c r="KR56" i="1"/>
  <c r="KT79" i="1"/>
  <c r="NE81" i="1"/>
  <c r="FY81" i="1"/>
  <c r="GH104" i="1"/>
  <c r="GJ103" i="1"/>
  <c r="LT94" i="1" s="1"/>
  <c r="GE111" i="1"/>
  <c r="GG110" i="1"/>
  <c r="LS101" i="1" s="1"/>
  <c r="DE108" i="1"/>
  <c r="KU99" i="1" s="1"/>
  <c r="NE85" i="1"/>
  <c r="DB86" i="1"/>
  <c r="FX86" i="1" s="1"/>
  <c r="GB103" i="1"/>
  <c r="GD103" i="1" s="1"/>
  <c r="CZ87" i="1"/>
  <c r="CA57" i="1"/>
  <c r="CC57" i="1" s="1"/>
  <c r="KQ57" i="1" s="1"/>
  <c r="CD57" i="1"/>
  <c r="LR94" i="1" l="1"/>
  <c r="KT80" i="1"/>
  <c r="GH105" i="1"/>
  <c r="GJ104" i="1"/>
  <c r="LT95" i="1" s="1"/>
  <c r="GG111" i="1"/>
  <c r="LS102" i="1" s="1"/>
  <c r="GE115" i="1"/>
  <c r="DE109" i="1"/>
  <c r="KU100" i="1" s="1"/>
  <c r="FY85" i="1"/>
  <c r="DB87" i="1"/>
  <c r="FX87" i="1" s="1"/>
  <c r="GB104" i="1"/>
  <c r="GD104" i="1" s="1"/>
  <c r="CZ88" i="1"/>
  <c r="CA58" i="1"/>
  <c r="CA59" i="1" s="1"/>
  <c r="CD58" i="1"/>
  <c r="CF57" i="1"/>
  <c r="KR57" i="1" s="1"/>
  <c r="LR95" i="1" l="1"/>
  <c r="KT81" i="1"/>
  <c r="GH106" i="1"/>
  <c r="GJ105" i="1"/>
  <c r="LT96" i="1" s="1"/>
  <c r="GE116" i="1"/>
  <c r="GG115" i="1"/>
  <c r="LS103" i="1" s="1"/>
  <c r="DE110" i="1"/>
  <c r="KU101" i="1" s="1"/>
  <c r="NE87" i="1"/>
  <c r="DB88" i="1"/>
  <c r="FX88" i="1" s="1"/>
  <c r="FY86" i="1"/>
  <c r="FY87" i="1" s="1"/>
  <c r="NE86" i="1"/>
  <c r="GB105" i="1"/>
  <c r="GD105" i="1" s="1"/>
  <c r="CZ89" i="1"/>
  <c r="CC58" i="1"/>
  <c r="KQ58" i="1" s="1"/>
  <c r="CD59" i="1"/>
  <c r="CF58" i="1"/>
  <c r="KR58" i="1" s="1"/>
  <c r="CC59" i="1"/>
  <c r="CA60" i="1"/>
  <c r="LR96" i="1" l="1"/>
  <c r="KT82" i="1"/>
  <c r="KQ59" i="1"/>
  <c r="GH107" i="1"/>
  <c r="GJ106" i="1"/>
  <c r="LT97" i="1" s="1"/>
  <c r="GG116" i="1"/>
  <c r="LS104" i="1" s="1"/>
  <c r="GE117" i="1"/>
  <c r="DE111" i="1"/>
  <c r="KU102" i="1" s="1"/>
  <c r="FY88" i="1"/>
  <c r="NE88" i="1"/>
  <c r="DB89" i="1"/>
  <c r="FX89" i="1" s="1"/>
  <c r="GB106" i="1"/>
  <c r="GD106" i="1" s="1"/>
  <c r="CZ90" i="1"/>
  <c r="CC60" i="1"/>
  <c r="CA61" i="1"/>
  <c r="CD60" i="1"/>
  <c r="CF59" i="1"/>
  <c r="KR59" i="1" s="1"/>
  <c r="LR97" i="1" l="1"/>
  <c r="KQ60" i="1"/>
  <c r="KT83" i="1"/>
  <c r="GH108" i="1"/>
  <c r="GJ107" i="1"/>
  <c r="LT98" i="1" s="1"/>
  <c r="GE118" i="1"/>
  <c r="GG117" i="1"/>
  <c r="LS105" i="1" s="1"/>
  <c r="DE115" i="1"/>
  <c r="KU103" i="1" s="1"/>
  <c r="NE89" i="1"/>
  <c r="DB90" i="1"/>
  <c r="FX90" i="1" s="1"/>
  <c r="GB107" i="1"/>
  <c r="GD107" i="1" s="1"/>
  <c r="CZ91" i="1"/>
  <c r="CD61" i="1"/>
  <c r="CF60" i="1"/>
  <c r="KR60" i="1" s="1"/>
  <c r="CC61" i="1"/>
  <c r="CA62" i="1"/>
  <c r="LR98" i="1" l="1"/>
  <c r="KQ61" i="1"/>
  <c r="KT84" i="1"/>
  <c r="MY84" i="1" s="1"/>
  <c r="GH109" i="1"/>
  <c r="GJ108" i="1"/>
  <c r="LT99" i="1" s="1"/>
  <c r="GE119" i="1"/>
  <c r="GG118" i="1"/>
  <c r="LS106" i="1" s="1"/>
  <c r="DE116" i="1"/>
  <c r="KU104" i="1" s="1"/>
  <c r="FY89" i="1"/>
  <c r="DB91" i="1"/>
  <c r="FX91" i="1" s="1"/>
  <c r="GB108" i="1"/>
  <c r="GD108" i="1" s="1"/>
  <c r="CZ92" i="1"/>
  <c r="CC62" i="1"/>
  <c r="CA63" i="1"/>
  <c r="CD62" i="1"/>
  <c r="CF61" i="1"/>
  <c r="KR61" i="1" s="1"/>
  <c r="LR99" i="1" l="1"/>
  <c r="KQ62" i="1"/>
  <c r="KT85" i="1"/>
  <c r="GH110" i="1"/>
  <c r="GJ109" i="1"/>
  <c r="LT100" i="1" s="1"/>
  <c r="GE120" i="1"/>
  <c r="GG119" i="1"/>
  <c r="LS107" i="1" s="1"/>
  <c r="DE117" i="1"/>
  <c r="KU105" i="1" s="1"/>
  <c r="NE91" i="1"/>
  <c r="DB92" i="1"/>
  <c r="FX92" i="1" s="1"/>
  <c r="FY90" i="1"/>
  <c r="FY91" i="1" s="1"/>
  <c r="NE90" i="1"/>
  <c r="GB109" i="1"/>
  <c r="GD109" i="1" s="1"/>
  <c r="CZ93" i="1"/>
  <c r="CD63" i="1"/>
  <c r="CF62" i="1"/>
  <c r="KR62" i="1" s="1"/>
  <c r="CC63" i="1"/>
  <c r="CA64" i="1"/>
  <c r="LR100" i="1" l="1"/>
  <c r="KQ63" i="1"/>
  <c r="KT86" i="1"/>
  <c r="GH111" i="1"/>
  <c r="GJ110" i="1"/>
  <c r="LT101" i="1" s="1"/>
  <c r="GG120" i="1"/>
  <c r="LS108" i="1" s="1"/>
  <c r="GE121" i="1"/>
  <c r="DE118" i="1"/>
  <c r="KU106" i="1" s="1"/>
  <c r="NE92" i="1"/>
  <c r="DB93" i="1"/>
  <c r="FX93" i="1" s="1"/>
  <c r="GB110" i="1"/>
  <c r="GD110" i="1" s="1"/>
  <c r="CZ94" i="1"/>
  <c r="CC64" i="1"/>
  <c r="CA65" i="1"/>
  <c r="CD64" i="1"/>
  <c r="CF63" i="1"/>
  <c r="KR63" i="1" s="1"/>
  <c r="LR101" i="1" l="1"/>
  <c r="KQ64" i="1"/>
  <c r="KT87" i="1"/>
  <c r="GH115" i="1"/>
  <c r="GJ111" i="1"/>
  <c r="LT102" i="1" s="1"/>
  <c r="GE122" i="1"/>
  <c r="GG121" i="1"/>
  <c r="LS109" i="1" s="1"/>
  <c r="DE119" i="1"/>
  <c r="KU107" i="1" s="1"/>
  <c r="FY92" i="1"/>
  <c r="FY93" i="1" s="1"/>
  <c r="NE93" i="1"/>
  <c r="DB94" i="1"/>
  <c r="FX94" i="1" s="1"/>
  <c r="GB111" i="1"/>
  <c r="GD111" i="1" s="1"/>
  <c r="CZ95" i="1"/>
  <c r="CD65" i="1"/>
  <c r="CF64" i="1"/>
  <c r="KR64" i="1" s="1"/>
  <c r="CC65" i="1"/>
  <c r="CA66" i="1"/>
  <c r="CA70" i="1" s="1"/>
  <c r="CA71" i="1" s="1"/>
  <c r="LR102" i="1" l="1"/>
  <c r="KQ65" i="1"/>
  <c r="KT88" i="1"/>
  <c r="GH116" i="1"/>
  <c r="GJ115" i="1"/>
  <c r="LT103" i="1" s="1"/>
  <c r="GE123" i="1"/>
  <c r="GG122" i="1"/>
  <c r="LS110" i="1" s="1"/>
  <c r="DE120" i="1"/>
  <c r="KU108" i="1" s="1"/>
  <c r="FY94" i="1"/>
  <c r="DB95" i="1"/>
  <c r="FX95" i="1" s="1"/>
  <c r="NE94" i="1"/>
  <c r="GB115" i="1"/>
  <c r="GD115" i="1" s="1"/>
  <c r="CZ96" i="1"/>
  <c r="CC66" i="1"/>
  <c r="CD66" i="1"/>
  <c r="CF65" i="1"/>
  <c r="KR65" i="1" s="1"/>
  <c r="LR103" i="1" l="1"/>
  <c r="KQ66" i="1"/>
  <c r="KT89" i="1"/>
  <c r="GH117" i="1"/>
  <c r="GJ116" i="1"/>
  <c r="LT104" i="1" s="1"/>
  <c r="GE124" i="1"/>
  <c r="GG123" i="1"/>
  <c r="LS111" i="1" s="1"/>
  <c r="DE121" i="1"/>
  <c r="KU109" i="1" s="1"/>
  <c r="FY95" i="1"/>
  <c r="NE95" i="1"/>
  <c r="DB96" i="1"/>
  <c r="FX96" i="1" s="1"/>
  <c r="GB116" i="1"/>
  <c r="GD116" i="1" s="1"/>
  <c r="CZ100" i="1"/>
  <c r="CD70" i="1"/>
  <c r="CF66" i="1"/>
  <c r="KR66" i="1" s="1"/>
  <c r="LR104" i="1" l="1"/>
  <c r="KT90" i="1"/>
  <c r="FX98" i="1"/>
  <c r="GH118" i="1"/>
  <c r="GJ117" i="1"/>
  <c r="LT105" i="1" s="1"/>
  <c r="GE125" i="1"/>
  <c r="GG124" i="1"/>
  <c r="LS112" i="1" s="1"/>
  <c r="DE122" i="1"/>
  <c r="KU110" i="1" s="1"/>
  <c r="DB100" i="1"/>
  <c r="FX100" i="1" s="1"/>
  <c r="GB117" i="1"/>
  <c r="GD117" i="1" s="1"/>
  <c r="CZ101" i="1"/>
  <c r="CD71" i="1"/>
  <c r="CF70" i="1"/>
  <c r="KR67" i="1" s="1"/>
  <c r="CC70" i="1"/>
  <c r="KQ67" i="1" s="1"/>
  <c r="LR105" i="1" l="1"/>
  <c r="KT91" i="1"/>
  <c r="FY96" i="1"/>
  <c r="FY100" i="1" s="1"/>
  <c r="NE96" i="1"/>
  <c r="GH119" i="1"/>
  <c r="GJ118" i="1"/>
  <c r="LT106" i="1" s="1"/>
  <c r="GE126" i="1"/>
  <c r="GG125" i="1"/>
  <c r="LS113" i="1" s="1"/>
  <c r="DE123" i="1"/>
  <c r="KU111" i="1" s="1"/>
  <c r="NE100" i="1"/>
  <c r="DB101" i="1"/>
  <c r="FX101" i="1" s="1"/>
  <c r="GB118" i="1"/>
  <c r="GD118" i="1" s="1"/>
  <c r="CZ102" i="1"/>
  <c r="CC71" i="1"/>
  <c r="KQ68" i="1" s="1"/>
  <c r="CA72" i="1"/>
  <c r="CD72" i="1"/>
  <c r="CF71" i="1"/>
  <c r="KR68" i="1" s="1"/>
  <c r="LR106" i="1" l="1"/>
  <c r="KT92" i="1"/>
  <c r="GH120" i="1"/>
  <c r="GJ119" i="1"/>
  <c r="LT107" i="1" s="1"/>
  <c r="GG126" i="1"/>
  <c r="LS114" i="1" s="1"/>
  <c r="GE130" i="1"/>
  <c r="DE124" i="1"/>
  <c r="KU112" i="1" s="1"/>
  <c r="DB102" i="1"/>
  <c r="FX102" i="1" s="1"/>
  <c r="GB119" i="1"/>
  <c r="GD119" i="1" s="1"/>
  <c r="CZ103" i="1"/>
  <c r="DN202" i="1"/>
  <c r="CD73" i="1"/>
  <c r="CF72" i="1"/>
  <c r="KR69" i="1" s="1"/>
  <c r="CC72" i="1"/>
  <c r="KQ69" i="1" s="1"/>
  <c r="CA73" i="1"/>
  <c r="LR107" i="1" l="1"/>
  <c r="KT93" i="1"/>
  <c r="GH121" i="1"/>
  <c r="GJ120" i="1"/>
  <c r="LT108" i="1" s="1"/>
  <c r="GE131" i="1"/>
  <c r="GG130" i="1"/>
  <c r="LS115" i="1" s="1"/>
  <c r="DE125" i="1"/>
  <c r="KU113" i="1" s="1"/>
  <c r="DB103" i="1"/>
  <c r="FX103" i="1" s="1"/>
  <c r="NE101" i="1"/>
  <c r="FY101" i="1"/>
  <c r="GB120" i="1"/>
  <c r="GD120" i="1" s="1"/>
  <c r="CZ104" i="1"/>
  <c r="CC73" i="1"/>
  <c r="KQ70" i="1" s="1"/>
  <c r="CA74" i="1"/>
  <c r="CD74" i="1"/>
  <c r="CF73" i="1"/>
  <c r="KR70" i="1" s="1"/>
  <c r="LR108" i="1" l="1"/>
  <c r="KT94" i="1"/>
  <c r="GH122" i="1"/>
  <c r="GJ121" i="1"/>
  <c r="LT109" i="1" s="1"/>
  <c r="GG131" i="1"/>
  <c r="LS116" i="1" s="1"/>
  <c r="GE132" i="1"/>
  <c r="DE126" i="1"/>
  <c r="KU114" i="1" s="1"/>
  <c r="NE103" i="1"/>
  <c r="FY102" i="1"/>
  <c r="FY103" i="1" s="1"/>
  <c r="NE102" i="1"/>
  <c r="DB104" i="1"/>
  <c r="FX104" i="1" s="1"/>
  <c r="GB121" i="1"/>
  <c r="GD121" i="1" s="1"/>
  <c r="CZ105" i="1"/>
  <c r="CD75" i="1"/>
  <c r="CF74" i="1"/>
  <c r="KR71" i="1" s="1"/>
  <c r="CC74" i="1"/>
  <c r="KQ71" i="1" s="1"/>
  <c r="CA75" i="1"/>
  <c r="LR109" i="1" l="1"/>
  <c r="KT95" i="1"/>
  <c r="GH123" i="1"/>
  <c r="GJ122" i="1"/>
  <c r="LT110" i="1" s="1"/>
  <c r="GE133" i="1"/>
  <c r="GG132" i="1"/>
  <c r="LS117" i="1" s="1"/>
  <c r="DE130" i="1"/>
  <c r="KU115" i="1" s="1"/>
  <c r="FY104" i="1"/>
  <c r="NE104" i="1"/>
  <c r="DB105" i="1"/>
  <c r="FX105" i="1" s="1"/>
  <c r="GB122" i="1"/>
  <c r="GD122" i="1" s="1"/>
  <c r="CZ106" i="1"/>
  <c r="CC75" i="1"/>
  <c r="KQ72" i="1" s="1"/>
  <c r="CA76" i="1"/>
  <c r="CD76" i="1"/>
  <c r="CF75" i="1"/>
  <c r="KR72" i="1" s="1"/>
  <c r="LR110" i="1" l="1"/>
  <c r="KT96" i="1"/>
  <c r="GH124" i="1"/>
  <c r="GJ123" i="1"/>
  <c r="LT111" i="1" s="1"/>
  <c r="GG133" i="1"/>
  <c r="LS118" i="1" s="1"/>
  <c r="GE134" i="1"/>
  <c r="DE131" i="1"/>
  <c r="KU116" i="1" s="1"/>
  <c r="DB106" i="1"/>
  <c r="FX106" i="1" s="1"/>
  <c r="GB123" i="1"/>
  <c r="GD123" i="1" s="1"/>
  <c r="CZ107" i="1"/>
  <c r="CD77" i="1"/>
  <c r="CF76" i="1"/>
  <c r="KR73" i="1" s="1"/>
  <c r="CC76" i="1"/>
  <c r="KQ73" i="1" s="1"/>
  <c r="CA77" i="1"/>
  <c r="LR111" i="1" l="1"/>
  <c r="KT97" i="1"/>
  <c r="GH125" i="1"/>
  <c r="GJ124" i="1"/>
  <c r="LT112" i="1" s="1"/>
  <c r="GE135" i="1"/>
  <c r="GG134" i="1"/>
  <c r="LS119" i="1" s="1"/>
  <c r="DE132" i="1"/>
  <c r="KU117" i="1" s="1"/>
  <c r="NE105" i="1"/>
  <c r="FY105" i="1"/>
  <c r="FY106" i="1" s="1"/>
  <c r="NE106" i="1"/>
  <c r="DB107" i="1"/>
  <c r="FX107" i="1" s="1"/>
  <c r="GB124" i="1"/>
  <c r="GD124" i="1" s="1"/>
  <c r="CZ108" i="1"/>
  <c r="CC77" i="1"/>
  <c r="KQ74" i="1" s="1"/>
  <c r="CA78" i="1"/>
  <c r="CD78" i="1"/>
  <c r="CF77" i="1"/>
  <c r="KR74" i="1" s="1"/>
  <c r="LR112" i="1" l="1"/>
  <c r="KT98" i="1"/>
  <c r="GH126" i="1"/>
  <c r="GJ125" i="1"/>
  <c r="LT113" i="1" s="1"/>
  <c r="GE136" i="1"/>
  <c r="GG135" i="1"/>
  <c r="LS120" i="1" s="1"/>
  <c r="DE133" i="1"/>
  <c r="KU118" i="1" s="1"/>
  <c r="NE107" i="1"/>
  <c r="DB108" i="1"/>
  <c r="FX108" i="1" s="1"/>
  <c r="GB125" i="1"/>
  <c r="GD125" i="1" s="1"/>
  <c r="CZ109" i="1"/>
  <c r="CD79" i="1"/>
  <c r="CF78" i="1"/>
  <c r="KR75" i="1" s="1"/>
  <c r="CC78" i="1"/>
  <c r="KQ75" i="1" s="1"/>
  <c r="CA79" i="1"/>
  <c r="LR113" i="1" l="1"/>
  <c r="KT99" i="1"/>
  <c r="GJ126" i="1"/>
  <c r="LT114" i="1" s="1"/>
  <c r="GH130" i="1"/>
  <c r="GG136" i="1"/>
  <c r="LS121" i="1" s="1"/>
  <c r="GE137" i="1"/>
  <c r="DE134" i="1"/>
  <c r="KU119" i="1" s="1"/>
  <c r="FY107" i="1"/>
  <c r="DB109" i="1"/>
  <c r="FX109" i="1" s="1"/>
  <c r="GB126" i="1"/>
  <c r="GD126" i="1" s="1"/>
  <c r="CZ110" i="1"/>
  <c r="CC79" i="1"/>
  <c r="KQ76" i="1" s="1"/>
  <c r="CA80" i="1"/>
  <c r="CD80" i="1"/>
  <c r="CF79" i="1"/>
  <c r="KR76" i="1" s="1"/>
  <c r="LR114" i="1" l="1"/>
  <c r="KT100" i="1"/>
  <c r="GH131" i="1"/>
  <c r="GJ130" i="1"/>
  <c r="LT115" i="1" s="1"/>
  <c r="GE138" i="1"/>
  <c r="GG137" i="1"/>
  <c r="LS122" i="1" s="1"/>
  <c r="DE135" i="1"/>
  <c r="KU120" i="1" s="1"/>
  <c r="NE109" i="1"/>
  <c r="DB110" i="1"/>
  <c r="FX110" i="1" s="1"/>
  <c r="FY108" i="1"/>
  <c r="FY109" i="1" s="1"/>
  <c r="NE108" i="1"/>
  <c r="GB130" i="1"/>
  <c r="CZ111" i="1"/>
  <c r="CD81" i="1"/>
  <c r="CF80" i="1"/>
  <c r="KR77" i="1" s="1"/>
  <c r="CC80" i="1"/>
  <c r="KQ77" i="1" s="1"/>
  <c r="CA81" i="1"/>
  <c r="CA85" i="1" s="1"/>
  <c r="CA86" i="1" s="1"/>
  <c r="CA87" i="1" s="1"/>
  <c r="CA88" i="1" s="1"/>
  <c r="CA89" i="1" s="1"/>
  <c r="CA90" i="1" s="1"/>
  <c r="CA91" i="1" s="1"/>
  <c r="CA92" i="1" s="1"/>
  <c r="CA93" i="1" s="1"/>
  <c r="CA94" i="1" s="1"/>
  <c r="CA95" i="1" s="1"/>
  <c r="CA96" i="1" s="1"/>
  <c r="CA100" i="1" s="1"/>
  <c r="CA101" i="1" s="1"/>
  <c r="CA102" i="1" s="1"/>
  <c r="CA103" i="1" s="1"/>
  <c r="CA104" i="1" s="1"/>
  <c r="CA105" i="1" s="1"/>
  <c r="CA106" i="1" s="1"/>
  <c r="CA107" i="1" s="1"/>
  <c r="CA108" i="1" s="1"/>
  <c r="CA109" i="1" s="1"/>
  <c r="CA110" i="1" s="1"/>
  <c r="CA111" i="1" s="1"/>
  <c r="CA115" i="1" s="1"/>
  <c r="CA116" i="1" s="1"/>
  <c r="CA117" i="1" s="1"/>
  <c r="CA118" i="1" s="1"/>
  <c r="CA119" i="1" s="1"/>
  <c r="CA120" i="1" s="1"/>
  <c r="CA121" i="1" s="1"/>
  <c r="CA122" i="1" s="1"/>
  <c r="CA123" i="1" s="1"/>
  <c r="CA124" i="1" s="1"/>
  <c r="CA125" i="1" s="1"/>
  <c r="CA126" i="1" s="1"/>
  <c r="CA130" i="1" s="1"/>
  <c r="CA131" i="1" s="1"/>
  <c r="CA132" i="1" s="1"/>
  <c r="CA133" i="1" s="1"/>
  <c r="CA134" i="1" s="1"/>
  <c r="CA135" i="1" s="1"/>
  <c r="CA136" i="1" s="1"/>
  <c r="CA137" i="1" s="1"/>
  <c r="CA138" i="1" s="1"/>
  <c r="CA139" i="1" s="1"/>
  <c r="CA140" i="1" s="1"/>
  <c r="CA141" i="1" s="1"/>
  <c r="CA145" i="1" s="1"/>
  <c r="CA146" i="1" s="1"/>
  <c r="CA147" i="1" s="1"/>
  <c r="CA148" i="1" s="1"/>
  <c r="CA149" i="1" s="1"/>
  <c r="CA150" i="1" s="1"/>
  <c r="CA151" i="1" s="1"/>
  <c r="CA152" i="1" s="1"/>
  <c r="CA153" i="1" s="1"/>
  <c r="CA154" i="1" s="1"/>
  <c r="CA155" i="1" s="1"/>
  <c r="CA156" i="1" s="1"/>
  <c r="CA160" i="1" s="1"/>
  <c r="CA161" i="1" s="1"/>
  <c r="CA162" i="1" s="1"/>
  <c r="CA163" i="1" s="1"/>
  <c r="CA164" i="1" s="1"/>
  <c r="CA165" i="1" s="1"/>
  <c r="CA166" i="1" s="1"/>
  <c r="CA167" i="1" s="1"/>
  <c r="CA168" i="1" s="1"/>
  <c r="CA169" i="1" s="1"/>
  <c r="CA170" i="1" s="1"/>
  <c r="CA171" i="1" s="1"/>
  <c r="CA175" i="1" s="1"/>
  <c r="CA176" i="1" s="1"/>
  <c r="CA177" i="1" s="1"/>
  <c r="CA178" i="1" s="1"/>
  <c r="CA179" i="1" s="1"/>
  <c r="CA180" i="1" s="1"/>
  <c r="CA181" i="1" s="1"/>
  <c r="CA182" i="1" s="1"/>
  <c r="CA183" i="1" s="1"/>
  <c r="CC183" i="1" l="1"/>
  <c r="CA184" i="1"/>
  <c r="KT101" i="1"/>
  <c r="GH132" i="1"/>
  <c r="GJ131" i="1"/>
  <c r="LT116" i="1" s="1"/>
  <c r="GE139" i="1"/>
  <c r="GG138" i="1"/>
  <c r="LS123" i="1" s="1"/>
  <c r="DE136" i="1"/>
  <c r="KU121" i="1" s="1"/>
  <c r="DB111" i="1"/>
  <c r="FX111" i="1" s="1"/>
  <c r="GD130" i="1"/>
  <c r="GB131" i="1"/>
  <c r="GD131" i="1" s="1"/>
  <c r="CZ115" i="1"/>
  <c r="CC81" i="1"/>
  <c r="KQ78" i="1" s="1"/>
  <c r="CD85" i="1"/>
  <c r="CF81" i="1"/>
  <c r="KR78" i="1" s="1"/>
  <c r="CC184" i="1" l="1"/>
  <c r="CA185" i="1"/>
  <c r="LR115" i="1"/>
  <c r="KT102" i="1"/>
  <c r="FX113" i="1"/>
  <c r="GH133" i="1"/>
  <c r="GJ132" i="1"/>
  <c r="LT117" i="1" s="1"/>
  <c r="GE140" i="1"/>
  <c r="GG139" i="1"/>
  <c r="LS124" i="1" s="1"/>
  <c r="DE137" i="1"/>
  <c r="KU122" i="1" s="1"/>
  <c r="DB115" i="1"/>
  <c r="FX115" i="1" s="1"/>
  <c r="FY110" i="1"/>
  <c r="NE110" i="1"/>
  <c r="GB132" i="1"/>
  <c r="GD132" i="1" s="1"/>
  <c r="CZ116" i="1"/>
  <c r="CD86" i="1"/>
  <c r="CF85" i="1"/>
  <c r="KR79" i="1" s="1"/>
  <c r="CC185" i="1" l="1"/>
  <c r="CA186" i="1"/>
  <c r="CA190" i="1" s="1"/>
  <c r="LR116" i="1"/>
  <c r="LR117" i="1" s="1"/>
  <c r="KT103" i="1"/>
  <c r="NE111" i="1"/>
  <c r="FY111" i="1"/>
  <c r="GH134" i="1"/>
  <c r="GJ133" i="1"/>
  <c r="LT118" i="1" s="1"/>
  <c r="NE115" i="1"/>
  <c r="GG140" i="1"/>
  <c r="LS125" i="1" s="1"/>
  <c r="GE141" i="1"/>
  <c r="DE138" i="1"/>
  <c r="KU123" i="1" s="1"/>
  <c r="DB116" i="1"/>
  <c r="FX116" i="1" s="1"/>
  <c r="GB133" i="1"/>
  <c r="GD133" i="1" s="1"/>
  <c r="CZ117" i="1"/>
  <c r="CC85" i="1"/>
  <c r="KQ79" i="1" s="1"/>
  <c r="CD87" i="1"/>
  <c r="CF86" i="1"/>
  <c r="KR80" i="1" s="1"/>
  <c r="CC190" i="1" l="1"/>
  <c r="CA191" i="1"/>
  <c r="CC191" i="1" s="1"/>
  <c r="CC186" i="1"/>
  <c r="LR118" i="1"/>
  <c r="KT104" i="1"/>
  <c r="GH135" i="1"/>
  <c r="GJ134" i="1"/>
  <c r="LT119" i="1" s="1"/>
  <c r="FY115" i="1"/>
  <c r="GG141" i="1"/>
  <c r="LS126" i="1" s="1"/>
  <c r="GE145" i="1"/>
  <c r="DE139" i="1"/>
  <c r="KU124" i="1" s="1"/>
  <c r="DB117" i="1"/>
  <c r="FX117" i="1" s="1"/>
  <c r="GB134" i="1"/>
  <c r="GD134" i="1" s="1"/>
  <c r="CZ118" i="1"/>
  <c r="CD88" i="1"/>
  <c r="CF87" i="1"/>
  <c r="KR81" i="1" s="1"/>
  <c r="CC86" i="1"/>
  <c r="KQ80" i="1" s="1"/>
  <c r="LR119" i="1" l="1"/>
  <c r="KT105" i="1"/>
  <c r="GH136" i="1"/>
  <c r="GJ135" i="1"/>
  <c r="LT120" i="1" s="1"/>
  <c r="GE146" i="1"/>
  <c r="GG145" i="1"/>
  <c r="LS127" i="1" s="1"/>
  <c r="DE140" i="1"/>
  <c r="KU125" i="1" s="1"/>
  <c r="NE117" i="1"/>
  <c r="DB118" i="1"/>
  <c r="FX118" i="1" s="1"/>
  <c r="FY116" i="1"/>
  <c r="FY117" i="1" s="1"/>
  <c r="NE116" i="1"/>
  <c r="GB135" i="1"/>
  <c r="GD135" i="1" s="1"/>
  <c r="CZ119" i="1"/>
  <c r="CC87" i="1"/>
  <c r="KQ81" i="1" s="1"/>
  <c r="CD89" i="1"/>
  <c r="CF88" i="1"/>
  <c r="KR82" i="1" s="1"/>
  <c r="LR120" i="1" l="1"/>
  <c r="KT106" i="1"/>
  <c r="GH137" i="1"/>
  <c r="GJ136" i="1"/>
  <c r="LT121" i="1" s="1"/>
  <c r="NE118" i="1"/>
  <c r="GG146" i="1"/>
  <c r="LS128" i="1" s="1"/>
  <c r="GE147" i="1"/>
  <c r="DE141" i="1"/>
  <c r="KU126" i="1" s="1"/>
  <c r="DB119" i="1"/>
  <c r="FX119" i="1" s="1"/>
  <c r="GB136" i="1"/>
  <c r="GD136" i="1" s="1"/>
  <c r="CZ120" i="1"/>
  <c r="CD90" i="1"/>
  <c r="CF89" i="1"/>
  <c r="KR83" i="1" s="1"/>
  <c r="CC88" i="1"/>
  <c r="KQ82" i="1" s="1"/>
  <c r="LR121" i="1" l="1"/>
  <c r="KT107" i="1"/>
  <c r="GH138" i="1"/>
  <c r="GJ137" i="1"/>
  <c r="LT122" i="1" s="1"/>
  <c r="FY118" i="1"/>
  <c r="GE148" i="1"/>
  <c r="GG147" i="1"/>
  <c r="LS129" i="1" s="1"/>
  <c r="DE145" i="1"/>
  <c r="KU127" i="1" s="1"/>
  <c r="DB120" i="1"/>
  <c r="FX120" i="1" s="1"/>
  <c r="GB137" i="1"/>
  <c r="GD137" i="1" s="1"/>
  <c r="CZ121" i="1"/>
  <c r="CC89" i="1"/>
  <c r="KQ83" i="1" s="1"/>
  <c r="CD91" i="1"/>
  <c r="CF90" i="1"/>
  <c r="KR84" i="1" s="1"/>
  <c r="LR122" i="1" l="1"/>
  <c r="KT108" i="1"/>
  <c r="GH139" i="1"/>
  <c r="GJ138" i="1"/>
  <c r="LT123" i="1" s="1"/>
  <c r="GE149" i="1"/>
  <c r="GG148" i="1"/>
  <c r="LS130" i="1" s="1"/>
  <c r="DE146" i="1"/>
  <c r="KU128" i="1" s="1"/>
  <c r="NE120" i="1"/>
  <c r="DB121" i="1"/>
  <c r="FX121" i="1" s="1"/>
  <c r="FY119" i="1"/>
  <c r="FY120" i="1" s="1"/>
  <c r="NE119" i="1"/>
  <c r="GB138" i="1"/>
  <c r="GD138" i="1" s="1"/>
  <c r="CZ122" i="1"/>
  <c r="CD92" i="1"/>
  <c r="CF91" i="1"/>
  <c r="KR85" i="1" s="1"/>
  <c r="CC90" i="1"/>
  <c r="KQ84" i="1" s="1"/>
  <c r="LR123" i="1" l="1"/>
  <c r="KT109" i="1"/>
  <c r="GH140" i="1"/>
  <c r="GJ139" i="1"/>
  <c r="LT124" i="1" s="1"/>
  <c r="GE150" i="1"/>
  <c r="GG149" i="1"/>
  <c r="LS131" i="1" s="1"/>
  <c r="DE147" i="1"/>
  <c r="KU129" i="1" s="1"/>
  <c r="NE121" i="1"/>
  <c r="DB122" i="1"/>
  <c r="FX122" i="1" s="1"/>
  <c r="GB139" i="1"/>
  <c r="GD139" i="1" s="1"/>
  <c r="CZ123" i="1"/>
  <c r="CC91" i="1"/>
  <c r="KQ85" i="1" s="1"/>
  <c r="CD93" i="1"/>
  <c r="CF92" i="1"/>
  <c r="KR86" i="1" s="1"/>
  <c r="LR124" i="1" l="1"/>
  <c r="KT110" i="1"/>
  <c r="GH141" i="1"/>
  <c r="GJ140" i="1"/>
  <c r="LT125" i="1" s="1"/>
  <c r="GG150" i="1"/>
  <c r="LS132" i="1" s="1"/>
  <c r="GE151" i="1"/>
  <c r="DE148" i="1"/>
  <c r="KU130" i="1" s="1"/>
  <c r="FY121" i="1"/>
  <c r="FY122" i="1" s="1"/>
  <c r="NE122" i="1"/>
  <c r="DB123" i="1"/>
  <c r="FX123" i="1" s="1"/>
  <c r="GB140" i="1"/>
  <c r="GD140" i="1" s="1"/>
  <c r="CZ124" i="1"/>
  <c r="CD94" i="1"/>
  <c r="CF93" i="1"/>
  <c r="KR87" i="1" s="1"/>
  <c r="CC92" i="1"/>
  <c r="KQ86" i="1" s="1"/>
  <c r="LR125" i="1" l="1"/>
  <c r="KT111" i="1"/>
  <c r="GH145" i="1"/>
  <c r="GJ141" i="1"/>
  <c r="LT126" i="1" s="1"/>
  <c r="GG151" i="1"/>
  <c r="LS133" i="1" s="1"/>
  <c r="GE152" i="1"/>
  <c r="DE149" i="1"/>
  <c r="KU131" i="1" s="1"/>
  <c r="NE123" i="1"/>
  <c r="DB124" i="1"/>
  <c r="FX124" i="1" s="1"/>
  <c r="GB141" i="1"/>
  <c r="GD141" i="1" s="1"/>
  <c r="CZ125" i="1"/>
  <c r="CC93" i="1"/>
  <c r="KQ87" i="1" s="1"/>
  <c r="CD95" i="1"/>
  <c r="CF94" i="1"/>
  <c r="KR88" i="1" s="1"/>
  <c r="LR126" i="1" l="1"/>
  <c r="KT112" i="1"/>
  <c r="GH146" i="1"/>
  <c r="GJ145" i="1"/>
  <c r="LT127" i="1" s="1"/>
  <c r="GE153" i="1"/>
  <c r="GG152" i="1"/>
  <c r="LS134" i="1" s="1"/>
  <c r="DE150" i="1"/>
  <c r="KU132" i="1" s="1"/>
  <c r="FY123" i="1"/>
  <c r="DB125" i="1"/>
  <c r="FX125" i="1" s="1"/>
  <c r="GB145" i="1"/>
  <c r="GD145" i="1" s="1"/>
  <c r="CZ126" i="1"/>
  <c r="CD96" i="1"/>
  <c r="CF95" i="1"/>
  <c r="KR89" i="1" s="1"/>
  <c r="CC94" i="1"/>
  <c r="KQ88" i="1" s="1"/>
  <c r="LR127" i="1" l="1"/>
  <c r="KT113" i="1"/>
  <c r="GH147" i="1"/>
  <c r="GJ146" i="1"/>
  <c r="LT128" i="1" s="1"/>
  <c r="GE154" i="1"/>
  <c r="GG153" i="1"/>
  <c r="LS135" i="1" s="1"/>
  <c r="DE151" i="1"/>
  <c r="KU133" i="1" s="1"/>
  <c r="NE125" i="1"/>
  <c r="FY124" i="1"/>
  <c r="FY125" i="1" s="1"/>
  <c r="NE124" i="1"/>
  <c r="DB126" i="1"/>
  <c r="FX126" i="1" s="1"/>
  <c r="GB146" i="1"/>
  <c r="GD146" i="1" s="1"/>
  <c r="CZ130" i="1"/>
  <c r="CC95" i="1"/>
  <c r="KQ89" i="1" s="1"/>
  <c r="CD100" i="1"/>
  <c r="CF96" i="1"/>
  <c r="KR90" i="1" s="1"/>
  <c r="LR128" i="1" l="1"/>
  <c r="KT114" i="1"/>
  <c r="FX128" i="1"/>
  <c r="GH148" i="1"/>
  <c r="GJ147" i="1"/>
  <c r="LT129" i="1" s="1"/>
  <c r="GG154" i="1"/>
  <c r="LS136" i="1" s="1"/>
  <c r="GE155" i="1"/>
  <c r="DE152" i="1"/>
  <c r="KU134" i="1" s="1"/>
  <c r="DB130" i="1"/>
  <c r="FX130" i="1" s="1"/>
  <c r="GB147" i="1"/>
  <c r="GD147" i="1" s="1"/>
  <c r="CZ131" i="1"/>
  <c r="CD101" i="1"/>
  <c r="CF100" i="1"/>
  <c r="KR91" i="1" s="1"/>
  <c r="CC96" i="1"/>
  <c r="KQ90" i="1" s="1"/>
  <c r="LR129" i="1" l="1"/>
  <c r="KT115" i="1"/>
  <c r="FY126" i="1"/>
  <c r="FY130" i="1" s="1"/>
  <c r="NE126" i="1"/>
  <c r="GH149" i="1"/>
  <c r="GJ148" i="1"/>
  <c r="LT130" i="1" s="1"/>
  <c r="GG155" i="1"/>
  <c r="LS137" i="1" s="1"/>
  <c r="GE156" i="1"/>
  <c r="DE153" i="1"/>
  <c r="KU135" i="1" s="1"/>
  <c r="DB131" i="1"/>
  <c r="FX131" i="1" s="1"/>
  <c r="NE130" i="1"/>
  <c r="GB148" i="1"/>
  <c r="GD148" i="1" s="1"/>
  <c r="CZ132" i="1"/>
  <c r="CD102" i="1"/>
  <c r="CF101" i="1"/>
  <c r="KR92" i="1" s="1"/>
  <c r="LR130" i="1" l="1"/>
  <c r="KT116" i="1"/>
  <c r="GH150" i="1"/>
  <c r="GJ149" i="1"/>
  <c r="LT131" i="1" s="1"/>
  <c r="GG156" i="1"/>
  <c r="LS138" i="1" s="1"/>
  <c r="GE160" i="1"/>
  <c r="DE154" i="1"/>
  <c r="KU136" i="1" s="1"/>
  <c r="FY131" i="1"/>
  <c r="NE131" i="1"/>
  <c r="DB132" i="1"/>
  <c r="FX132" i="1" s="1"/>
  <c r="GB149" i="1"/>
  <c r="GD149" i="1" s="1"/>
  <c r="CZ133" i="1"/>
  <c r="CD103" i="1"/>
  <c r="CF102" i="1"/>
  <c r="KR93" i="1" s="1"/>
  <c r="CC100" i="1"/>
  <c r="KQ91" i="1" s="1"/>
  <c r="LR131" i="1" l="1"/>
  <c r="KT117" i="1"/>
  <c r="GH151" i="1"/>
  <c r="GJ150" i="1"/>
  <c r="LT132" i="1" s="1"/>
  <c r="GE161" i="1"/>
  <c r="GG160" i="1"/>
  <c r="LS139" i="1" s="1"/>
  <c r="DE155" i="1"/>
  <c r="KU137" i="1" s="1"/>
  <c r="FY132" i="1"/>
  <c r="DB133" i="1"/>
  <c r="FX133" i="1" s="1"/>
  <c r="NE132" i="1"/>
  <c r="GB150" i="1"/>
  <c r="GD150" i="1" s="1"/>
  <c r="CZ134" i="1"/>
  <c r="CC101" i="1"/>
  <c r="KQ92" i="1" s="1"/>
  <c r="CD104" i="1"/>
  <c r="CF103" i="1"/>
  <c r="KR94" i="1" s="1"/>
  <c r="LR132" i="1" l="1"/>
  <c r="KT118" i="1"/>
  <c r="GH152" i="1"/>
  <c r="GJ151" i="1"/>
  <c r="LT133" i="1" s="1"/>
  <c r="GG161" i="1"/>
  <c r="LS140" i="1" s="1"/>
  <c r="GE162" i="1"/>
  <c r="DE156" i="1"/>
  <c r="KU138" i="1" s="1"/>
  <c r="FY133" i="1"/>
  <c r="NE133" i="1"/>
  <c r="DB134" i="1"/>
  <c r="FX134" i="1" s="1"/>
  <c r="GB151" i="1"/>
  <c r="GD151" i="1" s="1"/>
  <c r="CZ135" i="1"/>
  <c r="CD105" i="1"/>
  <c r="CF104" i="1"/>
  <c r="KR95" i="1" s="1"/>
  <c r="CC102" i="1"/>
  <c r="KQ93" i="1" s="1"/>
  <c r="LR133" i="1" l="1"/>
  <c r="KT119" i="1"/>
  <c r="GH153" i="1"/>
  <c r="GJ152" i="1"/>
  <c r="LT134" i="1" s="1"/>
  <c r="FY134" i="1"/>
  <c r="GG162" i="1"/>
  <c r="LS141" i="1" s="1"/>
  <c r="GE163" i="1"/>
  <c r="DE160" i="1"/>
  <c r="KU139" i="1" s="1"/>
  <c r="DB135" i="1"/>
  <c r="FX135" i="1" s="1"/>
  <c r="NE134" i="1"/>
  <c r="GB152" i="1"/>
  <c r="GD152" i="1" s="1"/>
  <c r="CZ136" i="1"/>
  <c r="CC103" i="1"/>
  <c r="KQ94" i="1" s="1"/>
  <c r="CD106" i="1"/>
  <c r="CF105" i="1"/>
  <c r="KR96" i="1" s="1"/>
  <c r="LR134" i="1" l="1"/>
  <c r="KT120" i="1"/>
  <c r="GH154" i="1"/>
  <c r="GJ153" i="1"/>
  <c r="LT135" i="1" s="1"/>
  <c r="GG163" i="1"/>
  <c r="LS142" i="1" s="1"/>
  <c r="GE164" i="1"/>
  <c r="DE161" i="1"/>
  <c r="KU140" i="1" s="1"/>
  <c r="FY135" i="1"/>
  <c r="NE135" i="1"/>
  <c r="DB136" i="1"/>
  <c r="FX136" i="1" s="1"/>
  <c r="GB153" i="1"/>
  <c r="GD153" i="1" s="1"/>
  <c r="CZ137" i="1"/>
  <c r="CD107" i="1"/>
  <c r="CF106" i="1"/>
  <c r="KR97" i="1" s="1"/>
  <c r="CC104" i="1"/>
  <c r="KQ95" i="1" s="1"/>
  <c r="LR135" i="1" l="1"/>
  <c r="KT121" i="1"/>
  <c r="GH155" i="1"/>
  <c r="GJ154" i="1"/>
  <c r="LT136" i="1" s="1"/>
  <c r="GE165" i="1"/>
  <c r="GG164" i="1"/>
  <c r="LS143" i="1" s="1"/>
  <c r="DE162" i="1"/>
  <c r="KU141" i="1" s="1"/>
  <c r="FY136" i="1"/>
  <c r="DB137" i="1"/>
  <c r="FX137" i="1" s="1"/>
  <c r="NE136" i="1"/>
  <c r="GB154" i="1"/>
  <c r="GD154" i="1" s="1"/>
  <c r="CZ138" i="1"/>
  <c r="DQ202" i="1"/>
  <c r="DK202" i="1"/>
  <c r="CC105" i="1"/>
  <c r="KQ96" i="1" s="1"/>
  <c r="CD108" i="1"/>
  <c r="CF107" i="1"/>
  <c r="KR98" i="1" s="1"/>
  <c r="LR136" i="1" l="1"/>
  <c r="KT122" i="1"/>
  <c r="GH156" i="1"/>
  <c r="GJ155" i="1"/>
  <c r="LT137" i="1" s="1"/>
  <c r="GE166" i="1"/>
  <c r="GG165" i="1"/>
  <c r="LS144" i="1" s="1"/>
  <c r="DE163" i="1"/>
  <c r="KU142" i="1" s="1"/>
  <c r="FY137" i="1"/>
  <c r="NE137" i="1"/>
  <c r="DB138" i="1"/>
  <c r="FX138" i="1" s="1"/>
  <c r="GB155" i="1"/>
  <c r="GD155" i="1" s="1"/>
  <c r="CZ139" i="1"/>
  <c r="FA202" i="1"/>
  <c r="DW202" i="1"/>
  <c r="FP202" i="1"/>
  <c r="FG202" i="1"/>
  <c r="FD202" i="1"/>
  <c r="FT202" i="1"/>
  <c r="EC202" i="1"/>
  <c r="CD109" i="1"/>
  <c r="CF108" i="1"/>
  <c r="KR99" i="1" s="1"/>
  <c r="CC106" i="1"/>
  <c r="KQ97" i="1" s="1"/>
  <c r="LR137" i="1" l="1"/>
  <c r="KT123" i="1"/>
  <c r="GJ156" i="1"/>
  <c r="LT138" i="1" s="1"/>
  <c r="GH160" i="1"/>
  <c r="GE167" i="1"/>
  <c r="GG166" i="1"/>
  <c r="LS145" i="1" s="1"/>
  <c r="DE164" i="1"/>
  <c r="KU143" i="1" s="1"/>
  <c r="NE138" i="1"/>
  <c r="DB139" i="1"/>
  <c r="FX139" i="1" s="1"/>
  <c r="GB156" i="1"/>
  <c r="GD156" i="1" s="1"/>
  <c r="CZ140" i="1"/>
  <c r="FM202" i="1"/>
  <c r="DT202" i="1"/>
  <c r="EX202" i="1"/>
  <c r="EU202" i="1"/>
  <c r="FJ202" i="1"/>
  <c r="DZ202" i="1"/>
  <c r="FW202" i="1"/>
  <c r="EO202" i="1"/>
  <c r="CC107" i="1"/>
  <c r="KQ98" i="1" s="1"/>
  <c r="CD110" i="1"/>
  <c r="CF109" i="1"/>
  <c r="KR100" i="1" s="1"/>
  <c r="LR138" i="1" l="1"/>
  <c r="KT124" i="1"/>
  <c r="GH161" i="1"/>
  <c r="GJ160" i="1"/>
  <c r="LT139" i="1" s="1"/>
  <c r="GE168" i="1"/>
  <c r="GG167" i="1"/>
  <c r="LS146" i="1" s="1"/>
  <c r="DE165" i="1"/>
  <c r="KU144" i="1" s="1"/>
  <c r="FY138" i="1"/>
  <c r="DB140" i="1"/>
  <c r="FX140" i="1" s="1"/>
  <c r="GB160" i="1"/>
  <c r="GD160" i="1" s="1"/>
  <c r="CZ141" i="1"/>
  <c r="CD111" i="1"/>
  <c r="CF110" i="1"/>
  <c r="KR101" i="1" s="1"/>
  <c r="CC108" i="1"/>
  <c r="KQ99" i="1" s="1"/>
  <c r="LR139" i="1" l="1"/>
  <c r="KT125" i="1"/>
  <c r="GH162" i="1"/>
  <c r="GJ161" i="1"/>
  <c r="LT140" i="1" s="1"/>
  <c r="GE169" i="1"/>
  <c r="GG168" i="1"/>
  <c r="LS147" i="1" s="1"/>
  <c r="DE166" i="1"/>
  <c r="KU145" i="1" s="1"/>
  <c r="NE140" i="1"/>
  <c r="FY139" i="1"/>
  <c r="FY140" i="1" s="1"/>
  <c r="NE139" i="1"/>
  <c r="DB141" i="1"/>
  <c r="FX141" i="1" s="1"/>
  <c r="GB161" i="1"/>
  <c r="GD161" i="1" s="1"/>
  <c r="CZ145" i="1"/>
  <c r="CC109" i="1"/>
  <c r="KQ100" i="1" s="1"/>
  <c r="CD115" i="1"/>
  <c r="CF111" i="1"/>
  <c r="KR102" i="1" s="1"/>
  <c r="LR140" i="1" l="1"/>
  <c r="KT126" i="1"/>
  <c r="FX143" i="1"/>
  <c r="GH163" i="1"/>
  <c r="GJ162" i="1"/>
  <c r="LT141" i="1" s="1"/>
  <c r="GE170" i="1"/>
  <c r="GG169" i="1"/>
  <c r="LS148" i="1" s="1"/>
  <c r="DE167" i="1"/>
  <c r="KU146" i="1" s="1"/>
  <c r="DB145" i="1"/>
  <c r="FX145" i="1" s="1"/>
  <c r="GB162" i="1"/>
  <c r="GD162" i="1" s="1"/>
  <c r="CZ146" i="1"/>
  <c r="CD116" i="1"/>
  <c r="CF115" i="1"/>
  <c r="KR103" i="1" s="1"/>
  <c r="CC110" i="1"/>
  <c r="KQ101" i="1" s="1"/>
  <c r="LR141" i="1" l="1"/>
  <c r="KT127" i="1"/>
  <c r="FY141" i="1"/>
  <c r="FY145" i="1" s="1"/>
  <c r="NE141" i="1"/>
  <c r="GH164" i="1"/>
  <c r="GJ163" i="1"/>
  <c r="LT142" i="1" s="1"/>
  <c r="GE171" i="1"/>
  <c r="GG170" i="1"/>
  <c r="LS149" i="1" s="1"/>
  <c r="DE168" i="1"/>
  <c r="KU147" i="1" s="1"/>
  <c r="DB146" i="1"/>
  <c r="FX146" i="1" s="1"/>
  <c r="NE145" i="1"/>
  <c r="GB163" i="1"/>
  <c r="GD163" i="1" s="1"/>
  <c r="CZ147" i="1"/>
  <c r="CC111" i="1"/>
  <c r="KQ102" i="1" s="1"/>
  <c r="CD117" i="1"/>
  <c r="CF116" i="1"/>
  <c r="KR104" i="1" s="1"/>
  <c r="LR142" i="1" l="1"/>
  <c r="KT128" i="1"/>
  <c r="GH165" i="1"/>
  <c r="GJ164" i="1"/>
  <c r="LT143" i="1" s="1"/>
  <c r="GG171" i="1"/>
  <c r="LS150" i="1" s="1"/>
  <c r="GE175" i="1"/>
  <c r="DE169" i="1"/>
  <c r="KU148" i="1" s="1"/>
  <c r="FY146" i="1"/>
  <c r="NE146" i="1"/>
  <c r="DB147" i="1"/>
  <c r="FX147" i="1" s="1"/>
  <c r="GB164" i="1"/>
  <c r="GD164" i="1" s="1"/>
  <c r="CZ148" i="1"/>
  <c r="CD118" i="1"/>
  <c r="CF117" i="1"/>
  <c r="KR105" i="1" s="1"/>
  <c r="LR143" i="1" l="1"/>
  <c r="KT129" i="1"/>
  <c r="GH166" i="1"/>
  <c r="GJ165" i="1"/>
  <c r="LT144" i="1" s="1"/>
  <c r="GE176" i="1"/>
  <c r="GG175" i="1"/>
  <c r="LS151" i="1" s="1"/>
  <c r="DE170" i="1"/>
  <c r="KU149" i="1" s="1"/>
  <c r="FY147" i="1"/>
  <c r="DB148" i="1"/>
  <c r="FX148" i="1" s="1"/>
  <c r="NE147" i="1"/>
  <c r="GB165" i="1"/>
  <c r="GD165" i="1" s="1"/>
  <c r="CZ149" i="1"/>
  <c r="CC115" i="1"/>
  <c r="KQ103" i="1" s="1"/>
  <c r="CD119" i="1"/>
  <c r="CF118" i="1"/>
  <c r="KR106" i="1" s="1"/>
  <c r="LR144" i="1" l="1"/>
  <c r="KT130" i="1"/>
  <c r="GH167" i="1"/>
  <c r="GJ166" i="1"/>
  <c r="LT145" i="1" s="1"/>
  <c r="GE177" i="1"/>
  <c r="GG176" i="1"/>
  <c r="LS152" i="1" s="1"/>
  <c r="DE171" i="1"/>
  <c r="KU150" i="1" s="1"/>
  <c r="FY148" i="1"/>
  <c r="NE148" i="1"/>
  <c r="DB149" i="1"/>
  <c r="FX149" i="1" s="1"/>
  <c r="GB166" i="1"/>
  <c r="GD166" i="1" s="1"/>
  <c r="CZ150" i="1"/>
  <c r="CF119" i="1"/>
  <c r="KR107" i="1" s="1"/>
  <c r="CD120" i="1"/>
  <c r="CC116" i="1"/>
  <c r="KQ104" i="1" s="1"/>
  <c r="LR145" i="1" l="1"/>
  <c r="KT131" i="1"/>
  <c r="GH168" i="1"/>
  <c r="GJ167" i="1"/>
  <c r="LT146" i="1" s="1"/>
  <c r="FY149" i="1"/>
  <c r="GE178" i="1"/>
  <c r="GG177" i="1"/>
  <c r="LS153" i="1" s="1"/>
  <c r="DE175" i="1"/>
  <c r="KU151" i="1" s="1"/>
  <c r="DB150" i="1"/>
  <c r="FX150" i="1" s="1"/>
  <c r="NE149" i="1"/>
  <c r="GB167" i="1"/>
  <c r="GD167" i="1" s="1"/>
  <c r="CZ151" i="1"/>
  <c r="CC117" i="1"/>
  <c r="KQ105" i="1" s="1"/>
  <c r="CD121" i="1"/>
  <c r="CF120" i="1"/>
  <c r="KR108" i="1" s="1"/>
  <c r="LR146" i="1" l="1"/>
  <c r="KT132" i="1"/>
  <c r="GH169" i="1"/>
  <c r="GJ168" i="1"/>
  <c r="LT147" i="1" s="1"/>
  <c r="GE179" i="1"/>
  <c r="GG178" i="1"/>
  <c r="LS154" i="1" s="1"/>
  <c r="DE176" i="1"/>
  <c r="KU152" i="1" s="1"/>
  <c r="FY150" i="1"/>
  <c r="NE150" i="1"/>
  <c r="DB151" i="1"/>
  <c r="FX151" i="1" s="1"/>
  <c r="GB168" i="1"/>
  <c r="GD168" i="1" s="1"/>
  <c r="CZ152" i="1"/>
  <c r="CD122" i="1"/>
  <c r="CF121" i="1"/>
  <c r="KR109" i="1" s="1"/>
  <c r="CC118" i="1"/>
  <c r="KQ106" i="1" s="1"/>
  <c r="LR147" i="1" l="1"/>
  <c r="KT133" i="1"/>
  <c r="GH170" i="1"/>
  <c r="GJ169" i="1"/>
  <c r="LT148" i="1" s="1"/>
  <c r="FY151" i="1"/>
  <c r="GE180" i="1"/>
  <c r="GG179" i="1"/>
  <c r="LS155" i="1" s="1"/>
  <c r="DE177" i="1"/>
  <c r="KU153" i="1" s="1"/>
  <c r="DB152" i="1"/>
  <c r="FX152" i="1" s="1"/>
  <c r="NE151" i="1"/>
  <c r="GB169" i="1"/>
  <c r="GD169" i="1" s="1"/>
  <c r="CZ153" i="1"/>
  <c r="CC119" i="1"/>
  <c r="KQ107" i="1" s="1"/>
  <c r="CD123" i="1"/>
  <c r="CF122" i="1"/>
  <c r="KR110" i="1" s="1"/>
  <c r="LR148" i="1" l="1"/>
  <c r="KT134" i="1"/>
  <c r="GH171" i="1"/>
  <c r="GJ170" i="1"/>
  <c r="LT149" i="1" s="1"/>
  <c r="GE181" i="1"/>
  <c r="GG180" i="1"/>
  <c r="LS156" i="1" s="1"/>
  <c r="DE178" i="1"/>
  <c r="KU154" i="1" s="1"/>
  <c r="FY152" i="1"/>
  <c r="NE152" i="1"/>
  <c r="DB153" i="1"/>
  <c r="FX153" i="1" s="1"/>
  <c r="GB170" i="1"/>
  <c r="GD170" i="1" s="1"/>
  <c r="CZ154" i="1"/>
  <c r="CF123" i="1"/>
  <c r="KR111" i="1" s="1"/>
  <c r="CD124" i="1"/>
  <c r="CC120" i="1"/>
  <c r="KQ108" i="1" s="1"/>
  <c r="LR149" i="1" l="1"/>
  <c r="KT135" i="1"/>
  <c r="GJ171" i="1"/>
  <c r="LT150" i="1" s="1"/>
  <c r="GH175" i="1"/>
  <c r="FY153" i="1"/>
  <c r="GE182" i="1"/>
  <c r="GG181" i="1"/>
  <c r="LS157" i="1" s="1"/>
  <c r="DE179" i="1"/>
  <c r="KU155" i="1" s="1"/>
  <c r="DB154" i="1"/>
  <c r="FX154" i="1" s="1"/>
  <c r="NE153" i="1"/>
  <c r="GB171" i="1"/>
  <c r="GD171" i="1" s="1"/>
  <c r="CZ155" i="1"/>
  <c r="CC121" i="1"/>
  <c r="KQ109" i="1" s="1"/>
  <c r="CD125" i="1"/>
  <c r="CF124" i="1"/>
  <c r="KR112" i="1" s="1"/>
  <c r="GG182" i="1" l="1"/>
  <c r="LS158" i="1" s="1"/>
  <c r="GE183" i="1"/>
  <c r="LR150" i="1"/>
  <c r="KT136" i="1"/>
  <c r="GH176" i="1"/>
  <c r="GJ175" i="1"/>
  <c r="LT151" i="1" s="1"/>
  <c r="DE180" i="1"/>
  <c r="KU156" i="1" s="1"/>
  <c r="FY154" i="1"/>
  <c r="NE154" i="1"/>
  <c r="DB155" i="1"/>
  <c r="FX155" i="1" s="1"/>
  <c r="GB175" i="1"/>
  <c r="GD175" i="1" s="1"/>
  <c r="CZ156" i="1"/>
  <c r="CD126" i="1"/>
  <c r="CF125" i="1"/>
  <c r="KR113" i="1" s="1"/>
  <c r="CC122" i="1"/>
  <c r="KQ110" i="1" s="1"/>
  <c r="GG183" i="1" l="1"/>
  <c r="LS159" i="1" s="1"/>
  <c r="GE184" i="1"/>
  <c r="LR151" i="1"/>
  <c r="KT137" i="1"/>
  <c r="GH177" i="1"/>
  <c r="GJ176" i="1"/>
  <c r="LT152" i="1" s="1"/>
  <c r="DE181" i="1"/>
  <c r="KU157" i="1" s="1"/>
  <c r="FY155" i="1"/>
  <c r="NE155" i="1"/>
  <c r="DB156" i="1"/>
  <c r="FX156" i="1" s="1"/>
  <c r="GB176" i="1"/>
  <c r="GD176" i="1" s="1"/>
  <c r="CZ160" i="1"/>
  <c r="CC123" i="1"/>
  <c r="KQ111" i="1" s="1"/>
  <c r="CF126" i="1"/>
  <c r="KR114" i="1" s="1"/>
  <c r="CD130" i="1"/>
  <c r="GG184" i="1" l="1"/>
  <c r="LS160" i="1" s="1"/>
  <c r="GE185" i="1"/>
  <c r="LR152" i="1"/>
  <c r="KT138" i="1"/>
  <c r="FX158" i="1"/>
  <c r="GH178" i="1"/>
  <c r="GJ177" i="1"/>
  <c r="LT153" i="1" s="1"/>
  <c r="DE182" i="1"/>
  <c r="KU158" i="1" s="1"/>
  <c r="KU159" i="1" s="1"/>
  <c r="KU160" i="1" s="1"/>
  <c r="KU161" i="1" s="1"/>
  <c r="KU162" i="1" s="1"/>
  <c r="KU163" i="1" s="1"/>
  <c r="KU164" i="1" s="1"/>
  <c r="DB160" i="1"/>
  <c r="FX160" i="1" s="1"/>
  <c r="GB177" i="1"/>
  <c r="GD177" i="1" s="1"/>
  <c r="CZ161" i="1"/>
  <c r="CD131" i="1"/>
  <c r="CF130" i="1"/>
  <c r="KR115" i="1" s="1"/>
  <c r="CC124" i="1"/>
  <c r="KQ112" i="1" s="1"/>
  <c r="GG185" i="1" l="1"/>
  <c r="LS161" i="1" s="1"/>
  <c r="GE186" i="1"/>
  <c r="GE190" i="1" s="1"/>
  <c r="LR153" i="1"/>
  <c r="KT139" i="1"/>
  <c r="NE156" i="1"/>
  <c r="GH179" i="1"/>
  <c r="GJ178" i="1"/>
  <c r="LT154" i="1" s="1"/>
  <c r="DE201" i="1"/>
  <c r="O20" i="1" s="1"/>
  <c r="FY156" i="1"/>
  <c r="DB161" i="1"/>
  <c r="FX161" i="1" s="1"/>
  <c r="GB178" i="1"/>
  <c r="GD178" i="1" s="1"/>
  <c r="CZ162" i="1"/>
  <c r="CC125" i="1"/>
  <c r="KQ113" i="1" s="1"/>
  <c r="CD132" i="1"/>
  <c r="CF131" i="1"/>
  <c r="KR116" i="1" s="1"/>
  <c r="GG190" i="1" l="1"/>
  <c r="GE191" i="1"/>
  <c r="GG191" i="1" s="1"/>
  <c r="GG186" i="1"/>
  <c r="LS162" i="1" s="1"/>
  <c r="LR154" i="1"/>
  <c r="KT140" i="1"/>
  <c r="GH180" i="1"/>
  <c r="GJ179" i="1"/>
  <c r="LT155" i="1" s="1"/>
  <c r="NE161" i="1"/>
  <c r="DB162" i="1"/>
  <c r="FX162" i="1" s="1"/>
  <c r="FY160" i="1"/>
  <c r="FY161" i="1" s="1"/>
  <c r="NE160" i="1"/>
  <c r="GB179" i="1"/>
  <c r="GD179" i="1" s="1"/>
  <c r="CZ163" i="1"/>
  <c r="CD133" i="1"/>
  <c r="CF132" i="1"/>
  <c r="KR117" i="1" s="1"/>
  <c r="CC126" i="1"/>
  <c r="KQ114" i="1" s="1"/>
  <c r="GG201" i="1" l="1"/>
  <c r="P20" i="1" s="1"/>
  <c r="LS163" i="1"/>
  <c r="LS164" i="1" s="1"/>
  <c r="LR155" i="1"/>
  <c r="KT141" i="1"/>
  <c r="GH181" i="1"/>
  <c r="GJ180" i="1"/>
  <c r="LT156" i="1" s="1"/>
  <c r="NE162" i="1"/>
  <c r="DB163" i="1"/>
  <c r="FX163" i="1" s="1"/>
  <c r="GB180" i="1"/>
  <c r="GD180" i="1" s="1"/>
  <c r="CZ164" i="1"/>
  <c r="CF133" i="1"/>
  <c r="KR118" i="1" s="1"/>
  <c r="CD134" i="1"/>
  <c r="LR156" i="1" l="1"/>
  <c r="KT142" i="1"/>
  <c r="GH182" i="1"/>
  <c r="GJ181" i="1"/>
  <c r="LT157" i="1" s="1"/>
  <c r="FY162" i="1"/>
  <c r="FY163" i="1" s="1"/>
  <c r="NE163" i="1"/>
  <c r="DB164" i="1"/>
  <c r="FX164" i="1" s="1"/>
  <c r="GB181" i="1"/>
  <c r="GD181" i="1" s="1"/>
  <c r="CZ165" i="1"/>
  <c r="CD135" i="1"/>
  <c r="CF134" i="1"/>
  <c r="KR119" i="1" s="1"/>
  <c r="CC130" i="1"/>
  <c r="KQ115" i="1" s="1"/>
  <c r="GJ182" i="1" l="1"/>
  <c r="LT158" i="1" s="1"/>
  <c r="GH183" i="1"/>
  <c r="GH184" i="1" s="1"/>
  <c r="GH185" i="1" s="1"/>
  <c r="LR157" i="1"/>
  <c r="KT143" i="1"/>
  <c r="FY164" i="1"/>
  <c r="DB165" i="1"/>
  <c r="FX165" i="1" s="1"/>
  <c r="GB182" i="1"/>
  <c r="GB183" i="1" s="1"/>
  <c r="CZ166" i="1"/>
  <c r="CC131" i="1"/>
  <c r="KQ116" i="1" s="1"/>
  <c r="CD136" i="1"/>
  <c r="CF135" i="1"/>
  <c r="KR120" i="1" s="1"/>
  <c r="GJ185" i="1" l="1"/>
  <c r="GH186" i="1"/>
  <c r="GH190" i="1" s="1"/>
  <c r="GD183" i="1"/>
  <c r="GB184" i="1"/>
  <c r="GJ183" i="1"/>
  <c r="LT159" i="1" s="1"/>
  <c r="GJ184" i="1"/>
  <c r="KT144" i="1"/>
  <c r="NE164" i="1"/>
  <c r="FY165" i="1"/>
  <c r="NE165" i="1"/>
  <c r="DB166" i="1"/>
  <c r="FX166" i="1" s="1"/>
  <c r="GD182" i="1"/>
  <c r="CZ167" i="1"/>
  <c r="CD137" i="1"/>
  <c r="CF136" i="1"/>
  <c r="KR121" i="1" s="1"/>
  <c r="CC132" i="1"/>
  <c r="KQ117" i="1" s="1"/>
  <c r="GJ190" i="1" l="1"/>
  <c r="GH191" i="1"/>
  <c r="GJ191" i="1" s="1"/>
  <c r="GJ186" i="1"/>
  <c r="GD184" i="1"/>
  <c r="GB185" i="1"/>
  <c r="GB186" i="1" s="1"/>
  <c r="LT160" i="1"/>
  <c r="LT161" i="1" s="1"/>
  <c r="LR158" i="1"/>
  <c r="LR159" i="1" s="1"/>
  <c r="KT145" i="1"/>
  <c r="FY166" i="1"/>
  <c r="NE166" i="1"/>
  <c r="DB167" i="1"/>
  <c r="FX167" i="1" s="1"/>
  <c r="CZ168" i="1"/>
  <c r="CC133" i="1"/>
  <c r="KQ118" i="1" s="1"/>
  <c r="CF137" i="1"/>
  <c r="KR122" i="1" s="1"/>
  <c r="CD138" i="1"/>
  <c r="GJ201" i="1" l="1"/>
  <c r="P21" i="1" s="1"/>
  <c r="LT162" i="1"/>
  <c r="LT163" i="1" s="1"/>
  <c r="LT164" i="1" s="1"/>
  <c r="GD186" i="1"/>
  <c r="GB190" i="1"/>
  <c r="LR160" i="1"/>
  <c r="GD185" i="1"/>
  <c r="KT146" i="1"/>
  <c r="DB168" i="1"/>
  <c r="FX168" i="1" s="1"/>
  <c r="CZ169" i="1"/>
  <c r="CF138" i="1"/>
  <c r="KR123" i="1" s="1"/>
  <c r="CD139" i="1"/>
  <c r="CC134" i="1"/>
  <c r="KQ119" i="1" s="1"/>
  <c r="GD190" i="1" l="1"/>
  <c r="GB191" i="1"/>
  <c r="GD191" i="1" s="1"/>
  <c r="GB202" i="1"/>
  <c r="LR161" i="1"/>
  <c r="LR162" i="1" s="1"/>
  <c r="KT147" i="1"/>
  <c r="NE168" i="1"/>
  <c r="DB169" i="1"/>
  <c r="FX169" i="1" s="1"/>
  <c r="FY167" i="1"/>
  <c r="FY168" i="1" s="1"/>
  <c r="NE167" i="1"/>
  <c r="CZ170" i="1"/>
  <c r="CC135" i="1"/>
  <c r="KQ120" i="1" s="1"/>
  <c r="CD140" i="1"/>
  <c r="CF139" i="1"/>
  <c r="KR124" i="1" s="1"/>
  <c r="LR163" i="1" l="1"/>
  <c r="LR164" i="1" s="1"/>
  <c r="GD201" i="1"/>
  <c r="P19" i="1" s="1"/>
  <c r="KT148" i="1"/>
  <c r="FY169" i="1"/>
  <c r="DB170" i="1"/>
  <c r="FX170" i="1" s="1"/>
  <c r="NE169" i="1"/>
  <c r="CZ171" i="1"/>
  <c r="CZ175" i="1" s="1"/>
  <c r="CD141" i="1"/>
  <c r="CF140" i="1"/>
  <c r="KR125" i="1" s="1"/>
  <c r="CC136" i="1"/>
  <c r="KQ121" i="1" s="1"/>
  <c r="KT149" i="1" l="1"/>
  <c r="DB171" i="1"/>
  <c r="FX171" i="1" s="1"/>
  <c r="CC137" i="1"/>
  <c r="KQ122" i="1" s="1"/>
  <c r="CD145" i="1"/>
  <c r="CF141" i="1"/>
  <c r="KR126" i="1" s="1"/>
  <c r="KT150" i="1" l="1"/>
  <c r="FX173" i="1"/>
  <c r="DB175" i="1"/>
  <c r="FX175" i="1" s="1"/>
  <c r="FY170" i="1"/>
  <c r="NE170" i="1"/>
  <c r="CZ176" i="1"/>
  <c r="CD146" i="1"/>
  <c r="CF145" i="1"/>
  <c r="KR127" i="1" s="1"/>
  <c r="CC138" i="1"/>
  <c r="KQ123" i="1" s="1"/>
  <c r="KT151" i="1" l="1"/>
  <c r="FY171" i="1"/>
  <c r="FY175" i="1" s="1"/>
  <c r="NE171" i="1"/>
  <c r="NE175" i="1"/>
  <c r="DB176" i="1"/>
  <c r="FX176" i="1" s="1"/>
  <c r="CZ177" i="1"/>
  <c r="CC139" i="1"/>
  <c r="KQ124" i="1" s="1"/>
  <c r="CD147" i="1"/>
  <c r="CF146" i="1"/>
  <c r="KR128" i="1" s="1"/>
  <c r="KT152" i="1" l="1"/>
  <c r="NE176" i="1"/>
  <c r="DB177" i="1"/>
  <c r="FX177" i="1" s="1"/>
  <c r="CZ178" i="1"/>
  <c r="CF147" i="1"/>
  <c r="KR129" i="1" s="1"/>
  <c r="CD148" i="1"/>
  <c r="CC140" i="1"/>
  <c r="KQ125" i="1" s="1"/>
  <c r="KT153" i="1" l="1"/>
  <c r="FY176" i="1"/>
  <c r="FY177" i="1" s="1"/>
  <c r="NE177" i="1"/>
  <c r="DB178" i="1"/>
  <c r="FX178" i="1" s="1"/>
  <c r="CZ179" i="1"/>
  <c r="CC141" i="1"/>
  <c r="KQ126" i="1" s="1"/>
  <c r="CD149" i="1"/>
  <c r="CF148" i="1"/>
  <c r="KR130" i="1" s="1"/>
  <c r="KT154" i="1" l="1"/>
  <c r="DB179" i="1"/>
  <c r="FX179" i="1" s="1"/>
  <c r="CZ180" i="1"/>
  <c r="CD150" i="1"/>
  <c r="CF149" i="1"/>
  <c r="KR131" i="1" s="1"/>
  <c r="KT155" i="1" l="1"/>
  <c r="NE178" i="1"/>
  <c r="FY178" i="1"/>
  <c r="FY179" i="1" s="1"/>
  <c r="NE179" i="1"/>
  <c r="DB180" i="1"/>
  <c r="FX180" i="1" s="1"/>
  <c r="CZ181" i="1"/>
  <c r="CC145" i="1"/>
  <c r="KQ127" i="1" s="1"/>
  <c r="CD151" i="1"/>
  <c r="CF150" i="1"/>
  <c r="KR132" i="1" s="1"/>
  <c r="KT156" i="1" l="1"/>
  <c r="FY180" i="1"/>
  <c r="DB181" i="1"/>
  <c r="FX181" i="1" s="1"/>
  <c r="CZ182" i="1"/>
  <c r="CZ183" i="1" s="1"/>
  <c r="CF151" i="1"/>
  <c r="KR133" i="1" s="1"/>
  <c r="CD152" i="1"/>
  <c r="CC146" i="1"/>
  <c r="KQ128" i="1" s="1"/>
  <c r="DB183" i="1" l="1"/>
  <c r="FX183" i="1" s="1"/>
  <c r="NE183" i="1" s="1"/>
  <c r="CZ184" i="1"/>
  <c r="KT157" i="1"/>
  <c r="NE180" i="1"/>
  <c r="FY181" i="1"/>
  <c r="NE181" i="1"/>
  <c r="DB182" i="1"/>
  <c r="FX182" i="1" s="1"/>
  <c r="CC147" i="1"/>
  <c r="KQ129" i="1" s="1"/>
  <c r="CD153" i="1"/>
  <c r="CF152" i="1"/>
  <c r="KR134" i="1" s="1"/>
  <c r="DB184" i="1" l="1"/>
  <c r="FX184" i="1" s="1"/>
  <c r="NE184" i="1" s="1"/>
  <c r="CZ185" i="1"/>
  <c r="KT158" i="1"/>
  <c r="KT159" i="1" s="1"/>
  <c r="NE182" i="1"/>
  <c r="CD154" i="1"/>
  <c r="CF153" i="1"/>
  <c r="KR135" i="1" s="1"/>
  <c r="CC148" i="1"/>
  <c r="KQ130" i="1" s="1"/>
  <c r="DB185" i="1" l="1"/>
  <c r="CZ186" i="1"/>
  <c r="MY159" i="1"/>
  <c r="KT160" i="1"/>
  <c r="FY182" i="1"/>
  <c r="FY183" i="1" s="1"/>
  <c r="FY184" i="1" s="1"/>
  <c r="CC149" i="1"/>
  <c r="KQ131" i="1" s="1"/>
  <c r="CD155" i="1"/>
  <c r="CF154" i="1"/>
  <c r="KR136" i="1" s="1"/>
  <c r="DB186" i="1" l="1"/>
  <c r="FX186" i="1" s="1"/>
  <c r="NE186" i="1" s="1"/>
  <c r="CZ190" i="1"/>
  <c r="FX185" i="1"/>
  <c r="MY160" i="1"/>
  <c r="KT161" i="1"/>
  <c r="CF155" i="1"/>
  <c r="KR137" i="1" s="1"/>
  <c r="CD156" i="1"/>
  <c r="CC150" i="1"/>
  <c r="KQ132" i="1" s="1"/>
  <c r="DB190" i="1" l="1"/>
  <c r="FX190" i="1" s="1"/>
  <c r="CZ191" i="1"/>
  <c r="DB191" i="1" s="1"/>
  <c r="FX191" i="1" s="1"/>
  <c r="NE190" i="1" s="1"/>
  <c r="DB201" i="1"/>
  <c r="O19" i="1" s="1"/>
  <c r="FX188" i="1"/>
  <c r="NE185" i="1"/>
  <c r="MY161" i="1"/>
  <c r="KT162" i="1"/>
  <c r="FY185" i="1"/>
  <c r="FY186" i="1" s="1"/>
  <c r="CC151" i="1"/>
  <c r="KQ133" i="1" s="1"/>
  <c r="CD160" i="1"/>
  <c r="CF156" i="1"/>
  <c r="KR138" i="1" s="1"/>
  <c r="FX193" i="1" l="1"/>
  <c r="NE189" i="1"/>
  <c r="FY190" i="1"/>
  <c r="FY191" i="1" s="1"/>
  <c r="MY162" i="1"/>
  <c r="KT163" i="1"/>
  <c r="CD161" i="1"/>
  <c r="CF160" i="1"/>
  <c r="KR139" i="1" s="1"/>
  <c r="CC152" i="1"/>
  <c r="KQ134" i="1" s="1"/>
  <c r="MY163" i="1" l="1"/>
  <c r="KT164" i="1"/>
  <c r="MY164" i="1" s="1"/>
  <c r="CC153" i="1"/>
  <c r="KQ135" i="1" s="1"/>
  <c r="CF161" i="1"/>
  <c r="KR140" i="1" s="1"/>
  <c r="CD162" i="1"/>
  <c r="CD163" i="1" l="1"/>
  <c r="CF162" i="1"/>
  <c r="KR141" i="1" s="1"/>
  <c r="CC154" i="1"/>
  <c r="KQ136" i="1" s="1"/>
  <c r="CC155" i="1" l="1"/>
  <c r="KQ137" i="1" s="1"/>
  <c r="CD164" i="1"/>
  <c r="CF163" i="1"/>
  <c r="KR142" i="1" s="1"/>
  <c r="CD165" i="1" l="1"/>
  <c r="CF164" i="1"/>
  <c r="KR143" i="1" s="1"/>
  <c r="CC156" i="1"/>
  <c r="KQ138" i="1" s="1"/>
  <c r="CF165" i="1" l="1"/>
  <c r="KR144" i="1" s="1"/>
  <c r="CD166" i="1"/>
  <c r="CD167" i="1" l="1"/>
  <c r="CF166" i="1"/>
  <c r="KR145" i="1" s="1"/>
  <c r="CC160" i="1"/>
  <c r="KQ139" i="1" s="1"/>
  <c r="CC161" i="1" l="1"/>
  <c r="KQ140" i="1" s="1"/>
  <c r="CD168" i="1"/>
  <c r="CF167" i="1"/>
  <c r="KR146" i="1" s="1"/>
  <c r="CD169" i="1" l="1"/>
  <c r="CF168" i="1"/>
  <c r="KR147" i="1" s="1"/>
  <c r="CC162" i="1"/>
  <c r="KQ141" i="1" s="1"/>
  <c r="CC163" i="1" l="1"/>
  <c r="KQ142" i="1" s="1"/>
  <c r="CF169" i="1"/>
  <c r="KR148" i="1" s="1"/>
  <c r="CD170" i="1"/>
  <c r="CD171" i="1" s="1"/>
  <c r="CF171" i="1" s="1"/>
  <c r="CF170" i="1" l="1"/>
  <c r="KR149" i="1" s="1"/>
  <c r="KR150" i="1" s="1"/>
  <c r="CC164" i="1"/>
  <c r="KQ143" i="1" s="1"/>
  <c r="CC165" i="1" l="1"/>
  <c r="KQ144" i="1" s="1"/>
  <c r="CD175" i="1"/>
  <c r="CF175" i="1" l="1"/>
  <c r="KR151" i="1" s="1"/>
  <c r="CD176" i="1"/>
  <c r="CC166" i="1"/>
  <c r="KQ145" i="1" s="1"/>
  <c r="CC167" i="1" l="1"/>
  <c r="KQ146" i="1" s="1"/>
  <c r="CD177" i="1"/>
  <c r="CF176" i="1"/>
  <c r="KR152" i="1" s="1"/>
  <c r="CD178" i="1" l="1"/>
  <c r="CF177" i="1"/>
  <c r="KR153" i="1" s="1"/>
  <c r="CC168" i="1"/>
  <c r="KQ147" i="1" s="1"/>
  <c r="CC169" i="1" l="1"/>
  <c r="KQ148" i="1" s="1"/>
  <c r="CD179" i="1"/>
  <c r="CF178" i="1"/>
  <c r="KR154" i="1" s="1"/>
  <c r="CF179" i="1" l="1"/>
  <c r="KR155" i="1" s="1"/>
  <c r="CD180" i="1"/>
  <c r="CC170" i="1"/>
  <c r="KQ149" i="1" s="1"/>
  <c r="CC171" i="1" l="1"/>
  <c r="KQ150" i="1" s="1"/>
  <c r="CD181" i="1"/>
  <c r="CF180" i="1"/>
  <c r="KR156" i="1" s="1"/>
  <c r="CD182" i="1" l="1"/>
  <c r="CF181" i="1"/>
  <c r="KR157" i="1" s="1"/>
  <c r="CD183" i="1" l="1"/>
  <c r="CD184" i="1" s="1"/>
  <c r="CC175" i="1"/>
  <c r="KQ151" i="1" s="1"/>
  <c r="CF182" i="1"/>
  <c r="CF184" i="1" l="1"/>
  <c r="CD185" i="1"/>
  <c r="CF183" i="1"/>
  <c r="KR158" i="1"/>
  <c r="CC176" i="1"/>
  <c r="KQ152" i="1" s="1"/>
  <c r="CF185" i="1" l="1"/>
  <c r="CD186" i="1"/>
  <c r="CD190" i="1" s="1"/>
  <c r="KR159" i="1"/>
  <c r="KR160" i="1" s="1"/>
  <c r="CC177" i="1"/>
  <c r="KQ153" i="1" s="1"/>
  <c r="CF190" i="1" l="1"/>
  <c r="CD191" i="1"/>
  <c r="CF191" i="1" s="1"/>
  <c r="CF186" i="1"/>
  <c r="CF201" i="1" s="1"/>
  <c r="N44" i="1" s="1"/>
  <c r="KR161" i="1"/>
  <c r="CC178" i="1"/>
  <c r="KQ154" i="1" s="1"/>
  <c r="KR162" i="1" l="1"/>
  <c r="KR163" i="1" s="1"/>
  <c r="KR164" i="1" s="1"/>
  <c r="CC179" i="1"/>
  <c r="KQ155" i="1" s="1"/>
  <c r="CC180" i="1" l="1"/>
  <c r="KQ156" i="1" s="1"/>
  <c r="CC181" i="1" l="1"/>
  <c r="KQ157" i="1" s="1"/>
  <c r="CC182" i="1" l="1"/>
  <c r="CC201" i="1" s="1"/>
  <c r="N43" i="1" s="1"/>
  <c r="KQ158" i="1" l="1"/>
  <c r="KQ159" i="1" s="1"/>
  <c r="KQ160" i="1" s="1"/>
  <c r="KQ161" i="1" s="1"/>
  <c r="KQ162" i="1" s="1"/>
  <c r="KQ163" i="1" s="1"/>
  <c r="KQ164" i="1" s="1"/>
  <c r="JM55" i="1"/>
  <c r="MO55" i="1" s="1"/>
  <c r="JK56" i="1"/>
  <c r="CD53" i="1"/>
  <c r="KR53" i="1" s="1"/>
  <c r="KR175" i="1" s="1"/>
  <c r="CA53" i="1"/>
  <c r="KQ53" i="1" s="1"/>
  <c r="KQ175" i="1" s="1"/>
  <c r="JM56" i="1" l="1"/>
  <c r="MO56" i="1" s="1"/>
  <c r="JK57" i="1"/>
  <c r="CD204" i="1"/>
  <c r="CA204" i="1"/>
  <c r="Y53" i="1"/>
  <c r="S204" i="1"/>
  <c r="P53" i="1"/>
  <c r="JV53" i="1" s="1"/>
  <c r="JV175" i="1" s="1"/>
  <c r="M53" i="1"/>
  <c r="JU53" i="1" l="1"/>
  <c r="JU175" i="1" s="1"/>
  <c r="M204" i="1"/>
  <c r="Y204" i="1"/>
  <c r="JY53" i="1"/>
  <c r="JY175" i="1" s="1"/>
  <c r="JK58" i="1"/>
  <c r="JM57" i="1"/>
  <c r="MO57" i="1" s="1"/>
  <c r="P204" i="1"/>
  <c r="CG53" i="1"/>
  <c r="KS53" i="1" s="1"/>
  <c r="KS175" i="1" s="1"/>
  <c r="JM58" i="1" l="1"/>
  <c r="MO58" i="1" s="1"/>
  <c r="JK59" i="1"/>
  <c r="CG204" i="1"/>
  <c r="JT56" i="1"/>
  <c r="CG56" i="1"/>
  <c r="BX55" i="1"/>
  <c r="BX56" i="1" s="1"/>
  <c r="CS55" i="1"/>
  <c r="BU55" i="1"/>
  <c r="BR55" i="1"/>
  <c r="BO56" i="1"/>
  <c r="BI55" i="1"/>
  <c r="BK55" i="1" s="1"/>
  <c r="KK55" i="1" s="1"/>
  <c r="CM55" i="1"/>
  <c r="CM56" i="1" s="1"/>
  <c r="BC55" i="1"/>
  <c r="BC56" i="1" s="1"/>
  <c r="AZ56" i="1"/>
  <c r="AN55" i="1"/>
  <c r="AK55" i="1"/>
  <c r="AK56" i="1" s="1"/>
  <c r="AE56" i="1"/>
  <c r="Y56" i="1"/>
  <c r="AA56" i="1" s="1"/>
  <c r="JY56" i="1" s="1"/>
  <c r="V55" i="1"/>
  <c r="S56" i="1"/>
  <c r="R55" i="1"/>
  <c r="JV55" i="1" s="1"/>
  <c r="M55" i="1"/>
  <c r="M56" i="1" s="1"/>
  <c r="CP204" i="1"/>
  <c r="BX53" i="1"/>
  <c r="CS204" i="1"/>
  <c r="BU53" i="1"/>
  <c r="BO204" i="1"/>
  <c r="BL53" i="1"/>
  <c r="BI53" i="1"/>
  <c r="BF53" i="1"/>
  <c r="CM204" i="1"/>
  <c r="BC53" i="1"/>
  <c r="CJ204" i="1"/>
  <c r="AZ53" i="1"/>
  <c r="AN53" i="1"/>
  <c r="AK53" i="1"/>
  <c r="AH53" i="1"/>
  <c r="AE53" i="1"/>
  <c r="BX204" i="1" l="1"/>
  <c r="KP53" i="1"/>
  <c r="KP175" i="1" s="1"/>
  <c r="AH204" i="1"/>
  <c r="KB53" i="1"/>
  <c r="KB175" i="1" s="1"/>
  <c r="BU204" i="1"/>
  <c r="KO53" i="1"/>
  <c r="KO175" i="1" s="1"/>
  <c r="AK204" i="1"/>
  <c r="KC53" i="1"/>
  <c r="KC175" i="1" s="1"/>
  <c r="BL204" i="1"/>
  <c r="KL53" i="1"/>
  <c r="KL175" i="1" s="1"/>
  <c r="AE204" i="1"/>
  <c r="KA53" i="1"/>
  <c r="KA175" i="1" s="1"/>
  <c r="AZ204" i="1"/>
  <c r="KH53" i="1"/>
  <c r="KH175" i="1" s="1"/>
  <c r="BF204" i="1"/>
  <c r="KJ53" i="1"/>
  <c r="KJ175" i="1" s="1"/>
  <c r="BI204" i="1"/>
  <c r="KK53" i="1"/>
  <c r="KK175" i="1" s="1"/>
  <c r="BC204" i="1"/>
  <c r="KI53" i="1"/>
  <c r="KI175" i="1" s="1"/>
  <c r="AN204" i="1"/>
  <c r="KD53" i="1"/>
  <c r="KD175" i="1" s="1"/>
  <c r="JM59" i="1"/>
  <c r="MO59" i="1" s="1"/>
  <c r="JK60" i="1"/>
  <c r="BU56" i="1"/>
  <c r="BU57" i="1" s="1"/>
  <c r="BW55" i="1"/>
  <c r="KO55" i="1" s="1"/>
  <c r="L56" i="1"/>
  <c r="CY56" i="1" s="1"/>
  <c r="BE55" i="1"/>
  <c r="KI55" i="1" s="1"/>
  <c r="O55" i="1"/>
  <c r="JU55" i="1" s="1"/>
  <c r="CO55" i="1"/>
  <c r="BZ55" i="1"/>
  <c r="KP55" i="1" s="1"/>
  <c r="JT57" i="1"/>
  <c r="BB55" i="1"/>
  <c r="KH55" i="1" s="1"/>
  <c r="BQ55" i="1"/>
  <c r="KM55" i="1" s="1"/>
  <c r="CI55" i="1"/>
  <c r="AM55" i="1"/>
  <c r="KC55" i="1" s="1"/>
  <c r="U55" i="1"/>
  <c r="JW55" i="1" s="1"/>
  <c r="V56" i="1"/>
  <c r="X55" i="1"/>
  <c r="JX55" i="1" s="1"/>
  <c r="Y57" i="1"/>
  <c r="AA57" i="1" s="1"/>
  <c r="JY57" i="1" s="1"/>
  <c r="AG55" i="1"/>
  <c r="KA55" i="1" s="1"/>
  <c r="AN56" i="1"/>
  <c r="AP55" i="1"/>
  <c r="KD55" i="1" s="1"/>
  <c r="BC57" i="1"/>
  <c r="BE56" i="1"/>
  <c r="IP56" i="1"/>
  <c r="IR55" i="1"/>
  <c r="MJ55" i="1" s="1"/>
  <c r="AE57" i="1"/>
  <c r="AG56" i="1"/>
  <c r="BX57" i="1"/>
  <c r="BZ56" i="1"/>
  <c r="S57" i="1"/>
  <c r="U56" i="1"/>
  <c r="AH56" i="1"/>
  <c r="AJ55" i="1"/>
  <c r="KB55" i="1" s="1"/>
  <c r="AZ57" i="1"/>
  <c r="BB56" i="1"/>
  <c r="BI56" i="1"/>
  <c r="BK56" i="1" s="1"/>
  <c r="KK56" i="1" s="1"/>
  <c r="BO57" i="1"/>
  <c r="BQ56" i="1"/>
  <c r="P56" i="1"/>
  <c r="CM57" i="1"/>
  <c r="CO56" i="1"/>
  <c r="BR56" i="1"/>
  <c r="BT55" i="1"/>
  <c r="KN55" i="1" s="1"/>
  <c r="M57" i="1"/>
  <c r="O56" i="1"/>
  <c r="AB56" i="1"/>
  <c r="AD55" i="1"/>
  <c r="JZ55" i="1" s="1"/>
  <c r="AK57" i="1"/>
  <c r="AM56" i="1"/>
  <c r="BF56" i="1"/>
  <c r="BH55" i="1"/>
  <c r="CS56" i="1"/>
  <c r="CU55" i="1"/>
  <c r="CG57" i="1"/>
  <c r="CI56" i="1"/>
  <c r="KS55" i="1" l="1"/>
  <c r="KJ55" i="1"/>
  <c r="NC56" i="1"/>
  <c r="NM56" i="1" s="1"/>
  <c r="MW56" i="1"/>
  <c r="KS56" i="1"/>
  <c r="KM56" i="1"/>
  <c r="KP56" i="1"/>
  <c r="JW56" i="1"/>
  <c r="KH56" i="1"/>
  <c r="KC56" i="1"/>
  <c r="KA56" i="1"/>
  <c r="JU56" i="1"/>
  <c r="KI56" i="1"/>
  <c r="BW56" i="1"/>
  <c r="KO56" i="1" s="1"/>
  <c r="JM60" i="1"/>
  <c r="MO60" i="1" s="1"/>
  <c r="JK61" i="1"/>
  <c r="GA56" i="1"/>
  <c r="L57" i="1"/>
  <c r="CY57" i="1" s="1"/>
  <c r="JT58" i="1"/>
  <c r="S58" i="1"/>
  <c r="U57" i="1"/>
  <c r="BU58" i="1"/>
  <c r="BW57" i="1"/>
  <c r="BC58" i="1"/>
  <c r="BE57" i="1"/>
  <c r="BO58" i="1"/>
  <c r="BQ57" i="1"/>
  <c r="AZ58" i="1"/>
  <c r="BB57" i="1"/>
  <c r="BX58" i="1"/>
  <c r="BZ57" i="1"/>
  <c r="CS57" i="1"/>
  <c r="CU56" i="1"/>
  <c r="AB57" i="1"/>
  <c r="AD56" i="1"/>
  <c r="JZ56" i="1" s="1"/>
  <c r="BR57" i="1"/>
  <c r="BT56" i="1"/>
  <c r="KN56" i="1" s="1"/>
  <c r="AE58" i="1"/>
  <c r="AG57" i="1"/>
  <c r="Y58" i="1"/>
  <c r="AA58" i="1" s="1"/>
  <c r="JY58" i="1" s="1"/>
  <c r="V57" i="1"/>
  <c r="X56" i="1"/>
  <c r="JX56" i="1" s="1"/>
  <c r="P57" i="1"/>
  <c r="R56" i="1"/>
  <c r="JV56" i="1" s="1"/>
  <c r="BF57" i="1"/>
  <c r="BH56" i="1"/>
  <c r="KJ56" i="1" s="1"/>
  <c r="BI57" i="1"/>
  <c r="BK57" i="1" s="1"/>
  <c r="KK57" i="1" s="1"/>
  <c r="AH57" i="1"/>
  <c r="AJ56" i="1"/>
  <c r="KB56" i="1" s="1"/>
  <c r="CG58" i="1"/>
  <c r="CI57" i="1"/>
  <c r="AK58" i="1"/>
  <c r="AM57" i="1"/>
  <c r="M58" i="1"/>
  <c r="O57" i="1"/>
  <c r="CM58" i="1"/>
  <c r="CO57" i="1"/>
  <c r="IP57" i="1"/>
  <c r="IR56" i="1"/>
  <c r="MJ56" i="1" s="1"/>
  <c r="AN57" i="1"/>
  <c r="AP56" i="1"/>
  <c r="KD56" i="1" s="1"/>
  <c r="NH56" i="1" l="1"/>
  <c r="NC57" i="1"/>
  <c r="NM57" i="1" s="1"/>
  <c r="MW57" i="1"/>
  <c r="KP57" i="1"/>
  <c r="KM57" i="1"/>
  <c r="KS57" i="1"/>
  <c r="KO57" i="1"/>
  <c r="JU57" i="1"/>
  <c r="KC57" i="1"/>
  <c r="JW57" i="1"/>
  <c r="KA57" i="1"/>
  <c r="KH57" i="1"/>
  <c r="KI57" i="1"/>
  <c r="JK62" i="1"/>
  <c r="JM61" i="1"/>
  <c r="MO61" i="1" s="1"/>
  <c r="MX55" i="1"/>
  <c r="MX56" i="1"/>
  <c r="GA57" i="1"/>
  <c r="L58" i="1"/>
  <c r="CY58" i="1" s="1"/>
  <c r="JT59" i="1"/>
  <c r="IP58" i="1"/>
  <c r="IR57" i="1"/>
  <c r="MJ57" i="1" s="1"/>
  <c r="CS58" i="1"/>
  <c r="CU57" i="1"/>
  <c r="AZ59" i="1"/>
  <c r="BB58" i="1"/>
  <c r="M59" i="1"/>
  <c r="O58" i="1"/>
  <c r="AH58" i="1"/>
  <c r="AJ57" i="1"/>
  <c r="KB57" i="1" s="1"/>
  <c r="BF58" i="1"/>
  <c r="BH57" i="1"/>
  <c r="KJ57" i="1" s="1"/>
  <c r="V58" i="1"/>
  <c r="X57" i="1"/>
  <c r="JX57" i="1" s="1"/>
  <c r="AE59" i="1"/>
  <c r="AG58" i="1"/>
  <c r="S59" i="1"/>
  <c r="U58" i="1"/>
  <c r="BR58" i="1"/>
  <c r="BT57" i="1"/>
  <c r="KN57" i="1" s="1"/>
  <c r="BC59" i="1"/>
  <c r="BE58" i="1"/>
  <c r="AB58" i="1"/>
  <c r="AD57" i="1"/>
  <c r="JZ57" i="1" s="1"/>
  <c r="BZ58" i="1"/>
  <c r="BX59" i="1"/>
  <c r="BO59" i="1"/>
  <c r="BQ58" i="1"/>
  <c r="BU59" i="1"/>
  <c r="BW58" i="1"/>
  <c r="AN58" i="1"/>
  <c r="AP57" i="1"/>
  <c r="KD57" i="1" s="1"/>
  <c r="CM59" i="1"/>
  <c r="CO58" i="1"/>
  <c r="AK59" i="1"/>
  <c r="AM58" i="1"/>
  <c r="CG59" i="1"/>
  <c r="CI58" i="1"/>
  <c r="BI58" i="1"/>
  <c r="BK58" i="1" s="1"/>
  <c r="KK58" i="1" s="1"/>
  <c r="P58" i="1"/>
  <c r="R57" i="1"/>
  <c r="JV57" i="1" s="1"/>
  <c r="Y59" i="1"/>
  <c r="AA59" i="1" s="1"/>
  <c r="JY59" i="1" s="1"/>
  <c r="NH57" i="1" l="1"/>
  <c r="NC58" i="1"/>
  <c r="NM58" i="1" s="1"/>
  <c r="MW58" i="1"/>
  <c r="JU58" i="1"/>
  <c r="KS58" i="1"/>
  <c r="KM58" i="1"/>
  <c r="KP58" i="1"/>
  <c r="KO58" i="1"/>
  <c r="KI58" i="1"/>
  <c r="KC58" i="1"/>
  <c r="KH58" i="1"/>
  <c r="KA58" i="1"/>
  <c r="JW58" i="1"/>
  <c r="JM62" i="1"/>
  <c r="MO62" i="1" s="1"/>
  <c r="JK63" i="1"/>
  <c r="MX57" i="1"/>
  <c r="GA58" i="1"/>
  <c r="L59" i="1"/>
  <c r="CY59" i="1" s="1"/>
  <c r="JT60" i="1"/>
  <c r="BC60" i="1"/>
  <c r="BE59" i="1"/>
  <c r="AE60" i="1"/>
  <c r="AG59" i="1"/>
  <c r="AH59" i="1"/>
  <c r="AJ58" i="1"/>
  <c r="KB58" i="1" s="1"/>
  <c r="AK60" i="1"/>
  <c r="AM59" i="1"/>
  <c r="BO60" i="1"/>
  <c r="BQ59" i="1"/>
  <c r="CS59" i="1"/>
  <c r="CU58" i="1"/>
  <c r="Y60" i="1"/>
  <c r="AA60" i="1" s="1"/>
  <c r="JY60" i="1" s="1"/>
  <c r="BF59" i="1"/>
  <c r="BH58" i="1"/>
  <c r="KJ58" i="1" s="1"/>
  <c r="M60" i="1"/>
  <c r="O59" i="1"/>
  <c r="BI59" i="1"/>
  <c r="BK59" i="1" s="1"/>
  <c r="KK59" i="1" s="1"/>
  <c r="AN59" i="1"/>
  <c r="AP58" i="1"/>
  <c r="KD58" i="1" s="1"/>
  <c r="AB59" i="1"/>
  <c r="AD58" i="1"/>
  <c r="JZ58" i="1" s="1"/>
  <c r="P59" i="1"/>
  <c r="R58" i="1"/>
  <c r="JV58" i="1" s="1"/>
  <c r="BX60" i="1"/>
  <c r="BZ59" i="1"/>
  <c r="BR59" i="1"/>
  <c r="BT58" i="1"/>
  <c r="KN58" i="1" s="1"/>
  <c r="S60" i="1"/>
  <c r="U59" i="1"/>
  <c r="V59" i="1"/>
  <c r="X58" i="1"/>
  <c r="JX58" i="1" s="1"/>
  <c r="CG60" i="1"/>
  <c r="CI59" i="1"/>
  <c r="CM60" i="1"/>
  <c r="CO59" i="1"/>
  <c r="BU60" i="1"/>
  <c r="BW59" i="1"/>
  <c r="AZ60" i="1"/>
  <c r="BB59" i="1"/>
  <c r="IP59" i="1"/>
  <c r="IR58" i="1"/>
  <c r="MJ58" i="1" s="1"/>
  <c r="NH58" i="1" l="1"/>
  <c r="NC59" i="1"/>
  <c r="NH59" i="1" s="1"/>
  <c r="MW59" i="1"/>
  <c r="JU59" i="1"/>
  <c r="KI59" i="1"/>
  <c r="JW59" i="1"/>
  <c r="KP59" i="1"/>
  <c r="KM59" i="1"/>
  <c r="KS59" i="1"/>
  <c r="KO59" i="1"/>
  <c r="KA59" i="1"/>
  <c r="KC59" i="1"/>
  <c r="KH59" i="1"/>
  <c r="JM63" i="1"/>
  <c r="MO63" i="1" s="1"/>
  <c r="JK64" i="1"/>
  <c r="MX58" i="1"/>
  <c r="GA59" i="1"/>
  <c r="L60" i="1"/>
  <c r="CY60" i="1" s="1"/>
  <c r="JT61" i="1"/>
  <c r="CG61" i="1"/>
  <c r="CI60" i="1"/>
  <c r="S61" i="1"/>
  <c r="U60" i="1"/>
  <c r="BX61" i="1"/>
  <c r="BZ60" i="1"/>
  <c r="BF60" i="1"/>
  <c r="BH59" i="1"/>
  <c r="KJ59" i="1" s="1"/>
  <c r="BU61" i="1"/>
  <c r="BW60" i="1"/>
  <c r="Y61" i="1"/>
  <c r="AA61" i="1" s="1"/>
  <c r="JY61" i="1" s="1"/>
  <c r="AK61" i="1"/>
  <c r="AM60" i="1"/>
  <c r="AE61" i="1"/>
  <c r="AG60" i="1"/>
  <c r="IP60" i="1"/>
  <c r="IR59" i="1"/>
  <c r="MJ59" i="1" s="1"/>
  <c r="CM61" i="1"/>
  <c r="CO60" i="1"/>
  <c r="AB60" i="1"/>
  <c r="AD59" i="1"/>
  <c r="JZ59" i="1" s="1"/>
  <c r="BI60" i="1"/>
  <c r="BK60" i="1" s="1"/>
  <c r="KK60" i="1" s="1"/>
  <c r="CS60" i="1"/>
  <c r="CU59" i="1"/>
  <c r="BO61" i="1"/>
  <c r="BQ60" i="1"/>
  <c r="AH60" i="1"/>
  <c r="AJ59" i="1"/>
  <c r="KB59" i="1" s="1"/>
  <c r="BC61" i="1"/>
  <c r="BE60" i="1"/>
  <c r="AZ61" i="1"/>
  <c r="BB60" i="1"/>
  <c r="AN60" i="1"/>
  <c r="AP59" i="1"/>
  <c r="KD59" i="1" s="1"/>
  <c r="V60" i="1"/>
  <c r="X59" i="1"/>
  <c r="JX59" i="1" s="1"/>
  <c r="BR60" i="1"/>
  <c r="BT59" i="1"/>
  <c r="KN59" i="1" s="1"/>
  <c r="P60" i="1"/>
  <c r="R59" i="1"/>
  <c r="JV59" i="1" s="1"/>
  <c r="M61" i="1"/>
  <c r="O60" i="1"/>
  <c r="JU60" i="1" l="1"/>
  <c r="NM59" i="1"/>
  <c r="NC60" i="1"/>
  <c r="NM60" i="1" s="1"/>
  <c r="MW60" i="1"/>
  <c r="JW60" i="1"/>
  <c r="KI60" i="1"/>
  <c r="KP60" i="1"/>
  <c r="KO60" i="1"/>
  <c r="KS60" i="1"/>
  <c r="KM60" i="1"/>
  <c r="KH60" i="1"/>
  <c r="KC60" i="1"/>
  <c r="KA60" i="1"/>
  <c r="JM64" i="1"/>
  <c r="MO64" i="1" s="1"/>
  <c r="JK65" i="1"/>
  <c r="MX59" i="1"/>
  <c r="GA60" i="1"/>
  <c r="L61" i="1"/>
  <c r="CY61" i="1" s="1"/>
  <c r="JT62" i="1"/>
  <c r="AK62" i="1"/>
  <c r="AM61" i="1"/>
  <c r="BR61" i="1"/>
  <c r="BT60" i="1"/>
  <c r="KN60" i="1" s="1"/>
  <c r="AZ62" i="1"/>
  <c r="BB61" i="1"/>
  <c r="AH61" i="1"/>
  <c r="AJ60" i="1"/>
  <c r="KB60" i="1" s="1"/>
  <c r="CS61" i="1"/>
  <c r="CU60" i="1"/>
  <c r="AB61" i="1"/>
  <c r="AD60" i="1"/>
  <c r="JZ60" i="1" s="1"/>
  <c r="BU62" i="1"/>
  <c r="BW61" i="1"/>
  <c r="S62" i="1"/>
  <c r="U61" i="1"/>
  <c r="M62" i="1"/>
  <c r="O61" i="1"/>
  <c r="CM62" i="1"/>
  <c r="CO61" i="1"/>
  <c r="AE62" i="1"/>
  <c r="AG61" i="1"/>
  <c r="Y62" i="1"/>
  <c r="AA62" i="1" s="1"/>
  <c r="JY62" i="1" s="1"/>
  <c r="CG62" i="1"/>
  <c r="CI61" i="1"/>
  <c r="IR60" i="1"/>
  <c r="MJ60" i="1" s="1"/>
  <c r="IP61" i="1"/>
  <c r="R60" i="1"/>
  <c r="JV60" i="1" s="1"/>
  <c r="P61" i="1"/>
  <c r="V61" i="1"/>
  <c r="X60" i="1"/>
  <c r="JX60" i="1" s="1"/>
  <c r="AN61" i="1"/>
  <c r="AP60" i="1"/>
  <c r="KD60" i="1" s="1"/>
  <c r="BC62" i="1"/>
  <c r="BE61" i="1"/>
  <c r="BO62" i="1"/>
  <c r="BQ61" i="1"/>
  <c r="BI61" i="1"/>
  <c r="BK61" i="1" s="1"/>
  <c r="KK61" i="1" s="1"/>
  <c r="BF61" i="1"/>
  <c r="BH60" i="1"/>
  <c r="KJ60" i="1" s="1"/>
  <c r="BX62" i="1"/>
  <c r="BZ61" i="1"/>
  <c r="JW61" i="1" l="1"/>
  <c r="JU61" i="1"/>
  <c r="NH60" i="1"/>
  <c r="NC61" i="1"/>
  <c r="NM61" i="1" s="1"/>
  <c r="MW61" i="1"/>
  <c r="KI61" i="1"/>
  <c r="KP61" i="1"/>
  <c r="KH61" i="1"/>
  <c r="KS61" i="1"/>
  <c r="KM61" i="1"/>
  <c r="KO61" i="1"/>
  <c r="KC61" i="1"/>
  <c r="KA61" i="1"/>
  <c r="JK66" i="1"/>
  <c r="JM65" i="1"/>
  <c r="MO65" i="1" s="1"/>
  <c r="MX60" i="1"/>
  <c r="GA61" i="1"/>
  <c r="L62" i="1"/>
  <c r="CY62" i="1" s="1"/>
  <c r="JT63" i="1"/>
  <c r="Y63" i="1"/>
  <c r="AA63" i="1" s="1"/>
  <c r="JY63" i="1" s="1"/>
  <c r="BC63" i="1"/>
  <c r="BE62" i="1"/>
  <c r="V62" i="1"/>
  <c r="X61" i="1"/>
  <c r="JX61" i="1" s="1"/>
  <c r="M63" i="1"/>
  <c r="O62" i="1"/>
  <c r="AH62" i="1"/>
  <c r="AJ61" i="1"/>
  <c r="KB61" i="1" s="1"/>
  <c r="BF62" i="1"/>
  <c r="BH61" i="1"/>
  <c r="KJ61" i="1" s="1"/>
  <c r="CG63" i="1"/>
  <c r="CI62" i="1"/>
  <c r="AE63" i="1"/>
  <c r="AG62" i="1"/>
  <c r="AB62" i="1"/>
  <c r="AD61" i="1"/>
  <c r="JZ61" i="1" s="1"/>
  <c r="CS62" i="1"/>
  <c r="CU61" i="1"/>
  <c r="AZ63" i="1"/>
  <c r="BB62" i="1"/>
  <c r="BR62" i="1"/>
  <c r="BT61" i="1"/>
  <c r="KN61" i="1" s="1"/>
  <c r="BX63" i="1"/>
  <c r="BZ62" i="1"/>
  <c r="AK63" i="1"/>
  <c r="AM62" i="1"/>
  <c r="BI62" i="1"/>
  <c r="BK62" i="1" s="1"/>
  <c r="KK62" i="1" s="1"/>
  <c r="P62" i="1"/>
  <c r="R61" i="1"/>
  <c r="JV61" i="1" s="1"/>
  <c r="BO63" i="1"/>
  <c r="BQ62" i="1"/>
  <c r="AN62" i="1"/>
  <c r="AP61" i="1"/>
  <c r="KD61" i="1" s="1"/>
  <c r="IP62" i="1"/>
  <c r="IR61" i="1"/>
  <c r="MJ61" i="1" s="1"/>
  <c r="CM63" i="1"/>
  <c r="CO62" i="1"/>
  <c r="S63" i="1"/>
  <c r="U62" i="1"/>
  <c r="BU63" i="1"/>
  <c r="BW62" i="1"/>
  <c r="JW62" i="1" l="1"/>
  <c r="JU62" i="1"/>
  <c r="NH61" i="1"/>
  <c r="NC62" i="1"/>
  <c r="NH62" i="1" s="1"/>
  <c r="MW62" i="1"/>
  <c r="KC62" i="1"/>
  <c r="KH62" i="1"/>
  <c r="KI62" i="1"/>
  <c r="KS62" i="1"/>
  <c r="KO62" i="1"/>
  <c r="KP62" i="1"/>
  <c r="KM62" i="1"/>
  <c r="KA62" i="1"/>
  <c r="JM66" i="1"/>
  <c r="MO66" i="1" s="1"/>
  <c r="JK70" i="1"/>
  <c r="MX61" i="1"/>
  <c r="GA62" i="1"/>
  <c r="L63" i="1"/>
  <c r="CY63" i="1" s="1"/>
  <c r="JT64" i="1"/>
  <c r="BI63" i="1"/>
  <c r="BK63" i="1" s="1"/>
  <c r="KK63" i="1" s="1"/>
  <c r="AK64" i="1"/>
  <c r="AM63" i="1"/>
  <c r="AZ64" i="1"/>
  <c r="BB63" i="1"/>
  <c r="AE64" i="1"/>
  <c r="AG63" i="1"/>
  <c r="BC64" i="1"/>
  <c r="BE63" i="1"/>
  <c r="BU64" i="1"/>
  <c r="BW63" i="1"/>
  <c r="CM64" i="1"/>
  <c r="CO63" i="1"/>
  <c r="BF63" i="1"/>
  <c r="BH62" i="1"/>
  <c r="KJ62" i="1" s="1"/>
  <c r="M64" i="1"/>
  <c r="O63" i="1"/>
  <c r="Y64" i="1"/>
  <c r="AA64" i="1" s="1"/>
  <c r="JY64" i="1" s="1"/>
  <c r="BO64" i="1"/>
  <c r="BQ63" i="1"/>
  <c r="P63" i="1"/>
  <c r="R62" i="1"/>
  <c r="JV62" i="1" s="1"/>
  <c r="BR63" i="1"/>
  <c r="BT62" i="1"/>
  <c r="KN62" i="1" s="1"/>
  <c r="CS63" i="1"/>
  <c r="CU62" i="1"/>
  <c r="V63" i="1"/>
  <c r="X62" i="1"/>
  <c r="JX62" i="1" s="1"/>
  <c r="AN63" i="1"/>
  <c r="AP62" i="1"/>
  <c r="KD62" i="1" s="1"/>
  <c r="S64" i="1"/>
  <c r="U63" i="1"/>
  <c r="IP63" i="1"/>
  <c r="IR62" i="1"/>
  <c r="MJ62" i="1" s="1"/>
  <c r="BX64" i="1"/>
  <c r="BZ63" i="1"/>
  <c r="AB63" i="1"/>
  <c r="AD62" i="1"/>
  <c r="JZ62" i="1" s="1"/>
  <c r="CG64" i="1"/>
  <c r="CI63" i="1"/>
  <c r="AH63" i="1"/>
  <c r="AJ62" i="1"/>
  <c r="KB62" i="1" s="1"/>
  <c r="JW63" i="1" l="1"/>
  <c r="JU63" i="1"/>
  <c r="NM62" i="1"/>
  <c r="NC63" i="1"/>
  <c r="NM63" i="1" s="1"/>
  <c r="MW63" i="1"/>
  <c r="KC63" i="1"/>
  <c r="KH63" i="1"/>
  <c r="KI63" i="1"/>
  <c r="KP63" i="1"/>
  <c r="KO63" i="1"/>
  <c r="KS63" i="1"/>
  <c r="KM63" i="1"/>
  <c r="KA63" i="1"/>
  <c r="JK71" i="1"/>
  <c r="JM70" i="1"/>
  <c r="MO67" i="1" s="1"/>
  <c r="MX62" i="1"/>
  <c r="GA63" i="1"/>
  <c r="L64" i="1"/>
  <c r="CY64" i="1" s="1"/>
  <c r="JT65" i="1"/>
  <c r="AH64" i="1"/>
  <c r="AJ63" i="1"/>
  <c r="KB63" i="1" s="1"/>
  <c r="IP64" i="1"/>
  <c r="IR63" i="1"/>
  <c r="MJ63" i="1" s="1"/>
  <c r="AN64" i="1"/>
  <c r="AP63" i="1"/>
  <c r="KD63" i="1" s="1"/>
  <c r="M65" i="1"/>
  <c r="O64" i="1"/>
  <c r="BF64" i="1"/>
  <c r="BH63" i="1"/>
  <c r="KJ63" i="1" s="1"/>
  <c r="BU65" i="1"/>
  <c r="BW64" i="1"/>
  <c r="AZ65" i="1"/>
  <c r="BB64" i="1"/>
  <c r="BI64" i="1"/>
  <c r="BK64" i="1" s="1"/>
  <c r="KK64" i="1" s="1"/>
  <c r="CG65" i="1"/>
  <c r="CI64" i="1"/>
  <c r="BX65" i="1"/>
  <c r="BZ64" i="1"/>
  <c r="BR64" i="1"/>
  <c r="BT63" i="1"/>
  <c r="KN63" i="1" s="1"/>
  <c r="P64" i="1"/>
  <c r="R63" i="1"/>
  <c r="JV63" i="1" s="1"/>
  <c r="Y65" i="1"/>
  <c r="AA65" i="1" s="1"/>
  <c r="JY65" i="1" s="1"/>
  <c r="AB64" i="1"/>
  <c r="AD63" i="1"/>
  <c r="JZ63" i="1" s="1"/>
  <c r="V64" i="1"/>
  <c r="X63" i="1"/>
  <c r="JX63" i="1" s="1"/>
  <c r="CS64" i="1"/>
  <c r="CU63" i="1"/>
  <c r="BO65" i="1"/>
  <c r="BQ64" i="1"/>
  <c r="S65" i="1"/>
  <c r="U64" i="1"/>
  <c r="CM65" i="1"/>
  <c r="CO64" i="1"/>
  <c r="BC65" i="1"/>
  <c r="BE64" i="1"/>
  <c r="AE65" i="1"/>
  <c r="AG64" i="1"/>
  <c r="AK65" i="1"/>
  <c r="AM64" i="1"/>
  <c r="JU64" i="1" l="1"/>
  <c r="JW64" i="1"/>
  <c r="KC64" i="1"/>
  <c r="KI64" i="1"/>
  <c r="NH63" i="1"/>
  <c r="NC64" i="1"/>
  <c r="NH64" i="1" s="1"/>
  <c r="MW64" i="1"/>
  <c r="KH64" i="1"/>
  <c r="KS64" i="1"/>
  <c r="KO64" i="1"/>
  <c r="KP64" i="1"/>
  <c r="KM64" i="1"/>
  <c r="KA64" i="1"/>
  <c r="JK72" i="1"/>
  <c r="JM71" i="1"/>
  <c r="MO68" i="1" s="1"/>
  <c r="MX63" i="1"/>
  <c r="GA64" i="1"/>
  <c r="L65" i="1"/>
  <c r="CY65" i="1" s="1"/>
  <c r="JT66" i="1"/>
  <c r="S66" i="1"/>
  <c r="U65" i="1"/>
  <c r="P65" i="1"/>
  <c r="R64" i="1"/>
  <c r="JV64" i="1" s="1"/>
  <c r="BU66" i="1"/>
  <c r="BV68" i="1" s="1"/>
  <c r="BW65" i="1"/>
  <c r="AE66" i="1"/>
  <c r="AG65" i="1"/>
  <c r="CM66" i="1"/>
  <c r="CO65" i="1"/>
  <c r="V65" i="1"/>
  <c r="X64" i="1"/>
  <c r="JX64" i="1" s="1"/>
  <c r="Y66" i="1"/>
  <c r="AA66" i="1" s="1"/>
  <c r="JY66" i="1" s="1"/>
  <c r="BR65" i="1"/>
  <c r="BT64" i="1"/>
  <c r="KN64" i="1" s="1"/>
  <c r="CG66" i="1"/>
  <c r="CI65" i="1"/>
  <c r="AZ66" i="1"/>
  <c r="BB65" i="1"/>
  <c r="BF65" i="1"/>
  <c r="BH64" i="1"/>
  <c r="KJ64" i="1" s="1"/>
  <c r="AN65" i="1"/>
  <c r="AP64" i="1"/>
  <c r="KD64" i="1" s="1"/>
  <c r="BO66" i="1"/>
  <c r="BQ65" i="1"/>
  <c r="CS65" i="1"/>
  <c r="CU64" i="1"/>
  <c r="AB65" i="1"/>
  <c r="AD64" i="1"/>
  <c r="JZ64" i="1" s="1"/>
  <c r="BX66" i="1"/>
  <c r="BZ65" i="1"/>
  <c r="BI65" i="1"/>
  <c r="BK65" i="1" s="1"/>
  <c r="KK65" i="1" s="1"/>
  <c r="M66" i="1"/>
  <c r="O65" i="1"/>
  <c r="IP65" i="1"/>
  <c r="IR64" i="1"/>
  <c r="MJ64" i="1" s="1"/>
  <c r="AK66" i="1"/>
  <c r="AK70" i="1" s="1"/>
  <c r="AM65" i="1"/>
  <c r="BC66" i="1"/>
  <c r="BE65" i="1"/>
  <c r="AH65" i="1"/>
  <c r="AJ64" i="1"/>
  <c r="KB64" i="1" s="1"/>
  <c r="JU65" i="1" l="1"/>
  <c r="JW65" i="1"/>
  <c r="KC65" i="1"/>
  <c r="NM64" i="1"/>
  <c r="KI65" i="1"/>
  <c r="KH65" i="1"/>
  <c r="NC65" i="1"/>
  <c r="NM65" i="1" s="1"/>
  <c r="MW65" i="1"/>
  <c r="KP65" i="1"/>
  <c r="KO65" i="1"/>
  <c r="KS65" i="1"/>
  <c r="KM65" i="1"/>
  <c r="KA65" i="1"/>
  <c r="JK73" i="1"/>
  <c r="JM72" i="1"/>
  <c r="MO69" i="1" s="1"/>
  <c r="AK71" i="1"/>
  <c r="AM70" i="1"/>
  <c r="MX64" i="1"/>
  <c r="GA65" i="1"/>
  <c r="L66" i="1"/>
  <c r="CY66" i="1" s="1"/>
  <c r="JT67" i="1"/>
  <c r="AM66" i="1"/>
  <c r="IP66" i="1"/>
  <c r="IR65" i="1"/>
  <c r="MJ65" i="1" s="1"/>
  <c r="BI66" i="1"/>
  <c r="BK66" i="1" s="1"/>
  <c r="KK66" i="1" s="1"/>
  <c r="AB66" i="1"/>
  <c r="AD65" i="1"/>
  <c r="JZ65" i="1" s="1"/>
  <c r="BO70" i="1"/>
  <c r="BQ66" i="1"/>
  <c r="AN66" i="1"/>
  <c r="AN70" i="1" s="1"/>
  <c r="AP65" i="1"/>
  <c r="KD65" i="1" s="1"/>
  <c r="AZ70" i="1"/>
  <c r="BB66" i="1"/>
  <c r="BR66" i="1"/>
  <c r="BT65" i="1"/>
  <c r="KN65" i="1" s="1"/>
  <c r="V66" i="1"/>
  <c r="X65" i="1"/>
  <c r="JX65" i="1" s="1"/>
  <c r="AE70" i="1"/>
  <c r="AG66" i="1"/>
  <c r="P66" i="1"/>
  <c r="R65" i="1"/>
  <c r="JV65" i="1" s="1"/>
  <c r="S70" i="1"/>
  <c r="U66" i="1"/>
  <c r="AH66" i="1"/>
  <c r="AJ65" i="1"/>
  <c r="KB65" i="1" s="1"/>
  <c r="BC70" i="1"/>
  <c r="BE66" i="1"/>
  <c r="M70" i="1"/>
  <c r="O66" i="1"/>
  <c r="BX70" i="1"/>
  <c r="BZ66" i="1"/>
  <c r="CS66" i="1"/>
  <c r="CU65" i="1"/>
  <c r="BF66" i="1"/>
  <c r="BH65" i="1"/>
  <c r="KJ65" i="1" s="1"/>
  <c r="CG70" i="1"/>
  <c r="CI66" i="1"/>
  <c r="Y70" i="1"/>
  <c r="AA70" i="1" s="1"/>
  <c r="JY67" i="1" s="1"/>
  <c r="CM68" i="1"/>
  <c r="CO68" i="1" s="1"/>
  <c r="CM70" i="1"/>
  <c r="CO66" i="1"/>
  <c r="BU70" i="1"/>
  <c r="BW66" i="1"/>
  <c r="JU66" i="1" l="1"/>
  <c r="KC66" i="1"/>
  <c r="KC67" i="1" s="1"/>
  <c r="JW66" i="1"/>
  <c r="KI66" i="1"/>
  <c r="KH66" i="1"/>
  <c r="NH65" i="1"/>
  <c r="NC66" i="1"/>
  <c r="NM66" i="1" s="1"/>
  <c r="MW66" i="1"/>
  <c r="KS66" i="1"/>
  <c r="KO66" i="1"/>
  <c r="KP66" i="1"/>
  <c r="KM66" i="1"/>
  <c r="KA66" i="1"/>
  <c r="JK74" i="1"/>
  <c r="JM73" i="1"/>
  <c r="MO70" i="1" s="1"/>
  <c r="AN71" i="1"/>
  <c r="AP70" i="1"/>
  <c r="AM71" i="1"/>
  <c r="AK72" i="1"/>
  <c r="MX65" i="1"/>
  <c r="GA66" i="1"/>
  <c r="L70" i="1"/>
  <c r="CY70" i="1" s="1"/>
  <c r="JT68" i="1"/>
  <c r="BX71" i="1"/>
  <c r="BZ70" i="1"/>
  <c r="P70" i="1"/>
  <c r="R66" i="1"/>
  <c r="JV66" i="1" s="1"/>
  <c r="BO71" i="1"/>
  <c r="BQ70" i="1"/>
  <c r="CM71" i="1"/>
  <c r="CO70" i="1"/>
  <c r="S71" i="1"/>
  <c r="U70" i="1"/>
  <c r="BR70" i="1"/>
  <c r="BT66" i="1"/>
  <c r="KN66" i="1" s="1"/>
  <c r="BI70" i="1"/>
  <c r="BK70" i="1" s="1"/>
  <c r="KK67" i="1" s="1"/>
  <c r="BU71" i="1"/>
  <c r="BW70" i="1"/>
  <c r="BF70" i="1"/>
  <c r="BH66" i="1"/>
  <c r="KJ66" i="1" s="1"/>
  <c r="CS70" i="1"/>
  <c r="CU66" i="1"/>
  <c r="CS68" i="1"/>
  <c r="CU68" i="1" s="1"/>
  <c r="BC71" i="1"/>
  <c r="BE70" i="1"/>
  <c r="AH70" i="1"/>
  <c r="AJ66" i="1"/>
  <c r="KB66" i="1" s="1"/>
  <c r="AE71" i="1"/>
  <c r="AG70" i="1"/>
  <c r="AP66" i="1"/>
  <c r="KD66" i="1" s="1"/>
  <c r="Y71" i="1"/>
  <c r="AA71" i="1" s="1"/>
  <c r="JY68" i="1" s="1"/>
  <c r="CG71" i="1"/>
  <c r="CI70" i="1"/>
  <c r="M71" i="1"/>
  <c r="O70" i="1"/>
  <c r="V70" i="1"/>
  <c r="X66" i="1"/>
  <c r="JX66" i="1" s="1"/>
  <c r="AZ71" i="1"/>
  <c r="BB70" i="1"/>
  <c r="AB70" i="1"/>
  <c r="AD66" i="1"/>
  <c r="JZ66" i="1" s="1"/>
  <c r="AB68" i="1"/>
  <c r="IP70" i="1"/>
  <c r="IR66" i="1"/>
  <c r="MJ66" i="1" s="1"/>
  <c r="JU67" i="1" l="1"/>
  <c r="KI67" i="1"/>
  <c r="JW67" i="1"/>
  <c r="KH67" i="1"/>
  <c r="NH66" i="1"/>
  <c r="MW67" i="1"/>
  <c r="KD67" i="1"/>
  <c r="GA70" i="1"/>
  <c r="NC70" i="1"/>
  <c r="KP67" i="1"/>
  <c r="KC68" i="1"/>
  <c r="KO67" i="1"/>
  <c r="KS67" i="1"/>
  <c r="KM67" i="1"/>
  <c r="KA67" i="1"/>
  <c r="JK75" i="1"/>
  <c r="JM74" i="1"/>
  <c r="MO71" i="1" s="1"/>
  <c r="AN72" i="1"/>
  <c r="AP71" i="1"/>
  <c r="AK73" i="1"/>
  <c r="AM72" i="1"/>
  <c r="MX66" i="1"/>
  <c r="L71" i="1"/>
  <c r="CY71" i="1" s="1"/>
  <c r="JT69" i="1"/>
  <c r="BI71" i="1"/>
  <c r="BK71" i="1" s="1"/>
  <c r="KK68" i="1" s="1"/>
  <c r="CM72" i="1"/>
  <c r="CO71" i="1"/>
  <c r="AH71" i="1"/>
  <c r="AJ70" i="1"/>
  <c r="KB67" i="1" s="1"/>
  <c r="CS71" i="1"/>
  <c r="CU70" i="1"/>
  <c r="S72" i="1"/>
  <c r="U71" i="1"/>
  <c r="P71" i="1"/>
  <c r="R70" i="1"/>
  <c r="JV67" i="1" s="1"/>
  <c r="M72" i="1"/>
  <c r="O71" i="1"/>
  <c r="AZ72" i="1"/>
  <c r="BB71" i="1"/>
  <c r="AE72" i="1"/>
  <c r="AG71" i="1"/>
  <c r="BU72" i="1"/>
  <c r="BW71" i="1"/>
  <c r="BO72" i="1"/>
  <c r="BQ71" i="1"/>
  <c r="AB71" i="1"/>
  <c r="AD70" i="1"/>
  <c r="JZ67" i="1" s="1"/>
  <c r="BC72" i="1"/>
  <c r="BE71" i="1"/>
  <c r="BF71" i="1"/>
  <c r="BH70" i="1"/>
  <c r="KJ67" i="1" s="1"/>
  <c r="IP71" i="1"/>
  <c r="IR70" i="1"/>
  <c r="MJ67" i="1" s="1"/>
  <c r="V71" i="1"/>
  <c r="X70" i="1"/>
  <c r="JX67" i="1" s="1"/>
  <c r="CG72" i="1"/>
  <c r="CI71" i="1"/>
  <c r="Y72" i="1"/>
  <c r="AA72" i="1" s="1"/>
  <c r="JY69" i="1" s="1"/>
  <c r="BR71" i="1"/>
  <c r="BT70" i="1"/>
  <c r="KN67" i="1" s="1"/>
  <c r="BX72" i="1"/>
  <c r="BZ71" i="1"/>
  <c r="JU68" i="1" l="1"/>
  <c r="KI68" i="1"/>
  <c r="JW68" i="1"/>
  <c r="KH68" i="1"/>
  <c r="MX67" i="1"/>
  <c r="KD68" i="1"/>
  <c r="MW68" i="1"/>
  <c r="GA71" i="1"/>
  <c r="NC71" i="1"/>
  <c r="KC69" i="1"/>
  <c r="KO68" i="1"/>
  <c r="KM68" i="1"/>
  <c r="KP68" i="1"/>
  <c r="KS68" i="1"/>
  <c r="KA68" i="1"/>
  <c r="NM70" i="1"/>
  <c r="NH70" i="1"/>
  <c r="JK76" i="1"/>
  <c r="JM75" i="1"/>
  <c r="MO72" i="1" s="1"/>
  <c r="AP72" i="1"/>
  <c r="AN73" i="1"/>
  <c r="AK74" i="1"/>
  <c r="AM73" i="1"/>
  <c r="L72" i="1"/>
  <c r="CY72" i="1" s="1"/>
  <c r="JT70" i="1"/>
  <c r="BI72" i="1"/>
  <c r="BK72" i="1" s="1"/>
  <c r="KK69" i="1" s="1"/>
  <c r="BU73" i="1"/>
  <c r="BW72" i="1"/>
  <c r="AE73" i="1"/>
  <c r="AG72" i="1"/>
  <c r="AH72" i="1"/>
  <c r="AJ71" i="1"/>
  <c r="KB68" i="1" s="1"/>
  <c r="BX73" i="1"/>
  <c r="BZ72" i="1"/>
  <c r="CG73" i="1"/>
  <c r="CI72" i="1"/>
  <c r="IP72" i="1"/>
  <c r="IR71" i="1"/>
  <c r="MJ68" i="1" s="1"/>
  <c r="BC73" i="1"/>
  <c r="BE72" i="1"/>
  <c r="AZ73" i="1"/>
  <c r="BB72" i="1"/>
  <c r="U72" i="1"/>
  <c r="S73" i="1"/>
  <c r="CS72" i="1"/>
  <c r="CU71" i="1"/>
  <c r="CM73" i="1"/>
  <c r="CO72" i="1"/>
  <c r="BR72" i="1"/>
  <c r="BT71" i="1"/>
  <c r="KN68" i="1" s="1"/>
  <c r="Y73" i="1"/>
  <c r="AA73" i="1" s="1"/>
  <c r="JY70" i="1" s="1"/>
  <c r="V72" i="1"/>
  <c r="X71" i="1"/>
  <c r="JX68" i="1" s="1"/>
  <c r="BF72" i="1"/>
  <c r="BH71" i="1"/>
  <c r="KJ68" i="1" s="1"/>
  <c r="AB72" i="1"/>
  <c r="AD71" i="1"/>
  <c r="JZ68" i="1" s="1"/>
  <c r="BQ72" i="1"/>
  <c r="BO73" i="1"/>
  <c r="M73" i="1"/>
  <c r="O72" i="1"/>
  <c r="P72" i="1"/>
  <c r="R71" i="1"/>
  <c r="JV68" i="1" s="1"/>
  <c r="JU69" i="1" l="1"/>
  <c r="KI69" i="1"/>
  <c r="JW69" i="1"/>
  <c r="KD69" i="1"/>
  <c r="KH69" i="1"/>
  <c r="MW69" i="1"/>
  <c r="GA72" i="1"/>
  <c r="NC72" i="1"/>
  <c r="KS69" i="1"/>
  <c r="KC70" i="1"/>
  <c r="KO69" i="1"/>
  <c r="KP69" i="1"/>
  <c r="KA69" i="1"/>
  <c r="KM69" i="1"/>
  <c r="NM71" i="1"/>
  <c r="NH71" i="1"/>
  <c r="JK77" i="1"/>
  <c r="JM76" i="1"/>
  <c r="MO73" i="1" s="1"/>
  <c r="AN74" i="1"/>
  <c r="AP73" i="1"/>
  <c r="AK75" i="1"/>
  <c r="AM74" i="1"/>
  <c r="MX68" i="1"/>
  <c r="L73" i="1"/>
  <c r="CY73" i="1" s="1"/>
  <c r="JT71" i="1"/>
  <c r="AB73" i="1"/>
  <c r="AD72" i="1"/>
  <c r="JZ69" i="1" s="1"/>
  <c r="Y74" i="1"/>
  <c r="AA74" i="1" s="1"/>
  <c r="JY71" i="1" s="1"/>
  <c r="BU74" i="1"/>
  <c r="BW73" i="1"/>
  <c r="BO74" i="1"/>
  <c r="BQ73" i="1"/>
  <c r="P73" i="1"/>
  <c r="R72" i="1"/>
  <c r="JV69" i="1" s="1"/>
  <c r="BR73" i="1"/>
  <c r="BT72" i="1"/>
  <c r="KN69" i="1" s="1"/>
  <c r="AE74" i="1"/>
  <c r="AG73" i="1"/>
  <c r="M74" i="1"/>
  <c r="O73" i="1"/>
  <c r="BF73" i="1"/>
  <c r="BH72" i="1"/>
  <c r="KJ69" i="1" s="1"/>
  <c r="S74" i="1"/>
  <c r="U73" i="1"/>
  <c r="IP73" i="1"/>
  <c r="IR72" i="1"/>
  <c r="MJ69" i="1" s="1"/>
  <c r="AH73" i="1"/>
  <c r="AJ72" i="1"/>
  <c r="KB69" i="1" s="1"/>
  <c r="V73" i="1"/>
  <c r="X72" i="1"/>
  <c r="JX69" i="1" s="1"/>
  <c r="CM74" i="1"/>
  <c r="CO73" i="1"/>
  <c r="CS73" i="1"/>
  <c r="CU72" i="1"/>
  <c r="AZ74" i="1"/>
  <c r="BB73" i="1"/>
  <c r="BC74" i="1"/>
  <c r="BE73" i="1"/>
  <c r="CG74" i="1"/>
  <c r="CI73" i="1"/>
  <c r="BX74" i="1"/>
  <c r="BZ73" i="1"/>
  <c r="BI73" i="1"/>
  <c r="BK73" i="1" s="1"/>
  <c r="KK70" i="1" s="1"/>
  <c r="JU70" i="1" l="1"/>
  <c r="KI70" i="1"/>
  <c r="JW70" i="1"/>
  <c r="KH70" i="1"/>
  <c r="KD70" i="1"/>
  <c r="MW70" i="1"/>
  <c r="GA73" i="1"/>
  <c r="NC73" i="1"/>
  <c r="KC71" i="1"/>
  <c r="KS70" i="1"/>
  <c r="KA70" i="1"/>
  <c r="KO70" i="1"/>
  <c r="KP70" i="1"/>
  <c r="KM70" i="1"/>
  <c r="NM72" i="1"/>
  <c r="NH72" i="1"/>
  <c r="JK78" i="1"/>
  <c r="JM77" i="1"/>
  <c r="MO74" i="1" s="1"/>
  <c r="AN75" i="1"/>
  <c r="AP74" i="1"/>
  <c r="AK76" i="1"/>
  <c r="AM75" i="1"/>
  <c r="MX69" i="1"/>
  <c r="L74" i="1"/>
  <c r="CY74" i="1" s="1"/>
  <c r="JT72" i="1"/>
  <c r="AZ75" i="1"/>
  <c r="BB74" i="1"/>
  <c r="CM75" i="1"/>
  <c r="CO74" i="1"/>
  <c r="BR74" i="1"/>
  <c r="BT73" i="1"/>
  <c r="KN70" i="1" s="1"/>
  <c r="BO75" i="1"/>
  <c r="BQ74" i="1"/>
  <c r="V74" i="1"/>
  <c r="X73" i="1"/>
  <c r="JX70" i="1" s="1"/>
  <c r="S75" i="1"/>
  <c r="U74" i="1"/>
  <c r="AE75" i="1"/>
  <c r="AG74" i="1"/>
  <c r="CS74" i="1"/>
  <c r="CU73" i="1"/>
  <c r="BU75" i="1"/>
  <c r="BW74" i="1"/>
  <c r="CG75" i="1"/>
  <c r="CI74" i="1"/>
  <c r="AH74" i="1"/>
  <c r="AJ73" i="1"/>
  <c r="KB70" i="1" s="1"/>
  <c r="IP74" i="1"/>
  <c r="IR73" i="1"/>
  <c r="MJ70" i="1" s="1"/>
  <c r="P74" i="1"/>
  <c r="R73" i="1"/>
  <c r="JV70" i="1" s="1"/>
  <c r="BI74" i="1"/>
  <c r="BK74" i="1" s="1"/>
  <c r="KK71" i="1" s="1"/>
  <c r="M75" i="1"/>
  <c r="O74" i="1"/>
  <c r="AB74" i="1"/>
  <c r="AD73" i="1"/>
  <c r="JZ70" i="1" s="1"/>
  <c r="BX75" i="1"/>
  <c r="BZ74" i="1"/>
  <c r="BC75" i="1"/>
  <c r="BE74" i="1"/>
  <c r="BF74" i="1"/>
  <c r="BH73" i="1"/>
  <c r="KJ70" i="1" s="1"/>
  <c r="Y75" i="1"/>
  <c r="AA75" i="1" s="1"/>
  <c r="JY72" i="1" s="1"/>
  <c r="KI71" i="1" l="1"/>
  <c r="JU71" i="1"/>
  <c r="JW71" i="1"/>
  <c r="KH71" i="1"/>
  <c r="KD71" i="1"/>
  <c r="MW71" i="1"/>
  <c r="GA74" i="1"/>
  <c r="NC74" i="1"/>
  <c r="KS71" i="1"/>
  <c r="KO71" i="1"/>
  <c r="KA71" i="1"/>
  <c r="KC72" i="1"/>
  <c r="KM71" i="1"/>
  <c r="KP71" i="1"/>
  <c r="NM73" i="1"/>
  <c r="NH73" i="1"/>
  <c r="JK79" i="1"/>
  <c r="JM78" i="1"/>
  <c r="MO75" i="1" s="1"/>
  <c r="AN76" i="1"/>
  <c r="AP75" i="1"/>
  <c r="AK77" i="1"/>
  <c r="AM76" i="1"/>
  <c r="MX70" i="1"/>
  <c r="L75" i="1"/>
  <c r="CY75" i="1" s="1"/>
  <c r="JT73" i="1"/>
  <c r="BX76" i="1"/>
  <c r="BZ75" i="1"/>
  <c r="M76" i="1"/>
  <c r="O75" i="1"/>
  <c r="BI75" i="1"/>
  <c r="BK75" i="1" s="1"/>
  <c r="KK72" i="1" s="1"/>
  <c r="AH75" i="1"/>
  <c r="AJ74" i="1"/>
  <c r="KB71" i="1" s="1"/>
  <c r="BU76" i="1"/>
  <c r="BW75" i="1"/>
  <c r="S76" i="1"/>
  <c r="U75" i="1"/>
  <c r="BO76" i="1"/>
  <c r="BQ75" i="1"/>
  <c r="CM76" i="1"/>
  <c r="CO75" i="1"/>
  <c r="Y76" i="1"/>
  <c r="AA76" i="1" s="1"/>
  <c r="JY73" i="1" s="1"/>
  <c r="BF75" i="1"/>
  <c r="BH74" i="1"/>
  <c r="KJ71" i="1" s="1"/>
  <c r="CS75" i="1"/>
  <c r="CU74" i="1"/>
  <c r="BC76" i="1"/>
  <c r="BE75" i="1"/>
  <c r="AB75" i="1"/>
  <c r="AD74" i="1"/>
  <c r="JZ71" i="1" s="1"/>
  <c r="P75" i="1"/>
  <c r="R74" i="1"/>
  <c r="JV71" i="1" s="1"/>
  <c r="IP75" i="1"/>
  <c r="IR74" i="1"/>
  <c r="MJ71" i="1" s="1"/>
  <c r="CG76" i="1"/>
  <c r="CI75" i="1"/>
  <c r="AE76" i="1"/>
  <c r="AG75" i="1"/>
  <c r="V75" i="1"/>
  <c r="X74" i="1"/>
  <c r="JX71" i="1" s="1"/>
  <c r="BR75" i="1"/>
  <c r="BT74" i="1"/>
  <c r="KN71" i="1" s="1"/>
  <c r="AZ76" i="1"/>
  <c r="BB75" i="1"/>
  <c r="KI72" i="1" l="1"/>
  <c r="KH72" i="1"/>
  <c r="JU72" i="1"/>
  <c r="JW72" i="1"/>
  <c r="KD72" i="1"/>
  <c r="KS72" i="1"/>
  <c r="KA72" i="1"/>
  <c r="MW72" i="1"/>
  <c r="KO72" i="1"/>
  <c r="GA75" i="1"/>
  <c r="NC75" i="1"/>
  <c r="KC73" i="1"/>
  <c r="KM72" i="1"/>
  <c r="KP72" i="1"/>
  <c r="NM74" i="1"/>
  <c r="NH74" i="1"/>
  <c r="JK80" i="1"/>
  <c r="JM79" i="1"/>
  <c r="MO76" i="1" s="1"/>
  <c r="AN77" i="1"/>
  <c r="AP76" i="1"/>
  <c r="AK78" i="1"/>
  <c r="AM77" i="1"/>
  <c r="MX71" i="1"/>
  <c r="L76" i="1"/>
  <c r="CY76" i="1" s="1"/>
  <c r="JT74" i="1"/>
  <c r="CS76" i="1"/>
  <c r="CU75" i="1"/>
  <c r="M77" i="1"/>
  <c r="O76" i="1"/>
  <c r="BU77" i="1"/>
  <c r="BW76" i="1"/>
  <c r="AB76" i="1"/>
  <c r="AD75" i="1"/>
  <c r="JZ72" i="1" s="1"/>
  <c r="BF76" i="1"/>
  <c r="BH75" i="1"/>
  <c r="KJ72" i="1" s="1"/>
  <c r="CM77" i="1"/>
  <c r="CO76" i="1"/>
  <c r="S77" i="1"/>
  <c r="U76" i="1"/>
  <c r="BR76" i="1"/>
  <c r="BT75" i="1"/>
  <c r="KN72" i="1" s="1"/>
  <c r="AE77" i="1"/>
  <c r="AG76" i="1"/>
  <c r="CG77" i="1"/>
  <c r="CI76" i="1"/>
  <c r="P76" i="1"/>
  <c r="R75" i="1"/>
  <c r="JV72" i="1" s="1"/>
  <c r="BC77" i="1"/>
  <c r="BE76" i="1"/>
  <c r="Y77" i="1"/>
  <c r="AA77" i="1" s="1"/>
  <c r="JY74" i="1" s="1"/>
  <c r="BO77" i="1"/>
  <c r="BQ76" i="1"/>
  <c r="BI76" i="1"/>
  <c r="BK76" i="1" s="1"/>
  <c r="KK73" i="1" s="1"/>
  <c r="BX77" i="1"/>
  <c r="BZ76" i="1"/>
  <c r="IP76" i="1"/>
  <c r="IR75" i="1"/>
  <c r="MJ72" i="1" s="1"/>
  <c r="AZ77" i="1"/>
  <c r="BB76" i="1"/>
  <c r="V76" i="1"/>
  <c r="X75" i="1"/>
  <c r="JX72" i="1" s="1"/>
  <c r="AH76" i="1"/>
  <c r="AJ75" i="1"/>
  <c r="KB72" i="1" s="1"/>
  <c r="KH73" i="1" l="1"/>
  <c r="KI73" i="1"/>
  <c r="JU73" i="1"/>
  <c r="KD73" i="1"/>
  <c r="JW73" i="1"/>
  <c r="KA73" i="1"/>
  <c r="KS73" i="1"/>
  <c r="MW73" i="1"/>
  <c r="KO73" i="1"/>
  <c r="GA76" i="1"/>
  <c r="NC76" i="1"/>
  <c r="KC74" i="1"/>
  <c r="KM73" i="1"/>
  <c r="KP73" i="1"/>
  <c r="NM75" i="1"/>
  <c r="NH75" i="1"/>
  <c r="JK81" i="1"/>
  <c r="JM80" i="1"/>
  <c r="MO77" i="1" s="1"/>
  <c r="AP77" i="1"/>
  <c r="AN78" i="1"/>
  <c r="AK79" i="1"/>
  <c r="AM78" i="1"/>
  <c r="MX72" i="1"/>
  <c r="L77" i="1"/>
  <c r="CY77" i="1" s="1"/>
  <c r="JT75" i="1"/>
  <c r="V77" i="1"/>
  <c r="X76" i="1"/>
  <c r="JX73" i="1" s="1"/>
  <c r="BO78" i="1"/>
  <c r="BQ77" i="1"/>
  <c r="Y78" i="1"/>
  <c r="AA78" i="1" s="1"/>
  <c r="JY75" i="1" s="1"/>
  <c r="P77" i="1"/>
  <c r="R76" i="1"/>
  <c r="JV73" i="1" s="1"/>
  <c r="S78" i="1"/>
  <c r="U77" i="1"/>
  <c r="BF77" i="1"/>
  <c r="BH76" i="1"/>
  <c r="KJ73" i="1" s="1"/>
  <c r="BU78" i="1"/>
  <c r="BW77" i="1"/>
  <c r="CS77" i="1"/>
  <c r="CU76" i="1"/>
  <c r="AE78" i="1"/>
  <c r="AG77" i="1"/>
  <c r="AH77" i="1"/>
  <c r="AJ76" i="1"/>
  <c r="KB73" i="1" s="1"/>
  <c r="AZ78" i="1"/>
  <c r="BB77" i="1"/>
  <c r="IP77" i="1"/>
  <c r="IR76" i="1"/>
  <c r="MJ73" i="1" s="1"/>
  <c r="BI77" i="1"/>
  <c r="BK77" i="1" s="1"/>
  <c r="KK74" i="1" s="1"/>
  <c r="BX78" i="1"/>
  <c r="BZ77" i="1"/>
  <c r="BC78" i="1"/>
  <c r="BE77" i="1"/>
  <c r="CG78" i="1"/>
  <c r="CI77" i="1"/>
  <c r="BR77" i="1"/>
  <c r="BT76" i="1"/>
  <c r="KN73" i="1" s="1"/>
  <c r="CM78" i="1"/>
  <c r="CO77" i="1"/>
  <c r="AB77" i="1"/>
  <c r="AD76" i="1"/>
  <c r="JZ73" i="1" s="1"/>
  <c r="M78" i="1"/>
  <c r="O77" i="1"/>
  <c r="JU74" i="1" s="1"/>
  <c r="KI74" i="1" l="1"/>
  <c r="JW74" i="1"/>
  <c r="KH74" i="1"/>
  <c r="KD74" i="1"/>
  <c r="KS74" i="1"/>
  <c r="KA74" i="1"/>
  <c r="KO74" i="1"/>
  <c r="MW74" i="1"/>
  <c r="GA77" i="1"/>
  <c r="NC77" i="1"/>
  <c r="KC75" i="1"/>
  <c r="KM74" i="1"/>
  <c r="KP74" i="1"/>
  <c r="NM76" i="1"/>
  <c r="NH76" i="1"/>
  <c r="JK85" i="1"/>
  <c r="JM81" i="1"/>
  <c r="MO78" i="1" s="1"/>
  <c r="AN79" i="1"/>
  <c r="AP78" i="1"/>
  <c r="AM79" i="1"/>
  <c r="AK80" i="1"/>
  <c r="MX73" i="1"/>
  <c r="L78" i="1"/>
  <c r="CY78" i="1" s="1"/>
  <c r="JT76" i="1"/>
  <c r="AB78" i="1"/>
  <c r="AD77" i="1"/>
  <c r="JZ74" i="1" s="1"/>
  <c r="BC79" i="1"/>
  <c r="BE78" i="1"/>
  <c r="BX79" i="1"/>
  <c r="BZ78" i="1"/>
  <c r="AZ79" i="1"/>
  <c r="BB78" i="1"/>
  <c r="BU79" i="1"/>
  <c r="BW78" i="1"/>
  <c r="Y79" i="1"/>
  <c r="AA79" i="1" s="1"/>
  <c r="JY76" i="1" s="1"/>
  <c r="BR78" i="1"/>
  <c r="BT77" i="1"/>
  <c r="KN74" i="1" s="1"/>
  <c r="BI78" i="1"/>
  <c r="BK78" i="1" s="1"/>
  <c r="KK75" i="1" s="1"/>
  <c r="V78" i="1"/>
  <c r="X77" i="1"/>
  <c r="JX74" i="1" s="1"/>
  <c r="M79" i="1"/>
  <c r="O78" i="1"/>
  <c r="JU75" i="1" s="1"/>
  <c r="CM79" i="1"/>
  <c r="CO78" i="1"/>
  <c r="CG79" i="1"/>
  <c r="CI78" i="1"/>
  <c r="IP78" i="1"/>
  <c r="IR77" i="1"/>
  <c r="MJ74" i="1" s="1"/>
  <c r="AH78" i="1"/>
  <c r="AJ77" i="1"/>
  <c r="KB74" i="1" s="1"/>
  <c r="CS78" i="1"/>
  <c r="CU77" i="1"/>
  <c r="BF78" i="1"/>
  <c r="BH77" i="1"/>
  <c r="KJ74" i="1" s="1"/>
  <c r="P78" i="1"/>
  <c r="R77" i="1"/>
  <c r="JV74" i="1" s="1"/>
  <c r="BO79" i="1"/>
  <c r="BQ78" i="1"/>
  <c r="AE79" i="1"/>
  <c r="AG78" i="1"/>
  <c r="S79" i="1"/>
  <c r="U78" i="1"/>
  <c r="JW75" i="1" s="1"/>
  <c r="KI75" i="1" l="1"/>
  <c r="KH75" i="1"/>
  <c r="KD75" i="1"/>
  <c r="KA75" i="1"/>
  <c r="KS75" i="1"/>
  <c r="KO75" i="1"/>
  <c r="MW75" i="1"/>
  <c r="GA78" i="1"/>
  <c r="NC78" i="1"/>
  <c r="KC76" i="1"/>
  <c r="KM75" i="1"/>
  <c r="KP75" i="1"/>
  <c r="NM77" i="1"/>
  <c r="NH77" i="1"/>
  <c r="JM85" i="1"/>
  <c r="MO79" i="1" s="1"/>
  <c r="JK86" i="1"/>
  <c r="AP79" i="1"/>
  <c r="AN80" i="1"/>
  <c r="AK81" i="1"/>
  <c r="AM80" i="1"/>
  <c r="MX74" i="1"/>
  <c r="L79" i="1"/>
  <c r="CY79" i="1" s="1"/>
  <c r="JT77" i="1"/>
  <c r="P79" i="1"/>
  <c r="R78" i="1"/>
  <c r="JV75" i="1" s="1"/>
  <c r="CS79" i="1"/>
  <c r="CU78" i="1"/>
  <c r="AH79" i="1"/>
  <c r="AJ78" i="1"/>
  <c r="KB75" i="1" s="1"/>
  <c r="CG80" i="1"/>
  <c r="CI79" i="1"/>
  <c r="M80" i="1"/>
  <c r="O79" i="1"/>
  <c r="JU76" i="1" s="1"/>
  <c r="V79" i="1"/>
  <c r="X78" i="1"/>
  <c r="JX75" i="1" s="1"/>
  <c r="BT78" i="1"/>
  <c r="KN75" i="1" s="1"/>
  <c r="BR79" i="1"/>
  <c r="BU80" i="1"/>
  <c r="BW79" i="1"/>
  <c r="BX80" i="1"/>
  <c r="BZ79" i="1"/>
  <c r="AB79" i="1"/>
  <c r="AD78" i="1"/>
  <c r="JZ75" i="1" s="1"/>
  <c r="S80" i="1"/>
  <c r="U79" i="1"/>
  <c r="JW76" i="1" s="1"/>
  <c r="AE80" i="1"/>
  <c r="AG79" i="1"/>
  <c r="BO80" i="1"/>
  <c r="BQ79" i="1"/>
  <c r="BF79" i="1"/>
  <c r="BH78" i="1"/>
  <c r="KJ75" i="1" s="1"/>
  <c r="IP79" i="1"/>
  <c r="IR78" i="1"/>
  <c r="MJ75" i="1" s="1"/>
  <c r="CM80" i="1"/>
  <c r="CO79" i="1"/>
  <c r="BI79" i="1"/>
  <c r="BK79" i="1" s="1"/>
  <c r="KK76" i="1" s="1"/>
  <c r="Y80" i="1"/>
  <c r="AA80" i="1" s="1"/>
  <c r="JY77" i="1" s="1"/>
  <c r="AZ80" i="1"/>
  <c r="BB79" i="1"/>
  <c r="KH76" i="1" s="1"/>
  <c r="BC80" i="1"/>
  <c r="BE79" i="1"/>
  <c r="KI76" i="1" s="1"/>
  <c r="KA76" i="1" l="1"/>
  <c r="KD76" i="1"/>
  <c r="KS76" i="1"/>
  <c r="KO76" i="1"/>
  <c r="MW76" i="1"/>
  <c r="GA79" i="1"/>
  <c r="NC79" i="1"/>
  <c r="KC77" i="1"/>
  <c r="KP76" i="1"/>
  <c r="KM76" i="1"/>
  <c r="NM78" i="1"/>
  <c r="NH78" i="1"/>
  <c r="JK87" i="1"/>
  <c r="JM86" i="1"/>
  <c r="MO80" i="1" s="1"/>
  <c r="AP80" i="1"/>
  <c r="AN81" i="1"/>
  <c r="AM81" i="1"/>
  <c r="AK85" i="1"/>
  <c r="MX75" i="1"/>
  <c r="L80" i="1"/>
  <c r="CY80" i="1" s="1"/>
  <c r="JT78" i="1"/>
  <c r="AZ81" i="1"/>
  <c r="BB80" i="1"/>
  <c r="KH77" i="1" s="1"/>
  <c r="BI80" i="1"/>
  <c r="BK80" i="1" s="1"/>
  <c r="KK77" i="1" s="1"/>
  <c r="CM81" i="1"/>
  <c r="CO80" i="1"/>
  <c r="BO81" i="1"/>
  <c r="BQ80" i="1"/>
  <c r="S81" i="1"/>
  <c r="U80" i="1"/>
  <c r="JW77" i="1" s="1"/>
  <c r="BR80" i="1"/>
  <c r="BT79" i="1"/>
  <c r="KN76" i="1" s="1"/>
  <c r="BZ80" i="1"/>
  <c r="BX81" i="1"/>
  <c r="M81" i="1"/>
  <c r="O80" i="1"/>
  <c r="JU77" i="1" s="1"/>
  <c r="CS80" i="1"/>
  <c r="CU79" i="1"/>
  <c r="Y81" i="1"/>
  <c r="AA81" i="1" s="1"/>
  <c r="JY78" i="1" s="1"/>
  <c r="BF80" i="1"/>
  <c r="BH79" i="1"/>
  <c r="KJ76" i="1" s="1"/>
  <c r="BC81" i="1"/>
  <c r="BE80" i="1"/>
  <c r="KI77" i="1" s="1"/>
  <c r="IP80" i="1"/>
  <c r="IR79" i="1"/>
  <c r="MJ76" i="1" s="1"/>
  <c r="AG80" i="1"/>
  <c r="AE81" i="1"/>
  <c r="AB80" i="1"/>
  <c r="AD79" i="1"/>
  <c r="JZ76" i="1" s="1"/>
  <c r="BU81" i="1"/>
  <c r="BV83" i="1" s="1"/>
  <c r="BW80" i="1"/>
  <c r="V80" i="1"/>
  <c r="X79" i="1"/>
  <c r="JX76" i="1" s="1"/>
  <c r="CG81" i="1"/>
  <c r="CI80" i="1"/>
  <c r="AH80" i="1"/>
  <c r="AJ79" i="1"/>
  <c r="KB76" i="1" s="1"/>
  <c r="P80" i="1"/>
  <c r="R79" i="1"/>
  <c r="JV76" i="1" s="1"/>
  <c r="KA77" i="1" l="1"/>
  <c r="KD77" i="1"/>
  <c r="KS77" i="1"/>
  <c r="KO77" i="1"/>
  <c r="MW77" i="1"/>
  <c r="GA80" i="1"/>
  <c r="NC80" i="1"/>
  <c r="KC78" i="1"/>
  <c r="KM77" i="1"/>
  <c r="KP77" i="1"/>
  <c r="NM79" i="1"/>
  <c r="NH79" i="1"/>
  <c r="JM87" i="1"/>
  <c r="MO81" i="1" s="1"/>
  <c r="JK88" i="1"/>
  <c r="AP81" i="1"/>
  <c r="AN85" i="1"/>
  <c r="AK86" i="1"/>
  <c r="AM85" i="1"/>
  <c r="MX76" i="1"/>
  <c r="L81" i="1"/>
  <c r="CY81" i="1" s="1"/>
  <c r="JT79" i="1"/>
  <c r="BR81" i="1"/>
  <c r="BT80" i="1"/>
  <c r="KN77" i="1" s="1"/>
  <c r="BO85" i="1"/>
  <c r="BQ81" i="1"/>
  <c r="CM85" i="1"/>
  <c r="CO81" i="1"/>
  <c r="CM83" i="1"/>
  <c r="CO83" i="1" s="1"/>
  <c r="AZ85" i="1"/>
  <c r="BB81" i="1"/>
  <c r="KH78" i="1" s="1"/>
  <c r="P81" i="1"/>
  <c r="R80" i="1"/>
  <c r="JV77" i="1" s="1"/>
  <c r="CG85" i="1"/>
  <c r="CI81" i="1"/>
  <c r="BU85" i="1"/>
  <c r="BW81" i="1"/>
  <c r="IP81" i="1"/>
  <c r="IR80" i="1"/>
  <c r="MJ77" i="1" s="1"/>
  <c r="BC85" i="1"/>
  <c r="BE81" i="1"/>
  <c r="KI78" i="1" s="1"/>
  <c r="Y85" i="1"/>
  <c r="AA85" i="1" s="1"/>
  <c r="JY79" i="1" s="1"/>
  <c r="CS81" i="1"/>
  <c r="CU80" i="1"/>
  <c r="M85" i="1"/>
  <c r="O81" i="1"/>
  <c r="JU78" i="1" s="1"/>
  <c r="AE85" i="1"/>
  <c r="AG81" i="1"/>
  <c r="BX85" i="1"/>
  <c r="BZ81" i="1"/>
  <c r="S85" i="1"/>
  <c r="U81" i="1"/>
  <c r="JW78" i="1" s="1"/>
  <c r="BI81" i="1"/>
  <c r="BK81" i="1" s="1"/>
  <c r="KK78" i="1" s="1"/>
  <c r="AH81" i="1"/>
  <c r="AJ80" i="1"/>
  <c r="KB77" i="1" s="1"/>
  <c r="V81" i="1"/>
  <c r="X80" i="1"/>
  <c r="JX77" i="1" s="1"/>
  <c r="AB81" i="1"/>
  <c r="AD80" i="1"/>
  <c r="JZ77" i="1" s="1"/>
  <c r="BF81" i="1"/>
  <c r="BH80" i="1"/>
  <c r="KJ77" i="1" s="1"/>
  <c r="KA78" i="1" l="1"/>
  <c r="KD78" i="1"/>
  <c r="KS78" i="1"/>
  <c r="KO78" i="1"/>
  <c r="MW78" i="1"/>
  <c r="GA81" i="1"/>
  <c r="NC81" i="1"/>
  <c r="KC79" i="1"/>
  <c r="KM78" i="1"/>
  <c r="KP78" i="1"/>
  <c r="NM80" i="1"/>
  <c r="NH80" i="1"/>
  <c r="JM88" i="1"/>
  <c r="MO82" i="1" s="1"/>
  <c r="JK89" i="1"/>
  <c r="AN86" i="1"/>
  <c r="AP85" i="1"/>
  <c r="AM86" i="1"/>
  <c r="AK87" i="1"/>
  <c r="MX77" i="1"/>
  <c r="L85" i="1"/>
  <c r="CY85" i="1" s="1"/>
  <c r="JT80" i="1"/>
  <c r="BH81" i="1"/>
  <c r="KJ78" i="1" s="1"/>
  <c r="BF85" i="1"/>
  <c r="AJ81" i="1"/>
  <c r="KB78" i="1" s="1"/>
  <c r="AH85" i="1"/>
  <c r="CU81" i="1"/>
  <c r="CS83" i="1"/>
  <c r="CU83" i="1" s="1"/>
  <c r="CS85" i="1"/>
  <c r="IR81" i="1"/>
  <c r="MJ78" i="1" s="1"/>
  <c r="IP85" i="1"/>
  <c r="CM86" i="1"/>
  <c r="CO85" i="1"/>
  <c r="AD81" i="1"/>
  <c r="JZ78" i="1" s="1"/>
  <c r="AB83" i="1"/>
  <c r="AB85" i="1"/>
  <c r="BI85" i="1"/>
  <c r="BK85" i="1" s="1"/>
  <c r="KK79" i="1" s="1"/>
  <c r="CG86" i="1"/>
  <c r="CI85" i="1"/>
  <c r="AZ86" i="1"/>
  <c r="BB85" i="1"/>
  <c r="KH79" i="1" s="1"/>
  <c r="BT81" i="1"/>
  <c r="KN78" i="1" s="1"/>
  <c r="BR85" i="1"/>
  <c r="X81" i="1"/>
  <c r="JX78" i="1" s="1"/>
  <c r="V85" i="1"/>
  <c r="AE86" i="1"/>
  <c r="AG85" i="1"/>
  <c r="KA79" i="1" s="1"/>
  <c r="M86" i="1"/>
  <c r="O85" i="1"/>
  <c r="JU79" i="1" s="1"/>
  <c r="BC86" i="1"/>
  <c r="BE85" i="1"/>
  <c r="KI79" i="1" s="1"/>
  <c r="BU86" i="1"/>
  <c r="BW85" i="1"/>
  <c r="S86" i="1"/>
  <c r="U85" i="1"/>
  <c r="JW79" i="1" s="1"/>
  <c r="BX86" i="1"/>
  <c r="BZ85" i="1"/>
  <c r="Y86" i="1"/>
  <c r="AA86" i="1" s="1"/>
  <c r="JY80" i="1" s="1"/>
  <c r="R81" i="1"/>
  <c r="JV78" i="1" s="1"/>
  <c r="P85" i="1"/>
  <c r="BO86" i="1"/>
  <c r="BQ85" i="1"/>
  <c r="KD79" i="1" l="1"/>
  <c r="KS79" i="1"/>
  <c r="KO79" i="1"/>
  <c r="KM79" i="1"/>
  <c r="MW79" i="1"/>
  <c r="GA85" i="1"/>
  <c r="NC85" i="1"/>
  <c r="KC80" i="1"/>
  <c r="KP79" i="1"/>
  <c r="NM81" i="1"/>
  <c r="NH81" i="1"/>
  <c r="JM89" i="1"/>
  <c r="MO83" i="1" s="1"/>
  <c r="JK90" i="1"/>
  <c r="AP86" i="1"/>
  <c r="AN87" i="1"/>
  <c r="AK88" i="1"/>
  <c r="AM87" i="1"/>
  <c r="MX78" i="1"/>
  <c r="L86" i="1"/>
  <c r="CY86" i="1" s="1"/>
  <c r="JT81" i="1"/>
  <c r="P86" i="1"/>
  <c r="R85" i="1"/>
  <c r="JV79" i="1" s="1"/>
  <c r="Y87" i="1"/>
  <c r="AA87" i="1" s="1"/>
  <c r="JY81" i="1" s="1"/>
  <c r="S87" i="1"/>
  <c r="U86" i="1"/>
  <c r="JW80" i="1" s="1"/>
  <c r="M87" i="1"/>
  <c r="O86" i="1"/>
  <c r="JU80" i="1" s="1"/>
  <c r="BI86" i="1"/>
  <c r="BK86" i="1" s="1"/>
  <c r="KK80" i="1" s="1"/>
  <c r="BO87" i="1"/>
  <c r="BQ86" i="1"/>
  <c r="BU87" i="1"/>
  <c r="BW86" i="1"/>
  <c r="CG87" i="1"/>
  <c r="CI86" i="1"/>
  <c r="AB86" i="1"/>
  <c r="AD85" i="1"/>
  <c r="JZ79" i="1" s="1"/>
  <c r="BC87" i="1"/>
  <c r="BE86" i="1"/>
  <c r="KI80" i="1" s="1"/>
  <c r="AG86" i="1"/>
  <c r="KA80" i="1" s="1"/>
  <c r="AE87" i="1"/>
  <c r="V86" i="1"/>
  <c r="X85" i="1"/>
  <c r="JX79" i="1" s="1"/>
  <c r="CM87" i="1"/>
  <c r="CO86" i="1"/>
  <c r="CS86" i="1"/>
  <c r="CU85" i="1"/>
  <c r="BF86" i="1"/>
  <c r="BH85" i="1"/>
  <c r="KJ79" i="1" s="1"/>
  <c r="BZ86" i="1"/>
  <c r="BX87" i="1"/>
  <c r="BR86" i="1"/>
  <c r="BT85" i="1"/>
  <c r="KN79" i="1" s="1"/>
  <c r="AZ87" i="1"/>
  <c r="BB86" i="1"/>
  <c r="KH80" i="1" s="1"/>
  <c r="IP86" i="1"/>
  <c r="IR85" i="1"/>
  <c r="MJ79" i="1" s="1"/>
  <c r="AH86" i="1"/>
  <c r="AJ85" i="1"/>
  <c r="KB79" i="1" s="1"/>
  <c r="KO80" i="1" l="1"/>
  <c r="KD80" i="1"/>
  <c r="KS80" i="1"/>
  <c r="KM80" i="1"/>
  <c r="MW80" i="1"/>
  <c r="GA86" i="1"/>
  <c r="NC86" i="1"/>
  <c r="KC81" i="1"/>
  <c r="KP80" i="1"/>
  <c r="NM85" i="1"/>
  <c r="NH85" i="1"/>
  <c r="JK91" i="1"/>
  <c r="JM90" i="1"/>
  <c r="MO84" i="1" s="1"/>
  <c r="AN88" i="1"/>
  <c r="AP87" i="1"/>
  <c r="AM88" i="1"/>
  <c r="AK89" i="1"/>
  <c r="MX79" i="1"/>
  <c r="L87" i="1"/>
  <c r="CY87" i="1" s="1"/>
  <c r="JT82" i="1"/>
  <c r="CS87" i="1"/>
  <c r="CU86" i="1"/>
  <c r="AE88" i="1"/>
  <c r="AG87" i="1"/>
  <c r="KA81" i="1" s="1"/>
  <c r="AH87" i="1"/>
  <c r="AJ86" i="1"/>
  <c r="KB80" i="1" s="1"/>
  <c r="AZ88" i="1"/>
  <c r="BB87" i="1"/>
  <c r="KH81" i="1" s="1"/>
  <c r="AB87" i="1"/>
  <c r="AD86" i="1"/>
  <c r="JZ80" i="1" s="1"/>
  <c r="BU88" i="1"/>
  <c r="BW87" i="1"/>
  <c r="KO81" i="1" s="1"/>
  <c r="BO88" i="1"/>
  <c r="BQ87" i="1"/>
  <c r="BI87" i="1"/>
  <c r="BK87" i="1" s="1"/>
  <c r="KK81" i="1" s="1"/>
  <c r="Y88" i="1"/>
  <c r="AA88" i="1" s="1"/>
  <c r="JY82" i="1" s="1"/>
  <c r="BR87" i="1"/>
  <c r="BT86" i="1"/>
  <c r="KN80" i="1" s="1"/>
  <c r="IP87" i="1"/>
  <c r="IR86" i="1"/>
  <c r="MJ80" i="1" s="1"/>
  <c r="BF87" i="1"/>
  <c r="BH86" i="1"/>
  <c r="KJ80" i="1" s="1"/>
  <c r="CM88" i="1"/>
  <c r="CO87" i="1"/>
  <c r="BX88" i="1"/>
  <c r="BZ87" i="1"/>
  <c r="V87" i="1"/>
  <c r="X86" i="1"/>
  <c r="JX80" i="1" s="1"/>
  <c r="BC88" i="1"/>
  <c r="BE87" i="1"/>
  <c r="KI81" i="1" s="1"/>
  <c r="CG88" i="1"/>
  <c r="CI87" i="1"/>
  <c r="M88" i="1"/>
  <c r="O87" i="1"/>
  <c r="JU81" i="1" s="1"/>
  <c r="S88" i="1"/>
  <c r="U87" i="1"/>
  <c r="JW81" i="1" s="1"/>
  <c r="P87" i="1"/>
  <c r="R86" i="1"/>
  <c r="JV80" i="1" s="1"/>
  <c r="KD81" i="1" l="1"/>
  <c r="KS81" i="1"/>
  <c r="KM81" i="1"/>
  <c r="KC82" i="1"/>
  <c r="MW81" i="1"/>
  <c r="GA87" i="1"/>
  <c r="NC87" i="1"/>
  <c r="KP81" i="1"/>
  <c r="NM86" i="1"/>
  <c r="NH86" i="1"/>
  <c r="JM91" i="1"/>
  <c r="MO85" i="1" s="1"/>
  <c r="JK92" i="1"/>
  <c r="AN89" i="1"/>
  <c r="AP88" i="1"/>
  <c r="AK90" i="1"/>
  <c r="AM89" i="1"/>
  <c r="MX80" i="1"/>
  <c r="L88" i="1"/>
  <c r="CY88" i="1" s="1"/>
  <c r="JT83" i="1"/>
  <c r="S89" i="1"/>
  <c r="U88" i="1"/>
  <c r="JW82" i="1" s="1"/>
  <c r="CG89" i="1"/>
  <c r="CI88" i="1"/>
  <c r="V88" i="1"/>
  <c r="X87" i="1"/>
  <c r="JX81" i="1" s="1"/>
  <c r="IP88" i="1"/>
  <c r="IR87" i="1"/>
  <c r="MJ81" i="1" s="1"/>
  <c r="AH88" i="1"/>
  <c r="AJ87" i="1"/>
  <c r="KB81" i="1" s="1"/>
  <c r="CS88" i="1"/>
  <c r="CU87" i="1"/>
  <c r="BF88" i="1"/>
  <c r="BH87" i="1"/>
  <c r="KJ81" i="1" s="1"/>
  <c r="BO89" i="1"/>
  <c r="BQ88" i="1"/>
  <c r="AB88" i="1"/>
  <c r="AD87" i="1"/>
  <c r="JZ81" i="1" s="1"/>
  <c r="P88" i="1"/>
  <c r="R87" i="1"/>
  <c r="JV81" i="1" s="1"/>
  <c r="M89" i="1"/>
  <c r="O88" i="1"/>
  <c r="JU82" i="1" s="1"/>
  <c r="BC89" i="1"/>
  <c r="BE88" i="1"/>
  <c r="KI82" i="1" s="1"/>
  <c r="BX89" i="1"/>
  <c r="BZ88" i="1"/>
  <c r="BR88" i="1"/>
  <c r="BT87" i="1"/>
  <c r="KN81" i="1" s="1"/>
  <c r="AZ89" i="1"/>
  <c r="BB88" i="1"/>
  <c r="KH82" i="1" s="1"/>
  <c r="AE89" i="1"/>
  <c r="AG88" i="1"/>
  <c r="KA82" i="1" s="1"/>
  <c r="CM89" i="1"/>
  <c r="CO88" i="1"/>
  <c r="Y89" i="1"/>
  <c r="AA89" i="1" s="1"/>
  <c r="JY83" i="1" s="1"/>
  <c r="BI88" i="1"/>
  <c r="BK88" i="1" s="1"/>
  <c r="KK82" i="1" s="1"/>
  <c r="BU89" i="1"/>
  <c r="BW88" i="1"/>
  <c r="KO82" i="1" s="1"/>
  <c r="KD82" i="1" l="1"/>
  <c r="KS82" i="1"/>
  <c r="KM82" i="1"/>
  <c r="KC83" i="1"/>
  <c r="MW82" i="1"/>
  <c r="GA88" i="1"/>
  <c r="NC88" i="1"/>
  <c r="KP82" i="1"/>
  <c r="NM87" i="1"/>
  <c r="NH87" i="1"/>
  <c r="JM92" i="1"/>
  <c r="MO86" i="1" s="1"/>
  <c r="JK93" i="1"/>
  <c r="AN90" i="1"/>
  <c r="AP89" i="1"/>
  <c r="AK91" i="1"/>
  <c r="AM90" i="1"/>
  <c r="MX81" i="1"/>
  <c r="L89" i="1"/>
  <c r="CY89" i="1" s="1"/>
  <c r="JT84" i="1"/>
  <c r="BI89" i="1"/>
  <c r="BK89" i="1" s="1"/>
  <c r="KK83" i="1" s="1"/>
  <c r="AE90" i="1"/>
  <c r="AG89" i="1"/>
  <c r="KA83" i="1" s="1"/>
  <c r="BC90" i="1"/>
  <c r="BE89" i="1"/>
  <c r="KI83" i="1" s="1"/>
  <c r="M90" i="1"/>
  <c r="O89" i="1"/>
  <c r="JU83" i="1" s="1"/>
  <c r="AB89" i="1"/>
  <c r="AD88" i="1"/>
  <c r="JZ82" i="1" s="1"/>
  <c r="AH89" i="1"/>
  <c r="AJ88" i="1"/>
  <c r="KB82" i="1" s="1"/>
  <c r="V89" i="1"/>
  <c r="X88" i="1"/>
  <c r="JX82" i="1" s="1"/>
  <c r="S90" i="1"/>
  <c r="U89" i="1"/>
  <c r="JW83" i="1" s="1"/>
  <c r="IP89" i="1"/>
  <c r="IR88" i="1"/>
  <c r="MJ82" i="1" s="1"/>
  <c r="BU90" i="1"/>
  <c r="BW89" i="1"/>
  <c r="KO83" i="1" s="1"/>
  <c r="Y90" i="1"/>
  <c r="AA90" i="1" s="1"/>
  <c r="JY84" i="1" s="1"/>
  <c r="CM90" i="1"/>
  <c r="CO89" i="1"/>
  <c r="AZ90" i="1"/>
  <c r="BB89" i="1"/>
  <c r="KH83" i="1" s="1"/>
  <c r="BX90" i="1"/>
  <c r="BZ89" i="1"/>
  <c r="P89" i="1"/>
  <c r="R88" i="1"/>
  <c r="JV82" i="1" s="1"/>
  <c r="BO90" i="1"/>
  <c r="BQ89" i="1"/>
  <c r="CS89" i="1"/>
  <c r="CU88" i="1"/>
  <c r="CG90" i="1"/>
  <c r="CI89" i="1"/>
  <c r="BR89" i="1"/>
  <c r="BT88" i="1"/>
  <c r="KN82" i="1" s="1"/>
  <c r="BF89" i="1"/>
  <c r="BH88" i="1"/>
  <c r="KJ82" i="1" s="1"/>
  <c r="KS83" i="1" l="1"/>
  <c r="KD83" i="1"/>
  <c r="KC84" i="1"/>
  <c r="KM83" i="1"/>
  <c r="MW83" i="1"/>
  <c r="GA89" i="1"/>
  <c r="NC89" i="1"/>
  <c r="KP83" i="1"/>
  <c r="NM88" i="1"/>
  <c r="NH88" i="1"/>
  <c r="JM93" i="1"/>
  <c r="MO87" i="1" s="1"/>
  <c r="JK94" i="1"/>
  <c r="AP90" i="1"/>
  <c r="AN91" i="1"/>
  <c r="AK92" i="1"/>
  <c r="AM91" i="1"/>
  <c r="MX82" i="1"/>
  <c r="L90" i="1"/>
  <c r="CY90" i="1" s="1"/>
  <c r="JT85" i="1"/>
  <c r="M91" i="1"/>
  <c r="O90" i="1"/>
  <c r="JU84" i="1" s="1"/>
  <c r="BF90" i="1"/>
  <c r="BH89" i="1"/>
  <c r="KJ83" i="1" s="1"/>
  <c r="BR90" i="1"/>
  <c r="BT89" i="1"/>
  <c r="KN83" i="1" s="1"/>
  <c r="BO91" i="1"/>
  <c r="BQ90" i="1"/>
  <c r="AZ91" i="1"/>
  <c r="BB90" i="1"/>
  <c r="KH84" i="1" s="1"/>
  <c r="Y91" i="1"/>
  <c r="AA91" i="1" s="1"/>
  <c r="JY85" i="1" s="1"/>
  <c r="V90" i="1"/>
  <c r="X89" i="1"/>
  <c r="JX83" i="1" s="1"/>
  <c r="CG91" i="1"/>
  <c r="CI90" i="1"/>
  <c r="KS84" i="1" s="1"/>
  <c r="AB90" i="1"/>
  <c r="AD89" i="1"/>
  <c r="JZ83" i="1" s="1"/>
  <c r="BC91" i="1"/>
  <c r="BE90" i="1"/>
  <c r="KI84" i="1" s="1"/>
  <c r="CS90" i="1"/>
  <c r="CU89" i="1"/>
  <c r="P90" i="1"/>
  <c r="R89" i="1"/>
  <c r="JV83" i="1" s="1"/>
  <c r="BX91" i="1"/>
  <c r="BZ90" i="1"/>
  <c r="CM91" i="1"/>
  <c r="CO90" i="1"/>
  <c r="BU91" i="1"/>
  <c r="BW90" i="1"/>
  <c r="KO84" i="1" s="1"/>
  <c r="IP90" i="1"/>
  <c r="IR89" i="1"/>
  <c r="MJ83" i="1" s="1"/>
  <c r="S91" i="1"/>
  <c r="U90" i="1"/>
  <c r="JW84" i="1" s="1"/>
  <c r="AH90" i="1"/>
  <c r="AJ89" i="1"/>
  <c r="KB83" i="1" s="1"/>
  <c r="AE91" i="1"/>
  <c r="AG90" i="1"/>
  <c r="KA84" i="1" s="1"/>
  <c r="BI90" i="1"/>
  <c r="BK90" i="1" s="1"/>
  <c r="KK84" i="1" s="1"/>
  <c r="KD84" i="1" l="1"/>
  <c r="KC85" i="1"/>
  <c r="KM84" i="1"/>
  <c r="MW84" i="1"/>
  <c r="GA90" i="1"/>
  <c r="NC90" i="1"/>
  <c r="KP84" i="1"/>
  <c r="NM89" i="1"/>
  <c r="NH89" i="1"/>
  <c r="JK95" i="1"/>
  <c r="JM94" i="1"/>
  <c r="MO88" i="1" s="1"/>
  <c r="AN92" i="1"/>
  <c r="AP91" i="1"/>
  <c r="KD85" i="1" s="1"/>
  <c r="AM92" i="1"/>
  <c r="AK93" i="1"/>
  <c r="MX83" i="1"/>
  <c r="L91" i="1"/>
  <c r="CY91" i="1" s="1"/>
  <c r="JT86" i="1"/>
  <c r="IP91" i="1"/>
  <c r="IR90" i="1"/>
  <c r="MJ84" i="1" s="1"/>
  <c r="P91" i="1"/>
  <c r="R90" i="1"/>
  <c r="JV84" i="1" s="1"/>
  <c r="M92" i="1"/>
  <c r="O91" i="1"/>
  <c r="JU85" i="1" s="1"/>
  <c r="AE92" i="1"/>
  <c r="AG91" i="1"/>
  <c r="KA85" i="1" s="1"/>
  <c r="CM92" i="1"/>
  <c r="CO91" i="1"/>
  <c r="BC92" i="1"/>
  <c r="BE91" i="1"/>
  <c r="KI85" i="1" s="1"/>
  <c r="CG92" i="1"/>
  <c r="CI91" i="1"/>
  <c r="KS85" i="1" s="1"/>
  <c r="V91" i="1"/>
  <c r="X90" i="1"/>
  <c r="JX84" i="1" s="1"/>
  <c r="Y92" i="1"/>
  <c r="AA92" i="1" s="1"/>
  <c r="JY86" i="1" s="1"/>
  <c r="BR91" i="1"/>
  <c r="BT90" i="1"/>
  <c r="KN84" i="1" s="1"/>
  <c r="BU92" i="1"/>
  <c r="BW91" i="1"/>
  <c r="KO85" i="1" s="1"/>
  <c r="AH91" i="1"/>
  <c r="AJ90" i="1"/>
  <c r="KB84" i="1" s="1"/>
  <c r="BI91" i="1"/>
  <c r="BK91" i="1" s="1"/>
  <c r="KK85" i="1" s="1"/>
  <c r="S92" i="1"/>
  <c r="U91" i="1"/>
  <c r="JW85" i="1" s="1"/>
  <c r="BX92" i="1"/>
  <c r="BZ91" i="1"/>
  <c r="CS91" i="1"/>
  <c r="CU90" i="1"/>
  <c r="AB91" i="1"/>
  <c r="AD90" i="1"/>
  <c r="JZ84" i="1" s="1"/>
  <c r="AZ92" i="1"/>
  <c r="BB91" i="1"/>
  <c r="KH85" i="1" s="1"/>
  <c r="BO92" i="1"/>
  <c r="BQ91" i="1"/>
  <c r="BF91" i="1"/>
  <c r="BH90" i="1"/>
  <c r="KJ84" i="1" s="1"/>
  <c r="KM85" i="1" l="1"/>
  <c r="KC86" i="1"/>
  <c r="MW85" i="1"/>
  <c r="GA91" i="1"/>
  <c r="NC91" i="1"/>
  <c r="KP85" i="1"/>
  <c r="NM90" i="1"/>
  <c r="NH90" i="1"/>
  <c r="JM95" i="1"/>
  <c r="MO89" i="1" s="1"/>
  <c r="JK96" i="1"/>
  <c r="AP92" i="1"/>
  <c r="KD86" i="1" s="1"/>
  <c r="AN93" i="1"/>
  <c r="AK94" i="1"/>
  <c r="AM93" i="1"/>
  <c r="MX84" i="1"/>
  <c r="L92" i="1"/>
  <c r="CY92" i="1" s="1"/>
  <c r="JT87" i="1"/>
  <c r="BO93" i="1"/>
  <c r="BQ92" i="1"/>
  <c r="AB92" i="1"/>
  <c r="AD91" i="1"/>
  <c r="JZ85" i="1" s="1"/>
  <c r="BX93" i="1"/>
  <c r="BZ92" i="1"/>
  <c r="BI92" i="1"/>
  <c r="BK92" i="1" s="1"/>
  <c r="KK86" i="1" s="1"/>
  <c r="BU93" i="1"/>
  <c r="BW92" i="1"/>
  <c r="KO86" i="1" s="1"/>
  <c r="M93" i="1"/>
  <c r="O92" i="1"/>
  <c r="JU86" i="1" s="1"/>
  <c r="IP92" i="1"/>
  <c r="IR91" i="1"/>
  <c r="MJ85" i="1" s="1"/>
  <c r="V92" i="1"/>
  <c r="X91" i="1"/>
  <c r="JX85" i="1" s="1"/>
  <c r="BC93" i="1"/>
  <c r="BE92" i="1"/>
  <c r="KI86" i="1" s="1"/>
  <c r="CM93" i="1"/>
  <c r="CO92" i="1"/>
  <c r="BF92" i="1"/>
  <c r="BH91" i="1"/>
  <c r="KJ85" i="1" s="1"/>
  <c r="AZ93" i="1"/>
  <c r="BB92" i="1"/>
  <c r="KH86" i="1" s="1"/>
  <c r="CS92" i="1"/>
  <c r="CU91" i="1"/>
  <c r="S93" i="1"/>
  <c r="U92" i="1"/>
  <c r="JW86" i="1" s="1"/>
  <c r="AH92" i="1"/>
  <c r="AJ91" i="1"/>
  <c r="KB85" i="1" s="1"/>
  <c r="P92" i="1"/>
  <c r="R91" i="1"/>
  <c r="JV85" i="1" s="1"/>
  <c r="BR92" i="1"/>
  <c r="BT91" i="1"/>
  <c r="KN85" i="1" s="1"/>
  <c r="Y93" i="1"/>
  <c r="AA93" i="1" s="1"/>
  <c r="JY87" i="1" s="1"/>
  <c r="CG93" i="1"/>
  <c r="CI92" i="1"/>
  <c r="KS86" i="1" s="1"/>
  <c r="AE93" i="1"/>
  <c r="AG92" i="1"/>
  <c r="KA86" i="1" s="1"/>
  <c r="KM86" i="1" l="1"/>
  <c r="KC87" i="1"/>
  <c r="MW86" i="1"/>
  <c r="GA92" i="1"/>
  <c r="NC92" i="1"/>
  <c r="KP86" i="1"/>
  <c r="NM91" i="1"/>
  <c r="NH91" i="1"/>
  <c r="JK100" i="1"/>
  <c r="JM96" i="1"/>
  <c r="MO90" i="1" s="1"/>
  <c r="AN94" i="1"/>
  <c r="AP93" i="1"/>
  <c r="KD87" i="1" s="1"/>
  <c r="AM94" i="1"/>
  <c r="AK95" i="1"/>
  <c r="MX85" i="1"/>
  <c r="L93" i="1"/>
  <c r="CY93" i="1" s="1"/>
  <c r="JT88" i="1"/>
  <c r="Y94" i="1"/>
  <c r="AA94" i="1" s="1"/>
  <c r="JY88" i="1" s="1"/>
  <c r="P93" i="1"/>
  <c r="R92" i="1"/>
  <c r="JV86" i="1" s="1"/>
  <c r="AH93" i="1"/>
  <c r="AJ92" i="1"/>
  <c r="KB86" i="1" s="1"/>
  <c r="CS93" i="1"/>
  <c r="CU92" i="1"/>
  <c r="AZ94" i="1"/>
  <c r="BB93" i="1"/>
  <c r="KH87" i="1" s="1"/>
  <c r="AE94" i="1"/>
  <c r="AG93" i="1"/>
  <c r="KA87" i="1" s="1"/>
  <c r="BC94" i="1"/>
  <c r="BE93" i="1"/>
  <c r="KI87" i="1" s="1"/>
  <c r="M94" i="1"/>
  <c r="O93" i="1"/>
  <c r="JU87" i="1" s="1"/>
  <c r="BX94" i="1"/>
  <c r="BZ93" i="1"/>
  <c r="CG94" i="1"/>
  <c r="CI93" i="1"/>
  <c r="KS87" i="1" s="1"/>
  <c r="BR93" i="1"/>
  <c r="BT92" i="1"/>
  <c r="KN86" i="1" s="1"/>
  <c r="S94" i="1"/>
  <c r="U93" i="1"/>
  <c r="JW87" i="1" s="1"/>
  <c r="BF93" i="1"/>
  <c r="BH92" i="1"/>
  <c r="KJ86" i="1" s="1"/>
  <c r="CM94" i="1"/>
  <c r="CO93" i="1"/>
  <c r="V93" i="1"/>
  <c r="X92" i="1"/>
  <c r="JX86" i="1" s="1"/>
  <c r="IP93" i="1"/>
  <c r="IR92" i="1"/>
  <c r="MJ86" i="1" s="1"/>
  <c r="BU94" i="1"/>
  <c r="BW93" i="1"/>
  <c r="KO87" i="1" s="1"/>
  <c r="BI93" i="1"/>
  <c r="BK93" i="1" s="1"/>
  <c r="KK87" i="1" s="1"/>
  <c r="AB93" i="1"/>
  <c r="AD92" i="1"/>
  <c r="JZ86" i="1" s="1"/>
  <c r="BO94" i="1"/>
  <c r="BQ93" i="1"/>
  <c r="KM87" i="1" l="1"/>
  <c r="KC88" i="1"/>
  <c r="MW87" i="1"/>
  <c r="GA93" i="1"/>
  <c r="NC93" i="1"/>
  <c r="KP87" i="1"/>
  <c r="NM92" i="1"/>
  <c r="NH92" i="1"/>
  <c r="JK101" i="1"/>
  <c r="JM100" i="1"/>
  <c r="MO91" i="1" s="1"/>
  <c r="AP94" i="1"/>
  <c r="KD88" i="1" s="1"/>
  <c r="AN95" i="1"/>
  <c r="AK96" i="1"/>
  <c r="AM95" i="1"/>
  <c r="KC89" i="1" s="1"/>
  <c r="MX86" i="1"/>
  <c r="L94" i="1"/>
  <c r="CY94" i="1" s="1"/>
  <c r="JT89" i="1"/>
  <c r="AE95" i="1"/>
  <c r="AG94" i="1"/>
  <c r="KA88" i="1" s="1"/>
  <c r="AZ95" i="1"/>
  <c r="BB94" i="1"/>
  <c r="KH88" i="1" s="1"/>
  <c r="AH94" i="1"/>
  <c r="AJ93" i="1"/>
  <c r="KB87" i="1" s="1"/>
  <c r="Y95" i="1"/>
  <c r="AA95" i="1" s="1"/>
  <c r="JY89" i="1" s="1"/>
  <c r="BI94" i="1"/>
  <c r="BK94" i="1" s="1"/>
  <c r="KK88" i="1" s="1"/>
  <c r="BO95" i="1"/>
  <c r="BQ94" i="1"/>
  <c r="KM88" i="1" s="1"/>
  <c r="IP94" i="1"/>
  <c r="IR93" i="1"/>
  <c r="MJ87" i="1" s="1"/>
  <c r="CM95" i="1"/>
  <c r="CO94" i="1"/>
  <c r="CG95" i="1"/>
  <c r="CI94" i="1"/>
  <c r="KS88" i="1" s="1"/>
  <c r="BX95" i="1"/>
  <c r="BZ94" i="1"/>
  <c r="M95" i="1"/>
  <c r="O94" i="1"/>
  <c r="JU88" i="1" s="1"/>
  <c r="BC95" i="1"/>
  <c r="BE94" i="1"/>
  <c r="KI88" i="1" s="1"/>
  <c r="CS94" i="1"/>
  <c r="CU93" i="1"/>
  <c r="P94" i="1"/>
  <c r="R93" i="1"/>
  <c r="JV87" i="1" s="1"/>
  <c r="AB94" i="1"/>
  <c r="AD93" i="1"/>
  <c r="JZ87" i="1" s="1"/>
  <c r="BU95" i="1"/>
  <c r="BW94" i="1"/>
  <c r="KO88" i="1" s="1"/>
  <c r="V94" i="1"/>
  <c r="X93" i="1"/>
  <c r="JX87" i="1" s="1"/>
  <c r="BF94" i="1"/>
  <c r="BH93" i="1"/>
  <c r="KJ87" i="1" s="1"/>
  <c r="S95" i="1"/>
  <c r="U94" i="1"/>
  <c r="JW88" i="1" s="1"/>
  <c r="BR94" i="1"/>
  <c r="BT93" i="1"/>
  <c r="KN87" i="1" s="1"/>
  <c r="MW88" i="1" l="1"/>
  <c r="GA94" i="1"/>
  <c r="NC94" i="1"/>
  <c r="KP88" i="1"/>
  <c r="NM93" i="1"/>
  <c r="NH93" i="1"/>
  <c r="JK102" i="1"/>
  <c r="JM101" i="1"/>
  <c r="MO92" i="1" s="1"/>
  <c r="AN96" i="1"/>
  <c r="AP95" i="1"/>
  <c r="KD89" i="1" s="1"/>
  <c r="AM96" i="1"/>
  <c r="KC90" i="1" s="1"/>
  <c r="AK100" i="1"/>
  <c r="MX87" i="1"/>
  <c r="L95" i="1"/>
  <c r="CY95" i="1" s="1"/>
  <c r="JT90" i="1"/>
  <c r="P95" i="1"/>
  <c r="R94" i="1"/>
  <c r="JV88" i="1" s="1"/>
  <c r="BC96" i="1"/>
  <c r="BE95" i="1"/>
  <c r="KI89" i="1" s="1"/>
  <c r="BX96" i="1"/>
  <c r="BZ95" i="1"/>
  <c r="CM96" i="1"/>
  <c r="CO95" i="1"/>
  <c r="BO96" i="1"/>
  <c r="BQ95" i="1"/>
  <c r="KM89" i="1" s="1"/>
  <c r="Y96" i="1"/>
  <c r="AA96" i="1" s="1"/>
  <c r="JY90" i="1" s="1"/>
  <c r="AZ96" i="1"/>
  <c r="BB95" i="1"/>
  <c r="KH89" i="1" s="1"/>
  <c r="BF95" i="1"/>
  <c r="BH94" i="1"/>
  <c r="KJ88" i="1" s="1"/>
  <c r="M96" i="1"/>
  <c r="O95" i="1"/>
  <c r="JU89" i="1" s="1"/>
  <c r="CG96" i="1"/>
  <c r="CI95" i="1"/>
  <c r="KS89" i="1" s="1"/>
  <c r="IP95" i="1"/>
  <c r="IR94" i="1"/>
  <c r="MJ88" i="1" s="1"/>
  <c r="BI95" i="1"/>
  <c r="BK95" i="1" s="1"/>
  <c r="KK89" i="1" s="1"/>
  <c r="AH95" i="1"/>
  <c r="AJ94" i="1"/>
  <c r="KB88" i="1" s="1"/>
  <c r="AE96" i="1"/>
  <c r="AG95" i="1"/>
  <c r="KA89" i="1" s="1"/>
  <c r="BR95" i="1"/>
  <c r="BT94" i="1"/>
  <c r="KN88" i="1" s="1"/>
  <c r="BU96" i="1"/>
  <c r="BV98" i="1" s="1"/>
  <c r="BW95" i="1"/>
  <c r="KO89" i="1" s="1"/>
  <c r="S96" i="1"/>
  <c r="U95" i="1"/>
  <c r="JW89" i="1" s="1"/>
  <c r="V95" i="1"/>
  <c r="X94" i="1"/>
  <c r="JX88" i="1" s="1"/>
  <c r="AB95" i="1"/>
  <c r="AD94" i="1"/>
  <c r="JZ88" i="1" s="1"/>
  <c r="CS95" i="1"/>
  <c r="CU94" i="1"/>
  <c r="MW89" i="1" l="1"/>
  <c r="GA95" i="1"/>
  <c r="NC95" i="1"/>
  <c r="KP89" i="1"/>
  <c r="NM94" i="1"/>
  <c r="NH94" i="1"/>
  <c r="JK103" i="1"/>
  <c r="JM102" i="1"/>
  <c r="MO93" i="1" s="1"/>
  <c r="AP96" i="1"/>
  <c r="KD90" i="1" s="1"/>
  <c r="AN100" i="1"/>
  <c r="AK101" i="1"/>
  <c r="AM100" i="1"/>
  <c r="KC91" i="1" s="1"/>
  <c r="MX88" i="1"/>
  <c r="L96" i="1"/>
  <c r="CY96" i="1" s="1"/>
  <c r="JT91" i="1"/>
  <c r="CS96" i="1"/>
  <c r="CU95" i="1"/>
  <c r="V96" i="1"/>
  <c r="X95" i="1"/>
  <c r="JX89" i="1" s="1"/>
  <c r="BU100" i="1"/>
  <c r="BW96" i="1"/>
  <c r="KO90" i="1" s="1"/>
  <c r="BI96" i="1"/>
  <c r="BK96" i="1" s="1"/>
  <c r="KK90" i="1" s="1"/>
  <c r="M100" i="1"/>
  <c r="O96" i="1"/>
  <c r="JU90" i="1" s="1"/>
  <c r="AZ100" i="1"/>
  <c r="BB96" i="1"/>
  <c r="KH90" i="1" s="1"/>
  <c r="BO100" i="1"/>
  <c r="BQ96" i="1"/>
  <c r="KM90" i="1" s="1"/>
  <c r="BC100" i="1"/>
  <c r="BE96" i="1"/>
  <c r="KI90" i="1" s="1"/>
  <c r="AB96" i="1"/>
  <c r="AD95" i="1"/>
  <c r="JZ89" i="1" s="1"/>
  <c r="S100" i="1"/>
  <c r="U96" i="1"/>
  <c r="JW90" i="1" s="1"/>
  <c r="BR96" i="1"/>
  <c r="BT95" i="1"/>
  <c r="KN89" i="1" s="1"/>
  <c r="AH96" i="1"/>
  <c r="AJ95" i="1"/>
  <c r="KB89" i="1" s="1"/>
  <c r="IP96" i="1"/>
  <c r="IR95" i="1"/>
  <c r="MJ89" i="1" s="1"/>
  <c r="CG100" i="1"/>
  <c r="CI96" i="1"/>
  <c r="KS90" i="1" s="1"/>
  <c r="BF96" i="1"/>
  <c r="BH95" i="1"/>
  <c r="KJ89" i="1" s="1"/>
  <c r="AE100" i="1"/>
  <c r="AG96" i="1"/>
  <c r="KA90" i="1" s="1"/>
  <c r="P96" i="1"/>
  <c r="R95" i="1"/>
  <c r="JV89" i="1" s="1"/>
  <c r="Y100" i="1"/>
  <c r="AA100" i="1" s="1"/>
  <c r="JY91" i="1" s="1"/>
  <c r="CM100" i="1"/>
  <c r="CO96" i="1"/>
  <c r="CM98" i="1"/>
  <c r="CO98" i="1" s="1"/>
  <c r="BX100" i="1"/>
  <c r="BZ96" i="1"/>
  <c r="MW90" i="1" l="1"/>
  <c r="GA96" i="1"/>
  <c r="NC96" i="1"/>
  <c r="KP90" i="1"/>
  <c r="NM95" i="1"/>
  <c r="NH95" i="1"/>
  <c r="JK104" i="1"/>
  <c r="JM103" i="1"/>
  <c r="MO94" i="1" s="1"/>
  <c r="AN101" i="1"/>
  <c r="AP100" i="1"/>
  <c r="KD91" i="1" s="1"/>
  <c r="AK102" i="1"/>
  <c r="AM101" i="1"/>
  <c r="KC92" i="1" s="1"/>
  <c r="MX89" i="1"/>
  <c r="L100" i="1"/>
  <c r="CY100" i="1" s="1"/>
  <c r="JT92" i="1"/>
  <c r="CM101" i="1"/>
  <c r="CO100" i="1"/>
  <c r="P100" i="1"/>
  <c r="R96" i="1"/>
  <c r="JV90" i="1" s="1"/>
  <c r="S101" i="1"/>
  <c r="U100" i="1"/>
  <c r="JW91" i="1" s="1"/>
  <c r="M101" i="1"/>
  <c r="O100" i="1"/>
  <c r="JU91" i="1" s="1"/>
  <c r="BX101" i="1"/>
  <c r="BZ100" i="1"/>
  <c r="BF100" i="1"/>
  <c r="BH96" i="1"/>
  <c r="KJ90" i="1" s="1"/>
  <c r="CG101" i="1"/>
  <c r="CI100" i="1"/>
  <c r="KS91" i="1" s="1"/>
  <c r="AH100" i="1"/>
  <c r="AJ96" i="1"/>
  <c r="KB90" i="1" s="1"/>
  <c r="BE100" i="1"/>
  <c r="KI91" i="1" s="1"/>
  <c r="BC101" i="1"/>
  <c r="AZ101" i="1"/>
  <c r="BB100" i="1"/>
  <c r="KH91" i="1" s="1"/>
  <c r="BU101" i="1"/>
  <c r="BW100" i="1"/>
  <c r="KO91" i="1" s="1"/>
  <c r="CS98" i="1"/>
  <c r="CU98" i="1" s="1"/>
  <c r="CS100" i="1"/>
  <c r="CU96" i="1"/>
  <c r="AE101" i="1"/>
  <c r="AG100" i="1"/>
  <c r="KA91" i="1" s="1"/>
  <c r="AB98" i="1"/>
  <c r="AB100" i="1"/>
  <c r="AD96" i="1"/>
  <c r="JZ90" i="1" s="1"/>
  <c r="BO101" i="1"/>
  <c r="BQ100" i="1"/>
  <c r="KM91" i="1" s="1"/>
  <c r="BI100" i="1"/>
  <c r="BK100" i="1" s="1"/>
  <c r="KK91" i="1" s="1"/>
  <c r="Y101" i="1"/>
  <c r="AA101" i="1" s="1"/>
  <c r="JY92" i="1" s="1"/>
  <c r="IP100" i="1"/>
  <c r="IR96" i="1"/>
  <c r="MJ90" i="1" s="1"/>
  <c r="BR100" i="1"/>
  <c r="BT96" i="1"/>
  <c r="KN90" i="1" s="1"/>
  <c r="V100" i="1"/>
  <c r="X96" i="1"/>
  <c r="JX90" i="1" s="1"/>
  <c r="MW91" i="1" l="1"/>
  <c r="KP91" i="1"/>
  <c r="GA100" i="1"/>
  <c r="NC100" i="1"/>
  <c r="NM96" i="1"/>
  <c r="NH96" i="1"/>
  <c r="JK105" i="1"/>
  <c r="JM104" i="1"/>
  <c r="MO95" i="1" s="1"/>
  <c r="AP101" i="1"/>
  <c r="KD92" i="1" s="1"/>
  <c r="AN102" i="1"/>
  <c r="AK103" i="1"/>
  <c r="AM102" i="1"/>
  <c r="KC93" i="1" s="1"/>
  <c r="MX90" i="1"/>
  <c r="L101" i="1"/>
  <c r="CY101" i="1" s="1"/>
  <c r="JT93" i="1"/>
  <c r="BR101" i="1"/>
  <c r="BT100" i="1"/>
  <c r="KN91" i="1" s="1"/>
  <c r="AE102" i="1"/>
  <c r="AG101" i="1"/>
  <c r="KA92" i="1" s="1"/>
  <c r="BU102" i="1"/>
  <c r="BW101" i="1"/>
  <c r="KO92" i="1" s="1"/>
  <c r="CG102" i="1"/>
  <c r="CI101" i="1"/>
  <c r="KS92" i="1" s="1"/>
  <c r="V101" i="1"/>
  <c r="X100" i="1"/>
  <c r="JX91" i="1" s="1"/>
  <c r="Y102" i="1"/>
  <c r="AA102" i="1" s="1"/>
  <c r="JY93" i="1" s="1"/>
  <c r="AB101" i="1"/>
  <c r="AD100" i="1"/>
  <c r="JZ91" i="1" s="1"/>
  <c r="BC102" i="1"/>
  <c r="BE101" i="1"/>
  <c r="KI92" i="1" s="1"/>
  <c r="BX102" i="1"/>
  <c r="BZ101" i="1"/>
  <c r="S102" i="1"/>
  <c r="U101" i="1"/>
  <c r="JW92" i="1" s="1"/>
  <c r="CM102" i="1"/>
  <c r="CO101" i="1"/>
  <c r="BI101" i="1"/>
  <c r="BK101" i="1" s="1"/>
  <c r="KK92" i="1" s="1"/>
  <c r="BO102" i="1"/>
  <c r="BQ101" i="1"/>
  <c r="KM92" i="1" s="1"/>
  <c r="CS101" i="1"/>
  <c r="CU100" i="1"/>
  <c r="AH101" i="1"/>
  <c r="AJ100" i="1"/>
  <c r="KB91" i="1" s="1"/>
  <c r="M102" i="1"/>
  <c r="O101" i="1"/>
  <c r="JU92" i="1" s="1"/>
  <c r="P101" i="1"/>
  <c r="R100" i="1"/>
  <c r="JV91" i="1" s="1"/>
  <c r="IP101" i="1"/>
  <c r="IR100" i="1"/>
  <c r="MJ91" i="1" s="1"/>
  <c r="AZ102" i="1"/>
  <c r="BB101" i="1"/>
  <c r="KH92" i="1" s="1"/>
  <c r="BF101" i="1"/>
  <c r="BH100" i="1"/>
  <c r="KJ91" i="1" s="1"/>
  <c r="KP92" i="1" l="1"/>
  <c r="MW92" i="1"/>
  <c r="GA101" i="1"/>
  <c r="NC101" i="1"/>
  <c r="NM100" i="1"/>
  <c r="NH100" i="1"/>
  <c r="JK106" i="1"/>
  <c r="JM105" i="1"/>
  <c r="MO96" i="1" s="1"/>
  <c r="AN103" i="1"/>
  <c r="AP102" i="1"/>
  <c r="KD93" i="1" s="1"/>
  <c r="AK104" i="1"/>
  <c r="AM103" i="1"/>
  <c r="KC94" i="1" s="1"/>
  <c r="MX91" i="1"/>
  <c r="L102" i="1"/>
  <c r="CY102" i="1" s="1"/>
  <c r="JT94" i="1"/>
  <c r="P102" i="1"/>
  <c r="R101" i="1"/>
  <c r="JV92" i="1" s="1"/>
  <c r="AZ103" i="1"/>
  <c r="BB102" i="1"/>
  <c r="KH93" i="1" s="1"/>
  <c r="M103" i="1"/>
  <c r="O102" i="1"/>
  <c r="JU93" i="1" s="1"/>
  <c r="S103" i="1"/>
  <c r="U102" i="1"/>
  <c r="JW93" i="1" s="1"/>
  <c r="AB102" i="1"/>
  <c r="AD101" i="1"/>
  <c r="JZ92" i="1" s="1"/>
  <c r="V102" i="1"/>
  <c r="X101" i="1"/>
  <c r="JX92" i="1" s="1"/>
  <c r="BF102" i="1"/>
  <c r="BH101" i="1"/>
  <c r="KJ92" i="1" s="1"/>
  <c r="IP102" i="1"/>
  <c r="IR101" i="1"/>
  <c r="MJ92" i="1" s="1"/>
  <c r="AH102" i="1"/>
  <c r="AJ101" i="1"/>
  <c r="KB92" i="1" s="1"/>
  <c r="BO103" i="1"/>
  <c r="BQ102" i="1"/>
  <c r="KM93" i="1" s="1"/>
  <c r="CG103" i="1"/>
  <c r="CI102" i="1"/>
  <c r="KS93" i="1" s="1"/>
  <c r="AE103" i="1"/>
  <c r="AG102" i="1"/>
  <c r="KA93" i="1" s="1"/>
  <c r="Y103" i="1"/>
  <c r="AA103" i="1" s="1"/>
  <c r="JY94" i="1" s="1"/>
  <c r="CM103" i="1"/>
  <c r="CO102" i="1"/>
  <c r="BX103" i="1"/>
  <c r="BZ102" i="1"/>
  <c r="CS102" i="1"/>
  <c r="CU101" i="1"/>
  <c r="BI102" i="1"/>
  <c r="BK102" i="1" s="1"/>
  <c r="KK93" i="1" s="1"/>
  <c r="BC103" i="1"/>
  <c r="BE102" i="1"/>
  <c r="KI93" i="1" s="1"/>
  <c r="BU103" i="1"/>
  <c r="BW102" i="1"/>
  <c r="KO93" i="1" s="1"/>
  <c r="BR102" i="1"/>
  <c r="BT101" i="1"/>
  <c r="KN92" i="1" s="1"/>
  <c r="KP93" i="1" l="1"/>
  <c r="MW93" i="1"/>
  <c r="GA102" i="1"/>
  <c r="NC102" i="1"/>
  <c r="NM101" i="1"/>
  <c r="NH101" i="1"/>
  <c r="JK107" i="1"/>
  <c r="JM106" i="1"/>
  <c r="MO97" i="1" s="1"/>
  <c r="AN104" i="1"/>
  <c r="AP103" i="1"/>
  <c r="KD94" i="1" s="1"/>
  <c r="AK105" i="1"/>
  <c r="AM104" i="1"/>
  <c r="KC95" i="1" s="1"/>
  <c r="MX92" i="1"/>
  <c r="L103" i="1"/>
  <c r="CY103" i="1" s="1"/>
  <c r="JT95" i="1"/>
  <c r="CS103" i="1"/>
  <c r="CU102" i="1"/>
  <c r="CM104" i="1"/>
  <c r="CO103" i="1"/>
  <c r="AE104" i="1"/>
  <c r="AG103" i="1"/>
  <c r="KA94" i="1" s="1"/>
  <c r="AJ102" i="1"/>
  <c r="KB93" i="1" s="1"/>
  <c r="AH103" i="1"/>
  <c r="BF103" i="1"/>
  <c r="BH102" i="1"/>
  <c r="KJ93" i="1" s="1"/>
  <c r="V103" i="1"/>
  <c r="X102" i="1"/>
  <c r="JX93" i="1" s="1"/>
  <c r="AZ104" i="1"/>
  <c r="BB103" i="1"/>
  <c r="KH94" i="1" s="1"/>
  <c r="BU104" i="1"/>
  <c r="BW103" i="1"/>
  <c r="KO94" i="1" s="1"/>
  <c r="BI103" i="1"/>
  <c r="BK103" i="1" s="1"/>
  <c r="KK94" i="1" s="1"/>
  <c r="BX104" i="1"/>
  <c r="BZ103" i="1"/>
  <c r="BC104" i="1"/>
  <c r="BE103" i="1"/>
  <c r="KI94" i="1" s="1"/>
  <c r="S104" i="1"/>
  <c r="U103" i="1"/>
  <c r="JW94" i="1" s="1"/>
  <c r="BR103" i="1"/>
  <c r="BT102" i="1"/>
  <c r="KN93" i="1" s="1"/>
  <c r="Y104" i="1"/>
  <c r="AA104" i="1" s="1"/>
  <c r="JY95" i="1" s="1"/>
  <c r="CG104" i="1"/>
  <c r="CI103" i="1"/>
  <c r="KS94" i="1" s="1"/>
  <c r="BO104" i="1"/>
  <c r="BQ103" i="1"/>
  <c r="KM94" i="1" s="1"/>
  <c r="IP103" i="1"/>
  <c r="IR102" i="1"/>
  <c r="MJ93" i="1" s="1"/>
  <c r="AB103" i="1"/>
  <c r="AD102" i="1"/>
  <c r="JZ93" i="1" s="1"/>
  <c r="M104" i="1"/>
  <c r="O103" i="1"/>
  <c r="JU94" i="1" s="1"/>
  <c r="P103" i="1"/>
  <c r="R102" i="1"/>
  <c r="JV93" i="1" s="1"/>
  <c r="KP94" i="1" l="1"/>
  <c r="MW94" i="1"/>
  <c r="GA103" i="1"/>
  <c r="NC103" i="1"/>
  <c r="NM102" i="1"/>
  <c r="NH102" i="1"/>
  <c r="JK108" i="1"/>
  <c r="JM107" i="1"/>
  <c r="MO98" i="1" s="1"/>
  <c r="AN105" i="1"/>
  <c r="AP104" i="1"/>
  <c r="KD95" i="1" s="1"/>
  <c r="AK106" i="1"/>
  <c r="AM105" i="1"/>
  <c r="KC96" i="1" s="1"/>
  <c r="MX93" i="1"/>
  <c r="L104" i="1"/>
  <c r="CY104" i="1" s="1"/>
  <c r="JT96" i="1"/>
  <c r="M105" i="1"/>
  <c r="O104" i="1"/>
  <c r="JU95" i="1" s="1"/>
  <c r="BO105" i="1"/>
  <c r="BQ104" i="1"/>
  <c r="KM95" i="1" s="1"/>
  <c r="Y105" i="1"/>
  <c r="AA105" i="1" s="1"/>
  <c r="JY96" i="1" s="1"/>
  <c r="BU105" i="1"/>
  <c r="BW104" i="1"/>
  <c r="KO95" i="1" s="1"/>
  <c r="AZ105" i="1"/>
  <c r="BB104" i="1"/>
  <c r="KH95" i="1" s="1"/>
  <c r="BF104" i="1"/>
  <c r="BH103" i="1"/>
  <c r="KJ94" i="1" s="1"/>
  <c r="CO104" i="1"/>
  <c r="CM105" i="1"/>
  <c r="BX105" i="1"/>
  <c r="BZ104" i="1"/>
  <c r="BI104" i="1"/>
  <c r="BK104" i="1" s="1"/>
  <c r="KK95" i="1" s="1"/>
  <c r="AH104" i="1"/>
  <c r="AJ103" i="1"/>
  <c r="KB94" i="1" s="1"/>
  <c r="P104" i="1"/>
  <c r="R103" i="1"/>
  <c r="JV94" i="1" s="1"/>
  <c r="AB104" i="1"/>
  <c r="AD103" i="1"/>
  <c r="JZ94" i="1" s="1"/>
  <c r="IP104" i="1"/>
  <c r="IR103" i="1"/>
  <c r="MJ94" i="1" s="1"/>
  <c r="CG105" i="1"/>
  <c r="CI104" i="1"/>
  <c r="KS95" i="1" s="1"/>
  <c r="S105" i="1"/>
  <c r="U104" i="1"/>
  <c r="JW95" i="1" s="1"/>
  <c r="V104" i="1"/>
  <c r="X103" i="1"/>
  <c r="JX94" i="1" s="1"/>
  <c r="AE105" i="1"/>
  <c r="AG104" i="1"/>
  <c r="KA95" i="1" s="1"/>
  <c r="CS104" i="1"/>
  <c r="CU103" i="1"/>
  <c r="BR104" i="1"/>
  <c r="BT103" i="1"/>
  <c r="KN94" i="1" s="1"/>
  <c r="BC105" i="1"/>
  <c r="BE104" i="1"/>
  <c r="KI95" i="1" s="1"/>
  <c r="KP95" i="1" l="1"/>
  <c r="MW95" i="1"/>
  <c r="GA104" i="1"/>
  <c r="NC104" i="1"/>
  <c r="NM103" i="1"/>
  <c r="NH103" i="1"/>
  <c r="JK109" i="1"/>
  <c r="JM108" i="1"/>
  <c r="MO99" i="1" s="1"/>
  <c r="AP105" i="1"/>
  <c r="KD96" i="1" s="1"/>
  <c r="AN106" i="1"/>
  <c r="AK107" i="1"/>
  <c r="AM106" i="1"/>
  <c r="KC97" i="1" s="1"/>
  <c r="MX94" i="1"/>
  <c r="L105" i="1"/>
  <c r="CY105" i="1" s="1"/>
  <c r="JT97" i="1"/>
  <c r="BR105" i="1"/>
  <c r="BT104" i="1"/>
  <c r="KN95" i="1" s="1"/>
  <c r="BO106" i="1"/>
  <c r="BQ105" i="1"/>
  <c r="KM96" i="1" s="1"/>
  <c r="BI105" i="1"/>
  <c r="BK105" i="1" s="1"/>
  <c r="KK96" i="1" s="1"/>
  <c r="S106" i="1"/>
  <c r="U105" i="1"/>
  <c r="JW96" i="1" s="1"/>
  <c r="P105" i="1"/>
  <c r="R104" i="1"/>
  <c r="JV95" i="1" s="1"/>
  <c r="AZ106" i="1"/>
  <c r="BB105" i="1"/>
  <c r="KH96" i="1" s="1"/>
  <c r="BX106" i="1"/>
  <c r="BZ105" i="1"/>
  <c r="CM106" i="1"/>
  <c r="CO105" i="1"/>
  <c r="AE106" i="1"/>
  <c r="AG105" i="1"/>
  <c r="KA96" i="1" s="1"/>
  <c r="IP105" i="1"/>
  <c r="IR104" i="1"/>
  <c r="MJ95" i="1" s="1"/>
  <c r="BC106" i="1"/>
  <c r="BE105" i="1"/>
  <c r="KI96" i="1" s="1"/>
  <c r="CS105" i="1"/>
  <c r="CU104" i="1"/>
  <c r="V105" i="1"/>
  <c r="X104" i="1"/>
  <c r="JX95" i="1" s="1"/>
  <c r="CG106" i="1"/>
  <c r="CI105" i="1"/>
  <c r="KS96" i="1" s="1"/>
  <c r="AB105" i="1"/>
  <c r="AD104" i="1"/>
  <c r="JZ95" i="1" s="1"/>
  <c r="AH105" i="1"/>
  <c r="AJ104" i="1"/>
  <c r="KB95" i="1" s="1"/>
  <c r="BF105" i="1"/>
  <c r="BH104" i="1"/>
  <c r="KJ95" i="1" s="1"/>
  <c r="BU106" i="1"/>
  <c r="BW105" i="1"/>
  <c r="KO96" i="1" s="1"/>
  <c r="Y106" i="1"/>
  <c r="AA106" i="1" s="1"/>
  <c r="JY97" i="1" s="1"/>
  <c r="M106" i="1"/>
  <c r="O105" i="1"/>
  <c r="JU96" i="1" s="1"/>
  <c r="KP96" i="1" l="1"/>
  <c r="MW96" i="1"/>
  <c r="GA105" i="1"/>
  <c r="NC105" i="1"/>
  <c r="NM104" i="1"/>
  <c r="NH104" i="1"/>
  <c r="JK110" i="1"/>
  <c r="JM109" i="1"/>
  <c r="MO100" i="1" s="1"/>
  <c r="AP106" i="1"/>
  <c r="KD97" i="1" s="1"/>
  <c r="AN107" i="1"/>
  <c r="AK108" i="1"/>
  <c r="AM107" i="1"/>
  <c r="KC98" i="1" s="1"/>
  <c r="MX95" i="1"/>
  <c r="L106" i="1"/>
  <c r="CY106" i="1" s="1"/>
  <c r="JT98" i="1"/>
  <c r="S107" i="1"/>
  <c r="U106" i="1"/>
  <c r="JW97" i="1" s="1"/>
  <c r="BH105" i="1"/>
  <c r="KJ96" i="1" s="1"/>
  <c r="BF106" i="1"/>
  <c r="V106" i="1"/>
  <c r="X105" i="1"/>
  <c r="JX96" i="1" s="1"/>
  <c r="AZ107" i="1"/>
  <c r="BB106" i="1"/>
  <c r="KH97" i="1" s="1"/>
  <c r="BO107" i="1"/>
  <c r="BQ106" i="1"/>
  <c r="KM97" i="1" s="1"/>
  <c r="M107" i="1"/>
  <c r="O106" i="1"/>
  <c r="JU97" i="1" s="1"/>
  <c r="R105" i="1"/>
  <c r="JV96" i="1" s="1"/>
  <c r="P106" i="1"/>
  <c r="Y107" i="1"/>
  <c r="AA107" i="1" s="1"/>
  <c r="JY98" i="1" s="1"/>
  <c r="AD105" i="1"/>
  <c r="JZ96" i="1" s="1"/>
  <c r="AB106" i="1"/>
  <c r="IR105" i="1"/>
  <c r="MJ96" i="1" s="1"/>
  <c r="IP106" i="1"/>
  <c r="CM107" i="1"/>
  <c r="CO106" i="1"/>
  <c r="BR106" i="1"/>
  <c r="BT105" i="1"/>
  <c r="KN96" i="1" s="1"/>
  <c r="BU107" i="1"/>
  <c r="BW106" i="1"/>
  <c r="KO97" i="1" s="1"/>
  <c r="AH106" i="1"/>
  <c r="AJ105" i="1"/>
  <c r="KB96" i="1" s="1"/>
  <c r="CG107" i="1"/>
  <c r="CI106" i="1"/>
  <c r="KS97" i="1" s="1"/>
  <c r="CU105" i="1"/>
  <c r="CS106" i="1"/>
  <c r="BC107" i="1"/>
  <c r="BE106" i="1"/>
  <c r="KI97" i="1" s="1"/>
  <c r="AE107" i="1"/>
  <c r="AG106" i="1"/>
  <c r="KA97" i="1" s="1"/>
  <c r="BX107" i="1"/>
  <c r="BZ106" i="1"/>
  <c r="BI106" i="1"/>
  <c r="BK106" i="1" s="1"/>
  <c r="KK97" i="1" s="1"/>
  <c r="KP97" i="1" l="1"/>
  <c r="MW97" i="1"/>
  <c r="GA106" i="1"/>
  <c r="NC106" i="1"/>
  <c r="NM105" i="1"/>
  <c r="NH105" i="1"/>
  <c r="JK111" i="1"/>
  <c r="JM110" i="1"/>
  <c r="MO101" i="1" s="1"/>
  <c r="AN108" i="1"/>
  <c r="AP107" i="1"/>
  <c r="KD98" i="1" s="1"/>
  <c r="AK109" i="1"/>
  <c r="AM108" i="1"/>
  <c r="KC99" i="1" s="1"/>
  <c r="MX96" i="1"/>
  <c r="L107" i="1"/>
  <c r="CY107" i="1" s="1"/>
  <c r="JT99" i="1"/>
  <c r="AB107" i="1"/>
  <c r="AD106" i="1"/>
  <c r="JZ97" i="1" s="1"/>
  <c r="Y108" i="1"/>
  <c r="AA108" i="1" s="1"/>
  <c r="JY99" i="1" s="1"/>
  <c r="BO108" i="1"/>
  <c r="BQ107" i="1"/>
  <c r="KM98" i="1" s="1"/>
  <c r="V107" i="1"/>
  <c r="X106" i="1"/>
  <c r="JX97" i="1" s="1"/>
  <c r="S108" i="1"/>
  <c r="U107" i="1"/>
  <c r="JW98" i="1" s="1"/>
  <c r="BI107" i="1"/>
  <c r="BK107" i="1" s="1"/>
  <c r="KK98" i="1" s="1"/>
  <c r="AE108" i="1"/>
  <c r="AG107" i="1"/>
  <c r="KA98" i="1" s="1"/>
  <c r="BC108" i="1"/>
  <c r="BE107" i="1"/>
  <c r="KI98" i="1" s="1"/>
  <c r="CG108" i="1"/>
  <c r="CI107" i="1"/>
  <c r="KS98" i="1" s="1"/>
  <c r="BU108" i="1"/>
  <c r="BW107" i="1"/>
  <c r="KO98" i="1" s="1"/>
  <c r="BF107" i="1"/>
  <c r="BH106" i="1"/>
  <c r="KJ97" i="1" s="1"/>
  <c r="AH107" i="1"/>
  <c r="AJ106" i="1"/>
  <c r="KB97" i="1" s="1"/>
  <c r="IR106" i="1"/>
  <c r="MJ97" i="1" s="1"/>
  <c r="IP107" i="1"/>
  <c r="R106" i="1"/>
  <c r="JV97" i="1" s="1"/>
  <c r="P107" i="1"/>
  <c r="BR107" i="1"/>
  <c r="BT106" i="1"/>
  <c r="KN97" i="1" s="1"/>
  <c r="BX108" i="1"/>
  <c r="BZ107" i="1"/>
  <c r="CS107" i="1"/>
  <c r="CU106" i="1"/>
  <c r="CM108" i="1"/>
  <c r="CO107" i="1"/>
  <c r="M108" i="1"/>
  <c r="O107" i="1"/>
  <c r="JU98" i="1" s="1"/>
  <c r="AZ108" i="1"/>
  <c r="BB107" i="1"/>
  <c r="KH98" i="1" s="1"/>
  <c r="KP98" i="1" l="1"/>
  <c r="MW98" i="1"/>
  <c r="GA107" i="1"/>
  <c r="NC107" i="1"/>
  <c r="NM106" i="1"/>
  <c r="NH106" i="1"/>
  <c r="JM111" i="1"/>
  <c r="MO102" i="1" s="1"/>
  <c r="JK115" i="1"/>
  <c r="AP108" i="1"/>
  <c r="KD99" i="1" s="1"/>
  <c r="AN109" i="1"/>
  <c r="AK110" i="1"/>
  <c r="AM109" i="1"/>
  <c r="KC100" i="1" s="1"/>
  <c r="MX97" i="1"/>
  <c r="L108" i="1"/>
  <c r="CY108" i="1" s="1"/>
  <c r="JT100" i="1"/>
  <c r="IP108" i="1"/>
  <c r="IR107" i="1"/>
  <c r="MJ98" i="1" s="1"/>
  <c r="BI108" i="1"/>
  <c r="BK108" i="1" s="1"/>
  <c r="KK99" i="1" s="1"/>
  <c r="AB108" i="1"/>
  <c r="AD107" i="1"/>
  <c r="JZ98" i="1" s="1"/>
  <c r="M109" i="1"/>
  <c r="O108" i="1"/>
  <c r="JU99" i="1" s="1"/>
  <c r="BB108" i="1"/>
  <c r="KH99" i="1" s="1"/>
  <c r="AZ109" i="1"/>
  <c r="CS108" i="1"/>
  <c r="CU107" i="1"/>
  <c r="BR108" i="1"/>
  <c r="BT107" i="1"/>
  <c r="KN98" i="1" s="1"/>
  <c r="BU109" i="1"/>
  <c r="BW108" i="1"/>
  <c r="KO99" i="1" s="1"/>
  <c r="BC109" i="1"/>
  <c r="BE108" i="1"/>
  <c r="KI99" i="1" s="1"/>
  <c r="V108" i="1"/>
  <c r="X107" i="1"/>
  <c r="JX98" i="1" s="1"/>
  <c r="BQ108" i="1"/>
  <c r="KM99" i="1" s="1"/>
  <c r="BO109" i="1"/>
  <c r="P108" i="1"/>
  <c r="R107" i="1"/>
  <c r="JV98" i="1" s="1"/>
  <c r="BF108" i="1"/>
  <c r="BH107" i="1"/>
  <c r="KJ98" i="1" s="1"/>
  <c r="Y109" i="1"/>
  <c r="AA109" i="1" s="1"/>
  <c r="JY100" i="1" s="1"/>
  <c r="CM109" i="1"/>
  <c r="CO108" i="1"/>
  <c r="BX109" i="1"/>
  <c r="BZ108" i="1"/>
  <c r="AH108" i="1"/>
  <c r="AJ107" i="1"/>
  <c r="KB98" i="1" s="1"/>
  <c r="CG109" i="1"/>
  <c r="CI108" i="1"/>
  <c r="KS99" i="1" s="1"/>
  <c r="AE109" i="1"/>
  <c r="AG108" i="1"/>
  <c r="KA99" i="1" s="1"/>
  <c r="U108" i="1"/>
  <c r="JW99" i="1" s="1"/>
  <c r="S109" i="1"/>
  <c r="KP99" i="1" l="1"/>
  <c r="MW99" i="1"/>
  <c r="GA108" i="1"/>
  <c r="NC108" i="1"/>
  <c r="NM107" i="1"/>
  <c r="NH107" i="1"/>
  <c r="JK116" i="1"/>
  <c r="JM115" i="1"/>
  <c r="MO103" i="1" s="1"/>
  <c r="AP109" i="1"/>
  <c r="KD100" i="1" s="1"/>
  <c r="AN110" i="1"/>
  <c r="AK111" i="1"/>
  <c r="AM110" i="1"/>
  <c r="KC101" i="1" s="1"/>
  <c r="MX98" i="1"/>
  <c r="L109" i="1"/>
  <c r="CY109" i="1" s="1"/>
  <c r="JT101" i="1"/>
  <c r="CS109" i="1"/>
  <c r="CU108" i="1"/>
  <c r="IP109" i="1"/>
  <c r="IR108" i="1"/>
  <c r="MJ99" i="1" s="1"/>
  <c r="AE110" i="1"/>
  <c r="AG109" i="1"/>
  <c r="KA100" i="1" s="1"/>
  <c r="BX110" i="1"/>
  <c r="BZ109" i="1"/>
  <c r="BC110" i="1"/>
  <c r="BE109" i="1"/>
  <c r="KI100" i="1" s="1"/>
  <c r="AZ110" i="1"/>
  <c r="BB109" i="1"/>
  <c r="KH100" i="1" s="1"/>
  <c r="P109" i="1"/>
  <c r="R108" i="1"/>
  <c r="JV99" i="1" s="1"/>
  <c r="V109" i="1"/>
  <c r="X108" i="1"/>
  <c r="JX99" i="1" s="1"/>
  <c r="BO110" i="1"/>
  <c r="BQ109" i="1"/>
  <c r="KM100" i="1" s="1"/>
  <c r="M110" i="1"/>
  <c r="O109" i="1"/>
  <c r="JU100" i="1" s="1"/>
  <c r="BI109" i="1"/>
  <c r="BK109" i="1" s="1"/>
  <c r="KK100" i="1" s="1"/>
  <c r="S110" i="1"/>
  <c r="U109" i="1"/>
  <c r="JW100" i="1" s="1"/>
  <c r="BF109" i="1"/>
  <c r="BH108" i="1"/>
  <c r="KJ99" i="1" s="1"/>
  <c r="BR109" i="1"/>
  <c r="BT108" i="1"/>
  <c r="KN99" i="1" s="1"/>
  <c r="AB109" i="1"/>
  <c r="AD108" i="1"/>
  <c r="JZ99" i="1" s="1"/>
  <c r="AH109" i="1"/>
  <c r="AJ108" i="1"/>
  <c r="KB99" i="1" s="1"/>
  <c r="BU110" i="1"/>
  <c r="BW109" i="1"/>
  <c r="KO100" i="1" s="1"/>
  <c r="CG110" i="1"/>
  <c r="CI109" i="1"/>
  <c r="KS100" i="1" s="1"/>
  <c r="CM110" i="1"/>
  <c r="CO109" i="1"/>
  <c r="Y110" i="1"/>
  <c r="AA110" i="1" s="1"/>
  <c r="JY101" i="1" s="1"/>
  <c r="KP100" i="1" l="1"/>
  <c r="MW100" i="1"/>
  <c r="GA109" i="1"/>
  <c r="NC109" i="1"/>
  <c r="NM108" i="1"/>
  <c r="NH108" i="1"/>
  <c r="JM116" i="1"/>
  <c r="MO104" i="1" s="1"/>
  <c r="JK117" i="1"/>
  <c r="AP110" i="1"/>
  <c r="KD101" i="1" s="1"/>
  <c r="AN111" i="1"/>
  <c r="AM111" i="1"/>
  <c r="KC102" i="1" s="1"/>
  <c r="AK115" i="1"/>
  <c r="MX99" i="1"/>
  <c r="L110" i="1"/>
  <c r="CY110" i="1" s="1"/>
  <c r="JT102" i="1"/>
  <c r="BI110" i="1"/>
  <c r="BK110" i="1" s="1"/>
  <c r="KK101" i="1" s="1"/>
  <c r="AB110" i="1"/>
  <c r="AD109" i="1"/>
  <c r="JZ100" i="1" s="1"/>
  <c r="BR110" i="1"/>
  <c r="BT109" i="1"/>
  <c r="KN100" i="1" s="1"/>
  <c r="S111" i="1"/>
  <c r="U110" i="1"/>
  <c r="JW101" i="1" s="1"/>
  <c r="M111" i="1"/>
  <c r="O110" i="1"/>
  <c r="JU101" i="1" s="1"/>
  <c r="AE111" i="1"/>
  <c r="AG110" i="1"/>
  <c r="KA101" i="1" s="1"/>
  <c r="CS110" i="1"/>
  <c r="CU109" i="1"/>
  <c r="Y111" i="1"/>
  <c r="AA111" i="1" s="1"/>
  <c r="JY102" i="1" s="1"/>
  <c r="CG111" i="1"/>
  <c r="CI110" i="1"/>
  <c r="KS101" i="1" s="1"/>
  <c r="AH110" i="1"/>
  <c r="AJ109" i="1"/>
  <c r="KB100" i="1" s="1"/>
  <c r="V110" i="1"/>
  <c r="X109" i="1"/>
  <c r="JX100" i="1" s="1"/>
  <c r="AZ111" i="1"/>
  <c r="BB110" i="1"/>
  <c r="KH101" i="1" s="1"/>
  <c r="BF110" i="1"/>
  <c r="BH109" i="1"/>
  <c r="KJ100" i="1" s="1"/>
  <c r="BX111" i="1"/>
  <c r="BZ110" i="1"/>
  <c r="IP110" i="1"/>
  <c r="IR109" i="1"/>
  <c r="MJ100" i="1" s="1"/>
  <c r="CM113" i="1"/>
  <c r="CO113" i="1" s="1"/>
  <c r="CM111" i="1"/>
  <c r="CO110" i="1"/>
  <c r="BU111" i="1"/>
  <c r="BV113" i="1" s="1"/>
  <c r="BW110" i="1"/>
  <c r="KO101" i="1" s="1"/>
  <c r="BO111" i="1"/>
  <c r="BQ110" i="1"/>
  <c r="KM101" i="1" s="1"/>
  <c r="P110" i="1"/>
  <c r="R109" i="1"/>
  <c r="JV100" i="1" s="1"/>
  <c r="BC111" i="1"/>
  <c r="BE110" i="1"/>
  <c r="KI101" i="1" s="1"/>
  <c r="KP101" i="1" l="1"/>
  <c r="MW101" i="1"/>
  <c r="GA110" i="1"/>
  <c r="NC110" i="1"/>
  <c r="NM109" i="1"/>
  <c r="NH109" i="1"/>
  <c r="JM117" i="1"/>
  <c r="MO105" i="1" s="1"/>
  <c r="JK118" i="1"/>
  <c r="AP111" i="1"/>
  <c r="KD102" i="1" s="1"/>
  <c r="AN115" i="1"/>
  <c r="AK116" i="1"/>
  <c r="AM115" i="1"/>
  <c r="KC103" i="1" s="1"/>
  <c r="MX100" i="1"/>
  <c r="L111" i="1"/>
  <c r="CY111" i="1" s="1"/>
  <c r="JT103" i="1"/>
  <c r="BZ111" i="1"/>
  <c r="BX115" i="1"/>
  <c r="BE111" i="1"/>
  <c r="KI102" i="1" s="1"/>
  <c r="BC115" i="1"/>
  <c r="IP111" i="1"/>
  <c r="IR110" i="1"/>
  <c r="MJ101" i="1" s="1"/>
  <c r="AB113" i="1"/>
  <c r="AD110" i="1"/>
  <c r="JZ101" i="1" s="1"/>
  <c r="AB111" i="1"/>
  <c r="BQ111" i="1"/>
  <c r="KM102" i="1" s="1"/>
  <c r="BO115" i="1"/>
  <c r="CO111" i="1"/>
  <c r="CM115" i="1"/>
  <c r="BF111" i="1"/>
  <c r="BH110" i="1"/>
  <c r="KJ101" i="1" s="1"/>
  <c r="V111" i="1"/>
  <c r="X110" i="1"/>
  <c r="JX101" i="1" s="1"/>
  <c r="AH111" i="1"/>
  <c r="AJ110" i="1"/>
  <c r="KB101" i="1" s="1"/>
  <c r="CS113" i="1"/>
  <c r="CU113" i="1" s="1"/>
  <c r="CS111" i="1"/>
  <c r="CU110" i="1"/>
  <c r="O111" i="1"/>
  <c r="JU102" i="1" s="1"/>
  <c r="M115" i="1"/>
  <c r="BW111" i="1"/>
  <c r="KO102" i="1" s="1"/>
  <c r="BU115" i="1"/>
  <c r="BB111" i="1"/>
  <c r="KH102" i="1" s="1"/>
  <c r="AZ115" i="1"/>
  <c r="Y115" i="1"/>
  <c r="AA115" i="1" s="1"/>
  <c r="JY103" i="1" s="1"/>
  <c r="BR111" i="1"/>
  <c r="BT110" i="1"/>
  <c r="KN101" i="1" s="1"/>
  <c r="BI111" i="1"/>
  <c r="BK111" i="1" s="1"/>
  <c r="KK102" i="1" s="1"/>
  <c r="P111" i="1"/>
  <c r="R110" i="1"/>
  <c r="JV101" i="1" s="1"/>
  <c r="CI111" i="1"/>
  <c r="KS102" i="1" s="1"/>
  <c r="CG115" i="1"/>
  <c r="AG111" i="1"/>
  <c r="KA102" i="1" s="1"/>
  <c r="AE115" i="1"/>
  <c r="U111" i="1"/>
  <c r="JW102" i="1" s="1"/>
  <c r="S115" i="1"/>
  <c r="KP102" i="1" l="1"/>
  <c r="MW102" i="1"/>
  <c r="GA111" i="1"/>
  <c r="NC111" i="1"/>
  <c r="NM110" i="1"/>
  <c r="NH110" i="1"/>
  <c r="JM118" i="1"/>
  <c r="MO106" i="1" s="1"/>
  <c r="JK119" i="1"/>
  <c r="AN116" i="1"/>
  <c r="AP115" i="1"/>
  <c r="KD103" i="1" s="1"/>
  <c r="AK117" i="1"/>
  <c r="AM116" i="1"/>
  <c r="KC104" i="1" s="1"/>
  <c r="MX101" i="1"/>
  <c r="L115" i="1"/>
  <c r="CY115" i="1" s="1"/>
  <c r="JT104" i="1"/>
  <c r="BF115" i="1"/>
  <c r="BH111" i="1"/>
  <c r="KJ102" i="1" s="1"/>
  <c r="CM116" i="1"/>
  <c r="CO115" i="1"/>
  <c r="BC116" i="1"/>
  <c r="BE115" i="1"/>
  <c r="KI103" i="1" s="1"/>
  <c r="CG116" i="1"/>
  <c r="CI115" i="1"/>
  <c r="KS103" i="1" s="1"/>
  <c r="AZ116" i="1"/>
  <c r="BB115" i="1"/>
  <c r="KH103" i="1" s="1"/>
  <c r="AE116" i="1"/>
  <c r="AG115" i="1"/>
  <c r="KA103" i="1" s="1"/>
  <c r="BR115" i="1"/>
  <c r="BT111" i="1"/>
  <c r="KN102" i="1" s="1"/>
  <c r="Y116" i="1"/>
  <c r="AA116" i="1" s="1"/>
  <c r="JY104" i="1" s="1"/>
  <c r="BU116" i="1"/>
  <c r="BW115" i="1"/>
  <c r="KO103" i="1" s="1"/>
  <c r="V115" i="1"/>
  <c r="X111" i="1"/>
  <c r="JX102" i="1" s="1"/>
  <c r="S116" i="1"/>
  <c r="U115" i="1"/>
  <c r="JW103" i="1" s="1"/>
  <c r="M116" i="1"/>
  <c r="O115" i="1"/>
  <c r="JU103" i="1" s="1"/>
  <c r="P115" i="1"/>
  <c r="R111" i="1"/>
  <c r="JV102" i="1" s="1"/>
  <c r="BI115" i="1"/>
  <c r="BK115" i="1" s="1"/>
  <c r="KK103" i="1" s="1"/>
  <c r="CS115" i="1"/>
  <c r="CU111" i="1"/>
  <c r="AH115" i="1"/>
  <c r="AJ111" i="1"/>
  <c r="KB102" i="1" s="1"/>
  <c r="BO116" i="1"/>
  <c r="BQ115" i="1"/>
  <c r="KM103" i="1" s="1"/>
  <c r="AB115" i="1"/>
  <c r="AD111" i="1"/>
  <c r="JZ102" i="1" s="1"/>
  <c r="IP115" i="1"/>
  <c r="IR111" i="1"/>
  <c r="MJ102" i="1" s="1"/>
  <c r="BX116" i="1"/>
  <c r="BZ115" i="1"/>
  <c r="KP103" i="1" l="1"/>
  <c r="MW103" i="1"/>
  <c r="GA115" i="1"/>
  <c r="NC115" i="1"/>
  <c r="NM111" i="1"/>
  <c r="NH111" i="1"/>
  <c r="JM119" i="1"/>
  <c r="MO107" i="1" s="1"/>
  <c r="JK120" i="1"/>
  <c r="AP116" i="1"/>
  <c r="KD104" i="1" s="1"/>
  <c r="AN117" i="1"/>
  <c r="AM117" i="1"/>
  <c r="KC105" i="1" s="1"/>
  <c r="AK118" i="1"/>
  <c r="MX102" i="1"/>
  <c r="L116" i="1"/>
  <c r="CY116" i="1" s="1"/>
  <c r="JT105" i="1"/>
  <c r="V116" i="1"/>
  <c r="X115" i="1"/>
  <c r="JX103" i="1" s="1"/>
  <c r="AE117" i="1"/>
  <c r="AG116" i="1"/>
  <c r="KA104" i="1" s="1"/>
  <c r="AH116" i="1"/>
  <c r="AJ115" i="1"/>
  <c r="KB103" i="1" s="1"/>
  <c r="M117" i="1"/>
  <c r="O116" i="1"/>
  <c r="JU104" i="1" s="1"/>
  <c r="CG117" i="1"/>
  <c r="CI116" i="1"/>
  <c r="KS104" i="1" s="1"/>
  <c r="Y117" i="1"/>
  <c r="AA117" i="1" s="1"/>
  <c r="JY105" i="1" s="1"/>
  <c r="S117" i="1"/>
  <c r="U116" i="1"/>
  <c r="JW104" i="1" s="1"/>
  <c r="BU117" i="1"/>
  <c r="BW116" i="1"/>
  <c r="KO104" i="1" s="1"/>
  <c r="BR116" i="1"/>
  <c r="BT115" i="1"/>
  <c r="KN103" i="1" s="1"/>
  <c r="CM117" i="1"/>
  <c r="CO116" i="1"/>
  <c r="BF116" i="1"/>
  <c r="BH115" i="1"/>
  <c r="KJ103" i="1" s="1"/>
  <c r="IP116" i="1"/>
  <c r="IR115" i="1"/>
  <c r="MJ103" i="1" s="1"/>
  <c r="BI116" i="1"/>
  <c r="BK116" i="1" s="1"/>
  <c r="KK104" i="1" s="1"/>
  <c r="BX117" i="1"/>
  <c r="BZ116" i="1"/>
  <c r="AB116" i="1"/>
  <c r="AD115" i="1"/>
  <c r="JZ103" i="1" s="1"/>
  <c r="BO117" i="1"/>
  <c r="BQ116" i="1"/>
  <c r="KM104" i="1" s="1"/>
  <c r="CS116" i="1"/>
  <c r="CU115" i="1"/>
  <c r="P116" i="1"/>
  <c r="R115" i="1"/>
  <c r="JV103" i="1" s="1"/>
  <c r="AZ117" i="1"/>
  <c r="BB116" i="1"/>
  <c r="KH104" i="1" s="1"/>
  <c r="BC117" i="1"/>
  <c r="BE116" i="1"/>
  <c r="KI104" i="1" s="1"/>
  <c r="KP104" i="1" l="1"/>
  <c r="MW104" i="1"/>
  <c r="GA116" i="1"/>
  <c r="NC116" i="1"/>
  <c r="NM115" i="1"/>
  <c r="NH115" i="1"/>
  <c r="JM120" i="1"/>
  <c r="MO108" i="1" s="1"/>
  <c r="JK121" i="1"/>
  <c r="AN118" i="1"/>
  <c r="AP117" i="1"/>
  <c r="KD105" i="1" s="1"/>
  <c r="AM118" i="1"/>
  <c r="KC106" i="1" s="1"/>
  <c r="AK119" i="1"/>
  <c r="MX103" i="1"/>
  <c r="L117" i="1"/>
  <c r="CY117" i="1" s="1"/>
  <c r="JT106" i="1"/>
  <c r="AD116" i="1"/>
  <c r="JZ104" i="1" s="1"/>
  <c r="AB117" i="1"/>
  <c r="AE118" i="1"/>
  <c r="AG117" i="1"/>
  <c r="KA105" i="1" s="1"/>
  <c r="CM118" i="1"/>
  <c r="CO117" i="1"/>
  <c r="BU118" i="1"/>
  <c r="BW117" i="1"/>
  <c r="KO105" i="1" s="1"/>
  <c r="M118" i="1"/>
  <c r="O117" i="1"/>
  <c r="JU105" i="1" s="1"/>
  <c r="BX118" i="1"/>
  <c r="BZ117" i="1"/>
  <c r="V117" i="1"/>
  <c r="X116" i="1"/>
  <c r="JX104" i="1" s="1"/>
  <c r="BC118" i="1"/>
  <c r="BE117" i="1"/>
  <c r="KI105" i="1" s="1"/>
  <c r="CS117" i="1"/>
  <c r="CU116" i="1"/>
  <c r="BI117" i="1"/>
  <c r="BK117" i="1" s="1"/>
  <c r="KK105" i="1" s="1"/>
  <c r="Y118" i="1"/>
  <c r="AA118" i="1" s="1"/>
  <c r="JY106" i="1" s="1"/>
  <c r="AZ118" i="1"/>
  <c r="BB117" i="1"/>
  <c r="KH105" i="1" s="1"/>
  <c r="P117" i="1"/>
  <c r="R116" i="1"/>
  <c r="JV104" i="1" s="1"/>
  <c r="BO118" i="1"/>
  <c r="BQ117" i="1"/>
  <c r="KM105" i="1" s="1"/>
  <c r="IP117" i="1"/>
  <c r="IR116" i="1"/>
  <c r="MJ104" i="1" s="1"/>
  <c r="BF117" i="1"/>
  <c r="BH116" i="1"/>
  <c r="KJ104" i="1" s="1"/>
  <c r="BR117" i="1"/>
  <c r="BT116" i="1"/>
  <c r="KN104" i="1" s="1"/>
  <c r="S118" i="1"/>
  <c r="U117" i="1"/>
  <c r="JW105" i="1" s="1"/>
  <c r="CG118" i="1"/>
  <c r="CI117" i="1"/>
  <c r="KS105" i="1" s="1"/>
  <c r="AH117" i="1"/>
  <c r="AJ116" i="1"/>
  <c r="KB104" i="1" s="1"/>
  <c r="KP105" i="1" l="1"/>
  <c r="MW105" i="1"/>
  <c r="GA117" i="1"/>
  <c r="NC117" i="1"/>
  <c r="NM116" i="1"/>
  <c r="NH116" i="1"/>
  <c r="JK122" i="1"/>
  <c r="JM121" i="1"/>
  <c r="MO109" i="1" s="1"/>
  <c r="AN119" i="1"/>
  <c r="AP118" i="1"/>
  <c r="KD106" i="1" s="1"/>
  <c r="AK120" i="1"/>
  <c r="AM119" i="1"/>
  <c r="KC107" i="1" s="1"/>
  <c r="MX104" i="1"/>
  <c r="L118" i="1"/>
  <c r="CY118" i="1" s="1"/>
  <c r="JT107" i="1"/>
  <c r="IP118" i="1"/>
  <c r="IR117" i="1"/>
  <c r="MJ105" i="1" s="1"/>
  <c r="BO119" i="1"/>
  <c r="BQ118" i="1"/>
  <c r="KM106" i="1" s="1"/>
  <c r="AZ119" i="1"/>
  <c r="BB118" i="1"/>
  <c r="KH106" i="1" s="1"/>
  <c r="BI118" i="1"/>
  <c r="BK118" i="1" s="1"/>
  <c r="KK106" i="1" s="1"/>
  <c r="CS118" i="1"/>
  <c r="CU117" i="1"/>
  <c r="V118" i="1"/>
  <c r="X117" i="1"/>
  <c r="JX105" i="1" s="1"/>
  <c r="O118" i="1"/>
  <c r="JU106" i="1" s="1"/>
  <c r="M119" i="1"/>
  <c r="S119" i="1"/>
  <c r="U118" i="1"/>
  <c r="JW106" i="1" s="1"/>
  <c r="BU119" i="1"/>
  <c r="BW118" i="1"/>
  <c r="KO106" i="1" s="1"/>
  <c r="AE119" i="1"/>
  <c r="AG118" i="1"/>
  <c r="KA106" i="1" s="1"/>
  <c r="P118" i="1"/>
  <c r="R117" i="1"/>
  <c r="JV105" i="1" s="1"/>
  <c r="Y119" i="1"/>
  <c r="AA119" i="1" s="1"/>
  <c r="JY107" i="1" s="1"/>
  <c r="BC119" i="1"/>
  <c r="BE118" i="1"/>
  <c r="KI106" i="1" s="1"/>
  <c r="BX119" i="1"/>
  <c r="BZ118" i="1"/>
  <c r="AH118" i="1"/>
  <c r="AJ117" i="1"/>
  <c r="KB105" i="1" s="1"/>
  <c r="BF118" i="1"/>
  <c r="BH117" i="1"/>
  <c r="KJ105" i="1" s="1"/>
  <c r="CG119" i="1"/>
  <c r="CI118" i="1"/>
  <c r="KS106" i="1" s="1"/>
  <c r="BR118" i="1"/>
  <c r="BT117" i="1"/>
  <c r="KN105" i="1" s="1"/>
  <c r="CM119" i="1"/>
  <c r="CO118" i="1"/>
  <c r="AB118" i="1"/>
  <c r="AD117" i="1"/>
  <c r="JZ105" i="1" s="1"/>
  <c r="KP106" i="1" l="1"/>
  <c r="MW106" i="1"/>
  <c r="GA118" i="1"/>
  <c r="NC118" i="1"/>
  <c r="NM117" i="1"/>
  <c r="NH117" i="1"/>
  <c r="JM122" i="1"/>
  <c r="MO110" i="1" s="1"/>
  <c r="JK123" i="1"/>
  <c r="AN120" i="1"/>
  <c r="AP119" i="1"/>
  <c r="KD107" i="1" s="1"/>
  <c r="AK121" i="1"/>
  <c r="AM120" i="1"/>
  <c r="KC108" i="1" s="1"/>
  <c r="MX105" i="1"/>
  <c r="L119" i="1"/>
  <c r="CY119" i="1" s="1"/>
  <c r="JT108" i="1"/>
  <c r="BC120" i="1"/>
  <c r="BE119" i="1"/>
  <c r="KI107" i="1" s="1"/>
  <c r="Y120" i="1"/>
  <c r="AA120" i="1" s="1"/>
  <c r="JY108" i="1" s="1"/>
  <c r="P119" i="1"/>
  <c r="R118" i="1"/>
  <c r="JV106" i="1" s="1"/>
  <c r="AE120" i="1"/>
  <c r="AG119" i="1"/>
  <c r="KA107" i="1" s="1"/>
  <c r="AZ120" i="1"/>
  <c r="BB119" i="1"/>
  <c r="KH107" i="1" s="1"/>
  <c r="IP119" i="1"/>
  <c r="IR118" i="1"/>
  <c r="MJ106" i="1" s="1"/>
  <c r="CM120" i="1"/>
  <c r="CO119" i="1"/>
  <c r="S120" i="1"/>
  <c r="U119" i="1"/>
  <c r="JW107" i="1" s="1"/>
  <c r="V119" i="1"/>
  <c r="X118" i="1"/>
  <c r="JX106" i="1" s="1"/>
  <c r="BI119" i="1"/>
  <c r="BK119" i="1" s="1"/>
  <c r="KK107" i="1" s="1"/>
  <c r="BU120" i="1"/>
  <c r="BW119" i="1"/>
  <c r="KO107" i="1" s="1"/>
  <c r="M120" i="1"/>
  <c r="O119" i="1"/>
  <c r="JU107" i="1" s="1"/>
  <c r="BO120" i="1"/>
  <c r="BQ119" i="1"/>
  <c r="KM107" i="1" s="1"/>
  <c r="CG120" i="1"/>
  <c r="CI119" i="1"/>
  <c r="KS107" i="1" s="1"/>
  <c r="BF119" i="1"/>
  <c r="BH118" i="1"/>
  <c r="KJ106" i="1" s="1"/>
  <c r="AB119" i="1"/>
  <c r="AD118" i="1"/>
  <c r="JZ106" i="1" s="1"/>
  <c r="BR119" i="1"/>
  <c r="BT118" i="1"/>
  <c r="KN106" i="1" s="1"/>
  <c r="AH119" i="1"/>
  <c r="AJ118" i="1"/>
  <c r="KB106" i="1" s="1"/>
  <c r="BX120" i="1"/>
  <c r="BZ119" i="1"/>
  <c r="CS119" i="1"/>
  <c r="CU118" i="1"/>
  <c r="KP107" i="1" l="1"/>
  <c r="MW107" i="1"/>
  <c r="GA119" i="1"/>
  <c r="NC119" i="1"/>
  <c r="NM118" i="1"/>
  <c r="NH118" i="1"/>
  <c r="JM123" i="1"/>
  <c r="MO111" i="1" s="1"/>
  <c r="JK124" i="1"/>
  <c r="AP120" i="1"/>
  <c r="KD108" i="1" s="1"/>
  <c r="AN121" i="1"/>
  <c r="AM121" i="1"/>
  <c r="KC109" i="1" s="1"/>
  <c r="AK122" i="1"/>
  <c r="MX106" i="1"/>
  <c r="L120" i="1"/>
  <c r="CY120" i="1" s="1"/>
  <c r="JT109" i="1"/>
  <c r="CS120" i="1"/>
  <c r="CU119" i="1"/>
  <c r="AH120" i="1"/>
  <c r="AJ119" i="1"/>
  <c r="KB107" i="1" s="1"/>
  <c r="BR120" i="1"/>
  <c r="BT119" i="1"/>
  <c r="KN107" i="1" s="1"/>
  <c r="BF120" i="1"/>
  <c r="BH119" i="1"/>
  <c r="KJ107" i="1" s="1"/>
  <c r="P120" i="1"/>
  <c r="R119" i="1"/>
  <c r="JV107" i="1" s="1"/>
  <c r="BC121" i="1"/>
  <c r="BE120" i="1"/>
  <c r="KI108" i="1" s="1"/>
  <c r="M121" i="1"/>
  <c r="O120" i="1"/>
  <c r="JU108" i="1" s="1"/>
  <c r="V120" i="1"/>
  <c r="X119" i="1"/>
  <c r="JX107" i="1" s="1"/>
  <c r="CM121" i="1"/>
  <c r="CO120" i="1"/>
  <c r="AZ121" i="1"/>
  <c r="BB120" i="1"/>
  <c r="KH108" i="1" s="1"/>
  <c r="BX121" i="1"/>
  <c r="BZ120" i="1"/>
  <c r="AB120" i="1"/>
  <c r="AD119" i="1"/>
  <c r="JZ107" i="1" s="1"/>
  <c r="CG121" i="1"/>
  <c r="CI120" i="1"/>
  <c r="KS108" i="1" s="1"/>
  <c r="BO121" i="1"/>
  <c r="BQ120" i="1"/>
  <c r="KM108" i="1" s="1"/>
  <c r="AE121" i="1"/>
  <c r="AG120" i="1"/>
  <c r="KA108" i="1" s="1"/>
  <c r="Y121" i="1"/>
  <c r="AA121" i="1" s="1"/>
  <c r="JY109" i="1" s="1"/>
  <c r="BU121" i="1"/>
  <c r="BW120" i="1"/>
  <c r="KO108" i="1" s="1"/>
  <c r="BI120" i="1"/>
  <c r="BK120" i="1" s="1"/>
  <c r="KK108" i="1" s="1"/>
  <c r="S121" i="1"/>
  <c r="U120" i="1"/>
  <c r="JW108" i="1" s="1"/>
  <c r="IP120" i="1"/>
  <c r="IR119" i="1"/>
  <c r="MJ107" i="1" s="1"/>
  <c r="KP108" i="1" l="1"/>
  <c r="MW108" i="1"/>
  <c r="GA120" i="1"/>
  <c r="NC120" i="1"/>
  <c r="NM119" i="1"/>
  <c r="NH119" i="1"/>
  <c r="JM124" i="1"/>
  <c r="MO112" i="1" s="1"/>
  <c r="JK125" i="1"/>
  <c r="AN122" i="1"/>
  <c r="AP121" i="1"/>
  <c r="KD109" i="1" s="1"/>
  <c r="AM122" i="1"/>
  <c r="KC110" i="1" s="1"/>
  <c r="AK123" i="1"/>
  <c r="MX107" i="1"/>
  <c r="L121" i="1"/>
  <c r="CY121" i="1" s="1"/>
  <c r="JT110" i="1"/>
  <c r="P121" i="1"/>
  <c r="R120" i="1"/>
  <c r="JV108" i="1" s="1"/>
  <c r="BR121" i="1"/>
  <c r="BT120" i="1"/>
  <c r="KN108" i="1" s="1"/>
  <c r="AE122" i="1"/>
  <c r="AG121" i="1"/>
  <c r="KA109" i="1" s="1"/>
  <c r="CG122" i="1"/>
  <c r="CI121" i="1"/>
  <c r="KS109" i="1" s="1"/>
  <c r="AZ122" i="1"/>
  <c r="BB121" i="1"/>
  <c r="KH109" i="1" s="1"/>
  <c r="X120" i="1"/>
  <c r="JX108" i="1" s="1"/>
  <c r="V121" i="1"/>
  <c r="M122" i="1"/>
  <c r="O121" i="1"/>
  <c r="JU109" i="1" s="1"/>
  <c r="CS121" i="1"/>
  <c r="CU120" i="1"/>
  <c r="S122" i="1"/>
  <c r="U121" i="1"/>
  <c r="JW109" i="1" s="1"/>
  <c r="IP121" i="1"/>
  <c r="IR120" i="1"/>
  <c r="MJ108" i="1" s="1"/>
  <c r="BI121" i="1"/>
  <c r="BK121" i="1" s="1"/>
  <c r="KK109" i="1" s="1"/>
  <c r="BC122" i="1"/>
  <c r="BE121" i="1"/>
  <c r="KI109" i="1" s="1"/>
  <c r="BF121" i="1"/>
  <c r="BH120" i="1"/>
  <c r="KJ108" i="1" s="1"/>
  <c r="AH121" i="1"/>
  <c r="AJ120" i="1"/>
  <c r="KB108" i="1" s="1"/>
  <c r="Y122" i="1"/>
  <c r="AA122" i="1" s="1"/>
  <c r="JY110" i="1" s="1"/>
  <c r="BO122" i="1"/>
  <c r="BQ121" i="1"/>
  <c r="KM109" i="1" s="1"/>
  <c r="AB121" i="1"/>
  <c r="AD120" i="1"/>
  <c r="JZ108" i="1" s="1"/>
  <c r="BX122" i="1"/>
  <c r="BZ121" i="1"/>
  <c r="CM122" i="1"/>
  <c r="CO121" i="1"/>
  <c r="BU122" i="1"/>
  <c r="BW121" i="1"/>
  <c r="KO109" i="1" s="1"/>
  <c r="KP109" i="1" l="1"/>
  <c r="MW109" i="1"/>
  <c r="GA121" i="1"/>
  <c r="NC121" i="1"/>
  <c r="NM120" i="1"/>
  <c r="NH120" i="1"/>
  <c r="JK126" i="1"/>
  <c r="JM125" i="1"/>
  <c r="MO113" i="1" s="1"/>
  <c r="AN123" i="1"/>
  <c r="AP122" i="1"/>
  <c r="KD110" i="1" s="1"/>
  <c r="AK124" i="1"/>
  <c r="AM123" i="1"/>
  <c r="KC111" i="1" s="1"/>
  <c r="MX108" i="1"/>
  <c r="L122" i="1"/>
  <c r="CY122" i="1" s="1"/>
  <c r="JT111" i="1"/>
  <c r="BO123" i="1"/>
  <c r="BQ122" i="1"/>
  <c r="KM110" i="1" s="1"/>
  <c r="AZ123" i="1"/>
  <c r="BB122" i="1"/>
  <c r="KH110" i="1" s="1"/>
  <c r="CG123" i="1"/>
  <c r="CI122" i="1"/>
  <c r="KS110" i="1" s="1"/>
  <c r="BR122" i="1"/>
  <c r="BT121" i="1"/>
  <c r="KN109" i="1" s="1"/>
  <c r="BC123" i="1"/>
  <c r="BE122" i="1"/>
  <c r="KI110" i="1" s="1"/>
  <c r="IP122" i="1"/>
  <c r="IR121" i="1"/>
  <c r="MJ109" i="1" s="1"/>
  <c r="CS122" i="1"/>
  <c r="CU121" i="1"/>
  <c r="V122" i="1"/>
  <c r="X121" i="1"/>
  <c r="JX109" i="1" s="1"/>
  <c r="P122" i="1"/>
  <c r="R121" i="1"/>
  <c r="JV109" i="1" s="1"/>
  <c r="CM123" i="1"/>
  <c r="CO122" i="1"/>
  <c r="AB122" i="1"/>
  <c r="AD121" i="1"/>
  <c r="JZ109" i="1" s="1"/>
  <c r="Y123" i="1"/>
  <c r="AA123" i="1" s="1"/>
  <c r="JY111" i="1" s="1"/>
  <c r="BF122" i="1"/>
  <c r="BH121" i="1"/>
  <c r="KJ109" i="1" s="1"/>
  <c r="AG122" i="1"/>
  <c r="KA110" i="1" s="1"/>
  <c r="AE123" i="1"/>
  <c r="BU123" i="1"/>
  <c r="BW122" i="1"/>
  <c r="KO110" i="1" s="1"/>
  <c r="BX123" i="1"/>
  <c r="BZ122" i="1"/>
  <c r="AH122" i="1"/>
  <c r="AJ121" i="1"/>
  <c r="KB109" i="1" s="1"/>
  <c r="M123" i="1"/>
  <c r="O122" i="1"/>
  <c r="JU110" i="1" s="1"/>
  <c r="BI122" i="1"/>
  <c r="BK122" i="1" s="1"/>
  <c r="KK110" i="1" s="1"/>
  <c r="S123" i="1"/>
  <c r="U122" i="1"/>
  <c r="JW110" i="1" s="1"/>
  <c r="KP110" i="1" l="1"/>
  <c r="MW110" i="1"/>
  <c r="GA122" i="1"/>
  <c r="NC122" i="1"/>
  <c r="NM121" i="1"/>
  <c r="NH121" i="1"/>
  <c r="JM126" i="1"/>
  <c r="MO114" i="1" s="1"/>
  <c r="JK130" i="1"/>
  <c r="AN124" i="1"/>
  <c r="AP123" i="1"/>
  <c r="KD111" i="1" s="1"/>
  <c r="AM124" i="1"/>
  <c r="KC112" i="1" s="1"/>
  <c r="AK125" i="1"/>
  <c r="MX109" i="1"/>
  <c r="L123" i="1"/>
  <c r="CY123" i="1" s="1"/>
  <c r="JT112" i="1"/>
  <c r="V123" i="1"/>
  <c r="X122" i="1"/>
  <c r="JX110" i="1" s="1"/>
  <c r="IP123" i="1"/>
  <c r="IR122" i="1"/>
  <c r="MJ110" i="1" s="1"/>
  <c r="CG124" i="1"/>
  <c r="CI123" i="1"/>
  <c r="KS111" i="1" s="1"/>
  <c r="BO124" i="1"/>
  <c r="BQ123" i="1"/>
  <c r="KM111" i="1" s="1"/>
  <c r="BI123" i="1"/>
  <c r="BK123" i="1" s="1"/>
  <c r="KK111" i="1" s="1"/>
  <c r="M124" i="1"/>
  <c r="O123" i="1"/>
  <c r="JU111" i="1" s="1"/>
  <c r="BF123" i="1"/>
  <c r="BH122" i="1"/>
  <c r="KJ110" i="1" s="1"/>
  <c r="CS123" i="1"/>
  <c r="CU122" i="1"/>
  <c r="BC124" i="1"/>
  <c r="BE123" i="1"/>
  <c r="KI111" i="1" s="1"/>
  <c r="BR123" i="1"/>
  <c r="BT122" i="1"/>
  <c r="KN110" i="1" s="1"/>
  <c r="AZ124" i="1"/>
  <c r="BB123" i="1"/>
  <c r="KH111" i="1" s="1"/>
  <c r="BX124" i="1"/>
  <c r="BZ123" i="1"/>
  <c r="KP111" i="1" s="1"/>
  <c r="AB123" i="1"/>
  <c r="AD122" i="1"/>
  <c r="JZ110" i="1" s="1"/>
  <c r="S124" i="1"/>
  <c r="U123" i="1"/>
  <c r="JW111" i="1" s="1"/>
  <c r="AH123" i="1"/>
  <c r="AJ122" i="1"/>
  <c r="KB110" i="1" s="1"/>
  <c r="BU124" i="1"/>
  <c r="BW123" i="1"/>
  <c r="KO111" i="1" s="1"/>
  <c r="AE124" i="1"/>
  <c r="AG123" i="1"/>
  <c r="KA111" i="1" s="1"/>
  <c r="Y124" i="1"/>
  <c r="AA124" i="1" s="1"/>
  <c r="JY112" i="1" s="1"/>
  <c r="CM124" i="1"/>
  <c r="CO123" i="1"/>
  <c r="P123" i="1"/>
  <c r="R122" i="1"/>
  <c r="JV110" i="1" s="1"/>
  <c r="MW111" i="1" l="1"/>
  <c r="GA123" i="1"/>
  <c r="NC123" i="1"/>
  <c r="NM122" i="1"/>
  <c r="NH122" i="1"/>
  <c r="JK131" i="1"/>
  <c r="JM130" i="1"/>
  <c r="MO115" i="1" s="1"/>
  <c r="AN125" i="1"/>
  <c r="AP124" i="1"/>
  <c r="KD112" i="1" s="1"/>
  <c r="AM125" i="1"/>
  <c r="KC113" i="1" s="1"/>
  <c r="AK126" i="1"/>
  <c r="MX110" i="1"/>
  <c r="L124" i="1"/>
  <c r="CY124" i="1" s="1"/>
  <c r="JT113" i="1"/>
  <c r="CM125" i="1"/>
  <c r="CO124" i="1"/>
  <c r="AE125" i="1"/>
  <c r="AG124" i="1"/>
  <c r="KA112" i="1" s="1"/>
  <c r="AH124" i="1"/>
  <c r="AJ123" i="1"/>
  <c r="KB111" i="1" s="1"/>
  <c r="S125" i="1"/>
  <c r="U124" i="1"/>
  <c r="JW112" i="1" s="1"/>
  <c r="BX125" i="1"/>
  <c r="BZ124" i="1"/>
  <c r="KP112" i="1" s="1"/>
  <c r="BR124" i="1"/>
  <c r="BT123" i="1"/>
  <c r="KN111" i="1" s="1"/>
  <c r="CS124" i="1"/>
  <c r="CU123" i="1"/>
  <c r="BF124" i="1"/>
  <c r="BH123" i="1"/>
  <c r="KJ111" i="1" s="1"/>
  <c r="BI124" i="1"/>
  <c r="BK124" i="1" s="1"/>
  <c r="KK112" i="1" s="1"/>
  <c r="CG125" i="1"/>
  <c r="CI124" i="1"/>
  <c r="KS112" i="1" s="1"/>
  <c r="IP124" i="1"/>
  <c r="IR123" i="1"/>
  <c r="MJ111" i="1" s="1"/>
  <c r="P124" i="1"/>
  <c r="R123" i="1"/>
  <c r="JV111" i="1" s="1"/>
  <c r="Y125" i="1"/>
  <c r="AA125" i="1" s="1"/>
  <c r="JY113" i="1" s="1"/>
  <c r="BU125" i="1"/>
  <c r="BW124" i="1"/>
  <c r="KO112" i="1" s="1"/>
  <c r="AB124" i="1"/>
  <c r="AD123" i="1"/>
  <c r="JZ111" i="1" s="1"/>
  <c r="AZ125" i="1"/>
  <c r="BB124" i="1"/>
  <c r="KH112" i="1" s="1"/>
  <c r="BC125" i="1"/>
  <c r="BE124" i="1"/>
  <c r="KI112" i="1" s="1"/>
  <c r="M125" i="1"/>
  <c r="O124" i="1"/>
  <c r="JU112" i="1" s="1"/>
  <c r="BO125" i="1"/>
  <c r="BQ124" i="1"/>
  <c r="KM112" i="1" s="1"/>
  <c r="V124" i="1"/>
  <c r="X123" i="1"/>
  <c r="JX111" i="1" s="1"/>
  <c r="MW112" i="1" l="1"/>
  <c r="GA124" i="1"/>
  <c r="NC124" i="1"/>
  <c r="NM123" i="1"/>
  <c r="NH123" i="1"/>
  <c r="JK132" i="1"/>
  <c r="JM131" i="1"/>
  <c r="MO116" i="1" s="1"/>
  <c r="AN126" i="1"/>
  <c r="AP125" i="1"/>
  <c r="KD113" i="1" s="1"/>
  <c r="AM126" i="1"/>
  <c r="KC114" i="1" s="1"/>
  <c r="AK130" i="1"/>
  <c r="MX111" i="1"/>
  <c r="L125" i="1"/>
  <c r="CY125" i="1" s="1"/>
  <c r="JT114" i="1"/>
  <c r="CM128" i="1"/>
  <c r="CO128" i="1" s="1"/>
  <c r="CM126" i="1"/>
  <c r="CO125" i="1"/>
  <c r="BU126" i="1"/>
  <c r="BV128" i="1" s="1"/>
  <c r="BW125" i="1"/>
  <c r="KO113" i="1" s="1"/>
  <c r="P125" i="1"/>
  <c r="R124" i="1"/>
  <c r="JV112" i="1" s="1"/>
  <c r="BO126" i="1"/>
  <c r="BQ125" i="1"/>
  <c r="KM113" i="1" s="1"/>
  <c r="AZ126" i="1"/>
  <c r="BB125" i="1"/>
  <c r="KH113" i="1" s="1"/>
  <c r="IR124" i="1"/>
  <c r="MJ112" i="1" s="1"/>
  <c r="IP125" i="1"/>
  <c r="CS125" i="1"/>
  <c r="CU124" i="1"/>
  <c r="BF125" i="1"/>
  <c r="BH124" i="1"/>
  <c r="KJ112" i="1" s="1"/>
  <c r="V125" i="1"/>
  <c r="X124" i="1"/>
  <c r="JX112" i="1" s="1"/>
  <c r="BI125" i="1"/>
  <c r="BK125" i="1" s="1"/>
  <c r="KK113" i="1" s="1"/>
  <c r="AH125" i="1"/>
  <c r="AJ124" i="1"/>
  <c r="KB112" i="1" s="1"/>
  <c r="M126" i="1"/>
  <c r="O125" i="1"/>
  <c r="JU113" i="1" s="1"/>
  <c r="BC126" i="1"/>
  <c r="BE125" i="1"/>
  <c r="KI113" i="1" s="1"/>
  <c r="CG126" i="1"/>
  <c r="CI125" i="1"/>
  <c r="KS113" i="1" s="1"/>
  <c r="BR125" i="1"/>
  <c r="BT124" i="1"/>
  <c r="KN112" i="1" s="1"/>
  <c r="BX126" i="1"/>
  <c r="BZ125" i="1"/>
  <c r="KP113" i="1" s="1"/>
  <c r="S126" i="1"/>
  <c r="U125" i="1"/>
  <c r="JW113" i="1" s="1"/>
  <c r="AE126" i="1"/>
  <c r="AG125" i="1"/>
  <c r="KA113" i="1" s="1"/>
  <c r="AB125" i="1"/>
  <c r="AD124" i="1"/>
  <c r="JZ112" i="1" s="1"/>
  <c r="Y126" i="1"/>
  <c r="AA126" i="1" s="1"/>
  <c r="JY114" i="1" s="1"/>
  <c r="MW113" i="1" l="1"/>
  <c r="GA125" i="1"/>
  <c r="NC125" i="1"/>
  <c r="NM124" i="1"/>
  <c r="NH124" i="1"/>
  <c r="JK133" i="1"/>
  <c r="JM132" i="1"/>
  <c r="MO117" i="1" s="1"/>
  <c r="AP126" i="1"/>
  <c r="KD114" i="1" s="1"/>
  <c r="AN130" i="1"/>
  <c r="AK131" i="1"/>
  <c r="AM130" i="1"/>
  <c r="KC115" i="1" s="1"/>
  <c r="MX112" i="1"/>
  <c r="L126" i="1"/>
  <c r="CY126" i="1" s="1"/>
  <c r="JT115" i="1"/>
  <c r="AB128" i="1"/>
  <c r="AB126" i="1"/>
  <c r="AD125" i="1"/>
  <c r="JZ113" i="1" s="1"/>
  <c r="BX130" i="1"/>
  <c r="BZ126" i="1"/>
  <c r="KP114" i="1" s="1"/>
  <c r="P126" i="1"/>
  <c r="R125" i="1"/>
  <c r="JV113" i="1" s="1"/>
  <c r="S130" i="1"/>
  <c r="U126" i="1"/>
  <c r="JW114" i="1" s="1"/>
  <c r="CG130" i="1"/>
  <c r="CI126" i="1"/>
  <c r="KS114" i="1" s="1"/>
  <c r="AH126" i="1"/>
  <c r="AJ125" i="1"/>
  <c r="KB113" i="1" s="1"/>
  <c r="BI126" i="1"/>
  <c r="BK126" i="1" s="1"/>
  <c r="KK114" i="1" s="1"/>
  <c r="BF126" i="1"/>
  <c r="BH125" i="1"/>
  <c r="KJ113" i="1" s="1"/>
  <c r="BO130" i="1"/>
  <c r="BQ126" i="1"/>
  <c r="KM114" i="1" s="1"/>
  <c r="AE130" i="1"/>
  <c r="AG126" i="1"/>
  <c r="KA114" i="1" s="1"/>
  <c r="M130" i="1"/>
  <c r="O126" i="1"/>
  <c r="JU114" i="1" s="1"/>
  <c r="CS128" i="1"/>
  <c r="CU128" i="1" s="1"/>
  <c r="CS126" i="1"/>
  <c r="CU125" i="1"/>
  <c r="AZ130" i="1"/>
  <c r="BB126" i="1"/>
  <c r="KH114" i="1" s="1"/>
  <c r="BU130" i="1"/>
  <c r="BW126" i="1"/>
  <c r="KO114" i="1" s="1"/>
  <c r="CM130" i="1"/>
  <c r="CO126" i="1"/>
  <c r="Y130" i="1"/>
  <c r="AA130" i="1" s="1"/>
  <c r="JY115" i="1" s="1"/>
  <c r="BR126" i="1"/>
  <c r="BT125" i="1"/>
  <c r="KN113" i="1" s="1"/>
  <c r="BC130" i="1"/>
  <c r="BE126" i="1"/>
  <c r="KI114" i="1" s="1"/>
  <c r="V126" i="1"/>
  <c r="X125" i="1"/>
  <c r="JX113" i="1" s="1"/>
  <c r="IP126" i="1"/>
  <c r="IR125" i="1"/>
  <c r="MJ113" i="1" s="1"/>
  <c r="MW114" i="1" l="1"/>
  <c r="GA126" i="1"/>
  <c r="NC126" i="1"/>
  <c r="NM126" i="1" s="1"/>
  <c r="NM125" i="1"/>
  <c r="NH125" i="1"/>
  <c r="JK134" i="1"/>
  <c r="JM133" i="1"/>
  <c r="MO118" i="1" s="1"/>
  <c r="AN131" i="1"/>
  <c r="AP130" i="1"/>
  <c r="KD115" i="1" s="1"/>
  <c r="AM131" i="1"/>
  <c r="KC116" i="1" s="1"/>
  <c r="AK132" i="1"/>
  <c r="MX113" i="1"/>
  <c r="CY130" i="1"/>
  <c r="L130" i="1"/>
  <c r="JT116" i="1"/>
  <c r="BX131" i="1"/>
  <c r="BZ130" i="1"/>
  <c r="KP115" i="1" s="1"/>
  <c r="BU131" i="1"/>
  <c r="BW130" i="1"/>
  <c r="KO115" i="1" s="1"/>
  <c r="IP130" i="1"/>
  <c r="IR126" i="1"/>
  <c r="MJ114" i="1" s="1"/>
  <c r="BO131" i="1"/>
  <c r="BQ130" i="1"/>
  <c r="KM115" i="1" s="1"/>
  <c r="AH130" i="1"/>
  <c r="AJ126" i="1"/>
  <c r="KB114" i="1" s="1"/>
  <c r="CG131" i="1"/>
  <c r="CI130" i="1"/>
  <c r="KS115" i="1" s="1"/>
  <c r="BC131" i="1"/>
  <c r="BE130" i="1"/>
  <c r="KI115" i="1" s="1"/>
  <c r="CS130" i="1"/>
  <c r="CU126" i="1"/>
  <c r="Y131" i="1"/>
  <c r="AA131" i="1" s="1"/>
  <c r="JY116" i="1" s="1"/>
  <c r="CM131" i="1"/>
  <c r="CO130" i="1"/>
  <c r="AE131" i="1"/>
  <c r="AG130" i="1"/>
  <c r="KA115" i="1" s="1"/>
  <c r="V130" i="1"/>
  <c r="X126" i="1"/>
  <c r="JX114" i="1" s="1"/>
  <c r="BR130" i="1"/>
  <c r="BT126" i="1"/>
  <c r="KN114" i="1" s="1"/>
  <c r="AZ131" i="1"/>
  <c r="BB130" i="1"/>
  <c r="KH115" i="1" s="1"/>
  <c r="BI130" i="1"/>
  <c r="BK130" i="1" s="1"/>
  <c r="KK115" i="1" s="1"/>
  <c r="P130" i="1"/>
  <c r="R126" i="1"/>
  <c r="JV114" i="1" s="1"/>
  <c r="AB130" i="1"/>
  <c r="AD126" i="1"/>
  <c r="JZ114" i="1" s="1"/>
  <c r="M131" i="1"/>
  <c r="O130" i="1"/>
  <c r="JU115" i="1" s="1"/>
  <c r="BF130" i="1"/>
  <c r="BH126" i="1"/>
  <c r="KJ114" i="1" s="1"/>
  <c r="S131" i="1"/>
  <c r="U130" i="1"/>
  <c r="JW115" i="1" s="1"/>
  <c r="MW115" i="1" l="1"/>
  <c r="NH126" i="1"/>
  <c r="GA130" i="1"/>
  <c r="NC130" i="1"/>
  <c r="NH130" i="1" s="1"/>
  <c r="JK135" i="1"/>
  <c r="JM134" i="1"/>
  <c r="MO119" i="1" s="1"/>
  <c r="AN132" i="1"/>
  <c r="AP131" i="1"/>
  <c r="KD116" i="1" s="1"/>
  <c r="AK133" i="1"/>
  <c r="AM132" i="1"/>
  <c r="KC117" i="1" s="1"/>
  <c r="MX114" i="1"/>
  <c r="CY131" i="1"/>
  <c r="L131" i="1"/>
  <c r="JT117" i="1"/>
  <c r="P131" i="1"/>
  <c r="R130" i="1"/>
  <c r="JV115" i="1" s="1"/>
  <c r="AZ132" i="1"/>
  <c r="BB131" i="1"/>
  <c r="KH116" i="1" s="1"/>
  <c r="V131" i="1"/>
  <c r="X130" i="1"/>
  <c r="JX115" i="1" s="1"/>
  <c r="BX132" i="1"/>
  <c r="BZ131" i="1"/>
  <c r="KP116" i="1" s="1"/>
  <c r="S132" i="1"/>
  <c r="U131" i="1"/>
  <c r="JW116" i="1" s="1"/>
  <c r="Y132" i="1"/>
  <c r="AA132" i="1" s="1"/>
  <c r="JY117" i="1" s="1"/>
  <c r="CS131" i="1"/>
  <c r="CU130" i="1"/>
  <c r="CG132" i="1"/>
  <c r="CI131" i="1"/>
  <c r="KS116" i="1" s="1"/>
  <c r="BO132" i="1"/>
  <c r="BQ131" i="1"/>
  <c r="KM116" i="1" s="1"/>
  <c r="BF131" i="1"/>
  <c r="BH130" i="1"/>
  <c r="KJ115" i="1" s="1"/>
  <c r="M132" i="1"/>
  <c r="O131" i="1"/>
  <c r="JU116" i="1" s="1"/>
  <c r="BI131" i="1"/>
  <c r="BK131" i="1" s="1"/>
  <c r="KK116" i="1" s="1"/>
  <c r="BR131" i="1"/>
  <c r="BT130" i="1"/>
  <c r="KN115" i="1" s="1"/>
  <c r="AE132" i="1"/>
  <c r="AG131" i="1"/>
  <c r="KA116" i="1" s="1"/>
  <c r="BU132" i="1"/>
  <c r="BW131" i="1"/>
  <c r="KO116" i="1" s="1"/>
  <c r="AB131" i="1"/>
  <c r="AD130" i="1"/>
  <c r="JZ115" i="1" s="1"/>
  <c r="CM132" i="1"/>
  <c r="CO131" i="1"/>
  <c r="BC132" i="1"/>
  <c r="BE131" i="1"/>
  <c r="KI116" i="1" s="1"/>
  <c r="AH131" i="1"/>
  <c r="AJ130" i="1"/>
  <c r="KB115" i="1" s="1"/>
  <c r="IR130" i="1"/>
  <c r="MJ115" i="1" s="1"/>
  <c r="IP131" i="1"/>
  <c r="MW116" i="1" l="1"/>
  <c r="NM130" i="1"/>
  <c r="GA131" i="1"/>
  <c r="NC131" i="1"/>
  <c r="NM131" i="1" s="1"/>
  <c r="JK136" i="1"/>
  <c r="JM135" i="1"/>
  <c r="MO120" i="1" s="1"/>
  <c r="AN133" i="1"/>
  <c r="AP132" i="1"/>
  <c r="KD117" i="1" s="1"/>
  <c r="AK134" i="1"/>
  <c r="AM133" i="1"/>
  <c r="KC118" i="1" s="1"/>
  <c r="MX115" i="1"/>
  <c r="CY132" i="1"/>
  <c r="L132" i="1"/>
  <c r="JT118" i="1"/>
  <c r="CG133" i="1"/>
  <c r="CI132" i="1"/>
  <c r="KS117" i="1" s="1"/>
  <c r="Y133" i="1"/>
  <c r="AA133" i="1" s="1"/>
  <c r="JY118" i="1" s="1"/>
  <c r="AH132" i="1"/>
  <c r="AJ131" i="1"/>
  <c r="KB116" i="1" s="1"/>
  <c r="AB132" i="1"/>
  <c r="AD131" i="1"/>
  <c r="JZ116" i="1" s="1"/>
  <c r="BW132" i="1"/>
  <c r="KO117" i="1" s="1"/>
  <c r="BU133" i="1"/>
  <c r="BR132" i="1"/>
  <c r="BT131" i="1"/>
  <c r="KN116" i="1" s="1"/>
  <c r="BI132" i="1"/>
  <c r="BK132" i="1" s="1"/>
  <c r="KK117" i="1" s="1"/>
  <c r="BX133" i="1"/>
  <c r="BZ132" i="1"/>
  <c r="KP117" i="1" s="1"/>
  <c r="AZ133" i="1"/>
  <c r="BB132" i="1"/>
  <c r="KH117" i="1" s="1"/>
  <c r="P132" i="1"/>
  <c r="R131" i="1"/>
  <c r="JV116" i="1" s="1"/>
  <c r="BE132" i="1"/>
  <c r="KI117" i="1" s="1"/>
  <c r="BC133" i="1"/>
  <c r="CM133" i="1"/>
  <c r="CO132" i="1"/>
  <c r="AE133" i="1"/>
  <c r="AG132" i="1"/>
  <c r="KA117" i="1" s="1"/>
  <c r="V132" i="1"/>
  <c r="X131" i="1"/>
  <c r="JX116" i="1" s="1"/>
  <c r="BF132" i="1"/>
  <c r="BH131" i="1"/>
  <c r="KJ116" i="1" s="1"/>
  <c r="S133" i="1"/>
  <c r="U132" i="1"/>
  <c r="JW117" i="1" s="1"/>
  <c r="IP132" i="1"/>
  <c r="IR131" i="1"/>
  <c r="MJ116" i="1" s="1"/>
  <c r="M133" i="1"/>
  <c r="O132" i="1"/>
  <c r="JU117" i="1" s="1"/>
  <c r="BO133" i="1"/>
  <c r="BQ132" i="1"/>
  <c r="KM117" i="1" s="1"/>
  <c r="CS132" i="1"/>
  <c r="CU131" i="1"/>
  <c r="MW117" i="1" l="1"/>
  <c r="NH131" i="1"/>
  <c r="GA132" i="1"/>
  <c r="NC132" i="1"/>
  <c r="NM132" i="1" s="1"/>
  <c r="JK137" i="1"/>
  <c r="JM136" i="1"/>
  <c r="MO121" i="1" s="1"/>
  <c r="AN134" i="1"/>
  <c r="AP133" i="1"/>
  <c r="KD118" i="1" s="1"/>
  <c r="AK135" i="1"/>
  <c r="AM134" i="1"/>
  <c r="KC119" i="1" s="1"/>
  <c r="MX116" i="1"/>
  <c r="CY133" i="1"/>
  <c r="L133" i="1"/>
  <c r="JT119" i="1"/>
  <c r="AH133" i="1"/>
  <c r="AJ132" i="1"/>
  <c r="KB117" i="1" s="1"/>
  <c r="CM134" i="1"/>
  <c r="CO133" i="1"/>
  <c r="BX134" i="1"/>
  <c r="BZ133" i="1"/>
  <c r="KP118" i="1" s="1"/>
  <c r="BU134" i="1"/>
  <c r="BW133" i="1"/>
  <c r="KO118" i="1" s="1"/>
  <c r="S134" i="1"/>
  <c r="U133" i="1"/>
  <c r="JW118" i="1" s="1"/>
  <c r="BC134" i="1"/>
  <c r="BE133" i="1"/>
  <c r="KI118" i="1" s="1"/>
  <c r="BI133" i="1"/>
  <c r="BK133" i="1" s="1"/>
  <c r="KK118" i="1" s="1"/>
  <c r="Y134" i="1"/>
  <c r="AA134" i="1" s="1"/>
  <c r="JY119" i="1" s="1"/>
  <c r="IP133" i="1"/>
  <c r="IR132" i="1"/>
  <c r="MJ117" i="1" s="1"/>
  <c r="BR133" i="1"/>
  <c r="BT132" i="1"/>
  <c r="KN117" i="1" s="1"/>
  <c r="AB133" i="1"/>
  <c r="AD132" i="1"/>
  <c r="JZ117" i="1" s="1"/>
  <c r="CG134" i="1"/>
  <c r="CI133" i="1"/>
  <c r="KS118" i="1" s="1"/>
  <c r="BO134" i="1"/>
  <c r="BQ133" i="1"/>
  <c r="KM118" i="1" s="1"/>
  <c r="V133" i="1"/>
  <c r="X132" i="1"/>
  <c r="JX117" i="1" s="1"/>
  <c r="P133" i="1"/>
  <c r="R132" i="1"/>
  <c r="JV117" i="1" s="1"/>
  <c r="CS133" i="1"/>
  <c r="CU132" i="1"/>
  <c r="M134" i="1"/>
  <c r="O133" i="1"/>
  <c r="JU118" i="1" s="1"/>
  <c r="BF133" i="1"/>
  <c r="BH132" i="1"/>
  <c r="KJ117" i="1" s="1"/>
  <c r="AE134" i="1"/>
  <c r="AG133" i="1"/>
  <c r="KA118" i="1" s="1"/>
  <c r="AZ134" i="1"/>
  <c r="BB133" i="1"/>
  <c r="KH118" i="1" s="1"/>
  <c r="MW118" i="1" l="1"/>
  <c r="NH132" i="1"/>
  <c r="GA133" i="1"/>
  <c r="NC133" i="1"/>
  <c r="NM133" i="1" s="1"/>
  <c r="JK138" i="1"/>
  <c r="JM137" i="1"/>
  <c r="MO122" i="1" s="1"/>
  <c r="AN135" i="1"/>
  <c r="AP134" i="1"/>
  <c r="KD119" i="1" s="1"/>
  <c r="AK136" i="1"/>
  <c r="AM135" i="1"/>
  <c r="KC120" i="1" s="1"/>
  <c r="MX117" i="1"/>
  <c r="CY134" i="1"/>
  <c r="L134" i="1"/>
  <c r="JT120" i="1"/>
  <c r="AB134" i="1"/>
  <c r="AD133" i="1"/>
  <c r="JZ118" i="1" s="1"/>
  <c r="Y135" i="1"/>
  <c r="AA135" i="1" s="1"/>
  <c r="JY120" i="1" s="1"/>
  <c r="BI134" i="1"/>
  <c r="BK134" i="1" s="1"/>
  <c r="KK119" i="1" s="1"/>
  <c r="S135" i="1"/>
  <c r="U134" i="1"/>
  <c r="JW119" i="1" s="1"/>
  <c r="BU135" i="1"/>
  <c r="BW134" i="1"/>
  <c r="KO119" i="1" s="1"/>
  <c r="CM135" i="1"/>
  <c r="CO134" i="1"/>
  <c r="AE135" i="1"/>
  <c r="AG134" i="1"/>
  <c r="KA119" i="1" s="1"/>
  <c r="M135" i="1"/>
  <c r="O134" i="1"/>
  <c r="JU119" i="1" s="1"/>
  <c r="P134" i="1"/>
  <c r="R133" i="1"/>
  <c r="JV118" i="1" s="1"/>
  <c r="BO135" i="1"/>
  <c r="BQ134" i="1"/>
  <c r="KM119" i="1" s="1"/>
  <c r="IP134" i="1"/>
  <c r="IR133" i="1"/>
  <c r="MJ118" i="1" s="1"/>
  <c r="CG135" i="1"/>
  <c r="CI134" i="1"/>
  <c r="KS119" i="1" s="1"/>
  <c r="BC135" i="1"/>
  <c r="BE134" i="1"/>
  <c r="KI119" i="1" s="1"/>
  <c r="BX135" i="1"/>
  <c r="BZ134" i="1"/>
  <c r="KP119" i="1" s="1"/>
  <c r="AH134" i="1"/>
  <c r="AJ133" i="1"/>
  <c r="KB118" i="1" s="1"/>
  <c r="BR134" i="1"/>
  <c r="BT133" i="1"/>
  <c r="KN118" i="1" s="1"/>
  <c r="AZ135" i="1"/>
  <c r="BB134" i="1"/>
  <c r="KH119" i="1" s="1"/>
  <c r="BF134" i="1"/>
  <c r="BH133" i="1"/>
  <c r="KJ118" i="1" s="1"/>
  <c r="CS134" i="1"/>
  <c r="CU133" i="1"/>
  <c r="V134" i="1"/>
  <c r="X133" i="1"/>
  <c r="JX118" i="1" s="1"/>
  <c r="MW119" i="1" l="1"/>
  <c r="NH133" i="1"/>
  <c r="GA134" i="1"/>
  <c r="NC134" i="1"/>
  <c r="NH134" i="1" s="1"/>
  <c r="JK139" i="1"/>
  <c r="JM138" i="1"/>
  <c r="MO123" i="1" s="1"/>
  <c r="AN136" i="1"/>
  <c r="AP135" i="1"/>
  <c r="KD120" i="1" s="1"/>
  <c r="AK137" i="1"/>
  <c r="AM136" i="1"/>
  <c r="KC121" i="1" s="1"/>
  <c r="MX118" i="1"/>
  <c r="CY135" i="1"/>
  <c r="L135" i="1"/>
  <c r="JT121" i="1"/>
  <c r="CS135" i="1"/>
  <c r="CU134" i="1"/>
  <c r="V135" i="1"/>
  <c r="X134" i="1"/>
  <c r="JX119" i="1" s="1"/>
  <c r="IP135" i="1"/>
  <c r="IR134" i="1"/>
  <c r="MJ119" i="1" s="1"/>
  <c r="P135" i="1"/>
  <c r="R134" i="1"/>
  <c r="JV119" i="1" s="1"/>
  <c r="AE136" i="1"/>
  <c r="AG135" i="1"/>
  <c r="KA120" i="1" s="1"/>
  <c r="CM136" i="1"/>
  <c r="CO135" i="1"/>
  <c r="S136" i="1"/>
  <c r="U135" i="1"/>
  <c r="JW120" i="1" s="1"/>
  <c r="Y136" i="1"/>
  <c r="AA136" i="1" s="1"/>
  <c r="JY121" i="1" s="1"/>
  <c r="AZ136" i="1"/>
  <c r="BB135" i="1"/>
  <c r="KH120" i="1" s="1"/>
  <c r="AH135" i="1"/>
  <c r="AJ134" i="1"/>
  <c r="KB119" i="1" s="1"/>
  <c r="BC136" i="1"/>
  <c r="BE135" i="1"/>
  <c r="KI120" i="1" s="1"/>
  <c r="BF135" i="1"/>
  <c r="BH134" i="1"/>
  <c r="KJ119" i="1" s="1"/>
  <c r="BR135" i="1"/>
  <c r="BT134" i="1"/>
  <c r="KN119" i="1" s="1"/>
  <c r="BX136" i="1"/>
  <c r="BZ135" i="1"/>
  <c r="KP120" i="1" s="1"/>
  <c r="CG136" i="1"/>
  <c r="CI135" i="1"/>
  <c r="KS120" i="1" s="1"/>
  <c r="BO136" i="1"/>
  <c r="BQ135" i="1"/>
  <c r="KM120" i="1" s="1"/>
  <c r="M136" i="1"/>
  <c r="O135" i="1"/>
  <c r="JU120" i="1" s="1"/>
  <c r="BU136" i="1"/>
  <c r="BW135" i="1"/>
  <c r="KO120" i="1" s="1"/>
  <c r="BI135" i="1"/>
  <c r="BK135" i="1" s="1"/>
  <c r="KK120" i="1" s="1"/>
  <c r="AB135" i="1"/>
  <c r="AD134" i="1"/>
  <c r="JZ119" i="1" s="1"/>
  <c r="MW120" i="1" l="1"/>
  <c r="NM134" i="1"/>
  <c r="GA135" i="1"/>
  <c r="NC135" i="1"/>
  <c r="NM135" i="1" s="1"/>
  <c r="JK140" i="1"/>
  <c r="JM139" i="1"/>
  <c r="MO124" i="1" s="1"/>
  <c r="AP136" i="1"/>
  <c r="KD121" i="1" s="1"/>
  <c r="AN137" i="1"/>
  <c r="AK138" i="1"/>
  <c r="AM137" i="1"/>
  <c r="KC122" i="1" s="1"/>
  <c r="MX119" i="1"/>
  <c r="CY136" i="1"/>
  <c r="L136" i="1"/>
  <c r="JT122" i="1"/>
  <c r="Y137" i="1"/>
  <c r="AA137" i="1" s="1"/>
  <c r="JY122" i="1" s="1"/>
  <c r="CM137" i="1"/>
  <c r="CO136" i="1"/>
  <c r="P136" i="1"/>
  <c r="R135" i="1"/>
  <c r="JV120" i="1" s="1"/>
  <c r="V136" i="1"/>
  <c r="X135" i="1"/>
  <c r="JX120" i="1" s="1"/>
  <c r="CS136" i="1"/>
  <c r="CU135" i="1"/>
  <c r="AB136" i="1"/>
  <c r="AD135" i="1"/>
  <c r="JZ120" i="1" s="1"/>
  <c r="BU137" i="1"/>
  <c r="BW136" i="1"/>
  <c r="KO121" i="1" s="1"/>
  <c r="BX137" i="1"/>
  <c r="BZ136" i="1"/>
  <c r="KP121" i="1" s="1"/>
  <c r="BF136" i="1"/>
  <c r="BH135" i="1"/>
  <c r="KJ120" i="1" s="1"/>
  <c r="AH136" i="1"/>
  <c r="AJ135" i="1"/>
  <c r="KB120" i="1" s="1"/>
  <c r="AZ137" i="1"/>
  <c r="BB136" i="1"/>
  <c r="KH121" i="1" s="1"/>
  <c r="M137" i="1"/>
  <c r="O136" i="1"/>
  <c r="JU121" i="1" s="1"/>
  <c r="BI136" i="1"/>
  <c r="BK136" i="1" s="1"/>
  <c r="KK121" i="1" s="1"/>
  <c r="BQ136" i="1"/>
  <c r="KM121" i="1" s="1"/>
  <c r="BO137" i="1"/>
  <c r="U136" i="1"/>
  <c r="JW121" i="1" s="1"/>
  <c r="S137" i="1"/>
  <c r="AE137" i="1"/>
  <c r="AG136" i="1"/>
  <c r="KA121" i="1" s="1"/>
  <c r="IP136" i="1"/>
  <c r="IR135" i="1"/>
  <c r="MJ120" i="1" s="1"/>
  <c r="CG137" i="1"/>
  <c r="CI136" i="1"/>
  <c r="KS121" i="1" s="1"/>
  <c r="BR136" i="1"/>
  <c r="BT135" i="1"/>
  <c r="KN120" i="1" s="1"/>
  <c r="BC137" i="1"/>
  <c r="BE136" i="1"/>
  <c r="KI121" i="1" s="1"/>
  <c r="MW121" i="1" l="1"/>
  <c r="NH135" i="1"/>
  <c r="GA136" i="1"/>
  <c r="NC136" i="1"/>
  <c r="NM136" i="1" s="1"/>
  <c r="JK141" i="1"/>
  <c r="JM140" i="1"/>
  <c r="MO125" i="1" s="1"/>
  <c r="AN138" i="1"/>
  <c r="AP137" i="1"/>
  <c r="KD122" i="1" s="1"/>
  <c r="AK139" i="1"/>
  <c r="AM138" i="1"/>
  <c r="KC123" i="1" s="1"/>
  <c r="MX120" i="1"/>
  <c r="CY137" i="1"/>
  <c r="L137" i="1"/>
  <c r="JT123" i="1"/>
  <c r="BC138" i="1"/>
  <c r="BE137" i="1"/>
  <c r="KI122" i="1" s="1"/>
  <c r="BR137" i="1"/>
  <c r="BT136" i="1"/>
  <c r="KN121" i="1" s="1"/>
  <c r="AE138" i="1"/>
  <c r="AG137" i="1"/>
  <c r="KA122" i="1" s="1"/>
  <c r="AZ138" i="1"/>
  <c r="BB137" i="1"/>
  <c r="KH122" i="1" s="1"/>
  <c r="BF137" i="1"/>
  <c r="BH136" i="1"/>
  <c r="KJ121" i="1" s="1"/>
  <c r="BX138" i="1"/>
  <c r="BZ137" i="1"/>
  <c r="KP122" i="1" s="1"/>
  <c r="S138" i="1"/>
  <c r="U137" i="1"/>
  <c r="JW122" i="1" s="1"/>
  <c r="BI137" i="1"/>
  <c r="BK137" i="1" s="1"/>
  <c r="KK122" i="1" s="1"/>
  <c r="AB137" i="1"/>
  <c r="AD136" i="1"/>
  <c r="JZ121" i="1" s="1"/>
  <c r="V137" i="1"/>
  <c r="X136" i="1"/>
  <c r="JX121" i="1" s="1"/>
  <c r="CM138" i="1"/>
  <c r="CO137" i="1"/>
  <c r="M138" i="1"/>
  <c r="O137" i="1"/>
  <c r="JU122" i="1" s="1"/>
  <c r="AH137" i="1"/>
  <c r="AJ136" i="1"/>
  <c r="KB121" i="1" s="1"/>
  <c r="CG138" i="1"/>
  <c r="CI137" i="1"/>
  <c r="KS122" i="1" s="1"/>
  <c r="IP137" i="1"/>
  <c r="IR136" i="1"/>
  <c r="MJ121" i="1" s="1"/>
  <c r="BO138" i="1"/>
  <c r="BQ137" i="1"/>
  <c r="KM122" i="1" s="1"/>
  <c r="BU138" i="1"/>
  <c r="BW137" i="1"/>
  <c r="KO122" i="1" s="1"/>
  <c r="CS137" i="1"/>
  <c r="CU136" i="1"/>
  <c r="P137" i="1"/>
  <c r="R136" i="1"/>
  <c r="JV121" i="1" s="1"/>
  <c r="Y138" i="1"/>
  <c r="AA138" i="1" s="1"/>
  <c r="JY123" i="1" s="1"/>
  <c r="MW122" i="1" l="1"/>
  <c r="NH136" i="1"/>
  <c r="GA137" i="1"/>
  <c r="NC137" i="1"/>
  <c r="NM137" i="1" s="1"/>
  <c r="JK145" i="1"/>
  <c r="JM141" i="1"/>
  <c r="MO126" i="1" s="1"/>
  <c r="AN139" i="1"/>
  <c r="AP138" i="1"/>
  <c r="KD123" i="1" s="1"/>
  <c r="AK140" i="1"/>
  <c r="AM139" i="1"/>
  <c r="KC124" i="1" s="1"/>
  <c r="MX121" i="1"/>
  <c r="CY138" i="1"/>
  <c r="L138" i="1"/>
  <c r="JT124" i="1"/>
  <c r="P138" i="1"/>
  <c r="R137" i="1"/>
  <c r="JV122" i="1" s="1"/>
  <c r="BX139" i="1"/>
  <c r="BZ138" i="1"/>
  <c r="KP123" i="1" s="1"/>
  <c r="AZ139" i="1"/>
  <c r="BB138" i="1"/>
  <c r="KH123" i="1" s="1"/>
  <c r="BC139" i="1"/>
  <c r="BE138" i="1"/>
  <c r="KI123" i="1" s="1"/>
  <c r="CG139" i="1"/>
  <c r="CI138" i="1"/>
  <c r="KS123" i="1" s="1"/>
  <c r="M139" i="1"/>
  <c r="O138" i="1"/>
  <c r="JU123" i="1" s="1"/>
  <c r="CM139" i="1"/>
  <c r="CO138" i="1"/>
  <c r="AB138" i="1"/>
  <c r="AD137" i="1"/>
  <c r="JZ122" i="1" s="1"/>
  <c r="AE139" i="1"/>
  <c r="AG138" i="1"/>
  <c r="KA123" i="1" s="1"/>
  <c r="Y139" i="1"/>
  <c r="AA139" i="1" s="1"/>
  <c r="JY124" i="1" s="1"/>
  <c r="CS138" i="1"/>
  <c r="CU137" i="1"/>
  <c r="BO139" i="1"/>
  <c r="BQ138" i="1"/>
  <c r="KM123" i="1" s="1"/>
  <c r="BI138" i="1"/>
  <c r="BK138" i="1" s="1"/>
  <c r="KK123" i="1" s="1"/>
  <c r="S139" i="1"/>
  <c r="U138" i="1"/>
  <c r="JW123" i="1" s="1"/>
  <c r="BF138" i="1"/>
  <c r="BH137" i="1"/>
  <c r="KJ122" i="1" s="1"/>
  <c r="BR138" i="1"/>
  <c r="BT137" i="1"/>
  <c r="KN122" i="1" s="1"/>
  <c r="IP138" i="1"/>
  <c r="IR137" i="1"/>
  <c r="MJ122" i="1" s="1"/>
  <c r="AH138" i="1"/>
  <c r="AJ137" i="1"/>
  <c r="KB122" i="1" s="1"/>
  <c r="V138" i="1"/>
  <c r="X137" i="1"/>
  <c r="JX122" i="1" s="1"/>
  <c r="BU139" i="1"/>
  <c r="BW138" i="1"/>
  <c r="KO123" i="1" s="1"/>
  <c r="MW123" i="1" l="1"/>
  <c r="NH137" i="1"/>
  <c r="GA138" i="1"/>
  <c r="NC138" i="1"/>
  <c r="NH138" i="1" s="1"/>
  <c r="JM145" i="1"/>
  <c r="MO127" i="1" s="1"/>
  <c r="JK146" i="1"/>
  <c r="AP139" i="1"/>
  <c r="KD124" i="1" s="1"/>
  <c r="AN140" i="1"/>
  <c r="AK141" i="1"/>
  <c r="AM140" i="1"/>
  <c r="KC125" i="1" s="1"/>
  <c r="MX122" i="1"/>
  <c r="CY139" i="1"/>
  <c r="L139" i="1"/>
  <c r="JT125" i="1"/>
  <c r="BH138" i="1"/>
  <c r="BF139" i="1"/>
  <c r="AE140" i="1"/>
  <c r="AG139" i="1"/>
  <c r="KA124" i="1" s="1"/>
  <c r="BX140" i="1"/>
  <c r="BZ139" i="1"/>
  <c r="KP124" i="1" s="1"/>
  <c r="P139" i="1"/>
  <c r="R138" i="1"/>
  <c r="JV123" i="1" s="1"/>
  <c r="CM140" i="1"/>
  <c r="CO139" i="1"/>
  <c r="CU138" i="1"/>
  <c r="CS139" i="1"/>
  <c r="BU140" i="1"/>
  <c r="BW139" i="1"/>
  <c r="KO124" i="1" s="1"/>
  <c r="V139" i="1"/>
  <c r="X138" i="1"/>
  <c r="JX123" i="1" s="1"/>
  <c r="AH139" i="1"/>
  <c r="AJ138" i="1"/>
  <c r="KB123" i="1" s="1"/>
  <c r="IP139" i="1"/>
  <c r="IR138" i="1"/>
  <c r="MJ123" i="1" s="1"/>
  <c r="S140" i="1"/>
  <c r="U139" i="1"/>
  <c r="JW124" i="1" s="1"/>
  <c r="BO140" i="1"/>
  <c r="BQ139" i="1"/>
  <c r="KM124" i="1" s="1"/>
  <c r="Y140" i="1"/>
  <c r="AA140" i="1" s="1"/>
  <c r="JY125" i="1" s="1"/>
  <c r="AB139" i="1"/>
  <c r="AD138" i="1"/>
  <c r="JZ123" i="1" s="1"/>
  <c r="M140" i="1"/>
  <c r="O139" i="1"/>
  <c r="JU124" i="1" s="1"/>
  <c r="CG140" i="1"/>
  <c r="CI139" i="1"/>
  <c r="KS124" i="1" s="1"/>
  <c r="AZ140" i="1"/>
  <c r="BB139" i="1"/>
  <c r="KH124" i="1" s="1"/>
  <c r="BI139" i="1"/>
  <c r="BK139" i="1" s="1"/>
  <c r="KK124" i="1" s="1"/>
  <c r="BC140" i="1"/>
  <c r="BE139" i="1"/>
  <c r="KI124" i="1" s="1"/>
  <c r="BR139" i="1"/>
  <c r="BT138" i="1"/>
  <c r="KN123" i="1" s="1"/>
  <c r="KJ123" i="1" l="1"/>
  <c r="MX123" i="1" s="1"/>
  <c r="MW124" i="1"/>
  <c r="NM138" i="1"/>
  <c r="GA139" i="1"/>
  <c r="NC139" i="1"/>
  <c r="NH139" i="1" s="1"/>
  <c r="JM146" i="1"/>
  <c r="MO128" i="1" s="1"/>
  <c r="JK147" i="1"/>
  <c r="AN141" i="1"/>
  <c r="AP140" i="1"/>
  <c r="KD125" i="1" s="1"/>
  <c r="AM141" i="1"/>
  <c r="KC126" i="1" s="1"/>
  <c r="AK145" i="1"/>
  <c r="CY140" i="1"/>
  <c r="L140" i="1"/>
  <c r="JT126" i="1"/>
  <c r="BC141" i="1"/>
  <c r="BE140" i="1"/>
  <c r="KI125" i="1" s="1"/>
  <c r="AZ141" i="1"/>
  <c r="BB140" i="1"/>
  <c r="KH125" i="1" s="1"/>
  <c r="Y141" i="1"/>
  <c r="AA141" i="1" s="1"/>
  <c r="JY126" i="1" s="1"/>
  <c r="AH140" i="1"/>
  <c r="AJ139" i="1"/>
  <c r="KB124" i="1" s="1"/>
  <c r="BF140" i="1"/>
  <c r="BH139" i="1"/>
  <c r="BR140" i="1"/>
  <c r="BT139" i="1"/>
  <c r="KN124" i="1" s="1"/>
  <c r="CS140" i="1"/>
  <c r="CU139" i="1"/>
  <c r="P140" i="1"/>
  <c r="R139" i="1"/>
  <c r="JV124" i="1" s="1"/>
  <c r="M141" i="1"/>
  <c r="O140" i="1"/>
  <c r="JU125" i="1" s="1"/>
  <c r="S141" i="1"/>
  <c r="U140" i="1"/>
  <c r="JW125" i="1" s="1"/>
  <c r="BU141" i="1"/>
  <c r="BV143" i="1" s="1"/>
  <c r="BW140" i="1"/>
  <c r="KO125" i="1" s="1"/>
  <c r="BI140" i="1"/>
  <c r="BK140" i="1" s="1"/>
  <c r="KK125" i="1" s="1"/>
  <c r="CI140" i="1"/>
  <c r="KS125" i="1" s="1"/>
  <c r="CG141" i="1"/>
  <c r="AB140" i="1"/>
  <c r="AD139" i="1"/>
  <c r="JZ124" i="1" s="1"/>
  <c r="BO141" i="1"/>
  <c r="BQ140" i="1"/>
  <c r="KM125" i="1" s="1"/>
  <c r="IP140" i="1"/>
  <c r="IR139" i="1"/>
  <c r="MJ124" i="1" s="1"/>
  <c r="V140" i="1"/>
  <c r="X139" i="1"/>
  <c r="JX124" i="1" s="1"/>
  <c r="CM141" i="1"/>
  <c r="CO140" i="1"/>
  <c r="CM143" i="1"/>
  <c r="CO143" i="1" s="1"/>
  <c r="BX141" i="1"/>
  <c r="BZ140" i="1"/>
  <c r="KP125" i="1" s="1"/>
  <c r="AE141" i="1"/>
  <c r="AG140" i="1"/>
  <c r="KA125" i="1" s="1"/>
  <c r="KJ124" i="1" l="1"/>
  <c r="MX124" i="1" s="1"/>
  <c r="MW125" i="1"/>
  <c r="NM139" i="1"/>
  <c r="GA140" i="1"/>
  <c r="NC140" i="1"/>
  <c r="NM140" i="1" s="1"/>
  <c r="JM147" i="1"/>
  <c r="MO129" i="1" s="1"/>
  <c r="JK148" i="1"/>
  <c r="AP141" i="1"/>
  <c r="KD126" i="1" s="1"/>
  <c r="AN145" i="1"/>
  <c r="AK146" i="1"/>
  <c r="AM145" i="1"/>
  <c r="KC127" i="1" s="1"/>
  <c r="CY141" i="1"/>
  <c r="L141" i="1"/>
  <c r="JT127" i="1"/>
  <c r="BX145" i="1"/>
  <c r="BZ141" i="1"/>
  <c r="KP126" i="1" s="1"/>
  <c r="AB143" i="1"/>
  <c r="AB141" i="1"/>
  <c r="AD140" i="1"/>
  <c r="JZ125" i="1" s="1"/>
  <c r="M145" i="1"/>
  <c r="O141" i="1"/>
  <c r="JU126" i="1" s="1"/>
  <c r="BC145" i="1"/>
  <c r="BE141" i="1"/>
  <c r="KI126" i="1" s="1"/>
  <c r="V141" i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5" i="1" s="1"/>
  <c r="V176" i="1" s="1"/>
  <c r="V177" i="1" s="1"/>
  <c r="V178" i="1" s="1"/>
  <c r="V179" i="1" s="1"/>
  <c r="V180" i="1" s="1"/>
  <c r="V181" i="1" s="1"/>
  <c r="V182" i="1" s="1"/>
  <c r="V183" i="1" s="1"/>
  <c r="X140" i="1"/>
  <c r="JX125" i="1" s="1"/>
  <c r="CG145" i="1"/>
  <c r="CI141" i="1"/>
  <c r="KS126" i="1" s="1"/>
  <c r="CS143" i="1"/>
  <c r="CU143" i="1" s="1"/>
  <c r="CS141" i="1"/>
  <c r="CU140" i="1"/>
  <c r="BF141" i="1"/>
  <c r="BH140" i="1"/>
  <c r="AZ145" i="1"/>
  <c r="BB141" i="1"/>
  <c r="KH126" i="1" s="1"/>
  <c r="BO145" i="1"/>
  <c r="BQ141" i="1"/>
  <c r="KM126" i="1" s="1"/>
  <c r="S145" i="1"/>
  <c r="U141" i="1"/>
  <c r="JW126" i="1" s="1"/>
  <c r="P141" i="1"/>
  <c r="R140" i="1"/>
  <c r="JV125" i="1" s="1"/>
  <c r="Y145" i="1"/>
  <c r="AA145" i="1" s="1"/>
  <c r="JY127" i="1" s="1"/>
  <c r="AE145" i="1"/>
  <c r="AG141" i="1"/>
  <c r="KA126" i="1" s="1"/>
  <c r="CM145" i="1"/>
  <c r="CO141" i="1"/>
  <c r="IP141" i="1"/>
  <c r="IR140" i="1"/>
  <c r="MJ125" i="1" s="1"/>
  <c r="BI141" i="1"/>
  <c r="BK141" i="1" s="1"/>
  <c r="KK126" i="1" s="1"/>
  <c r="BU145" i="1"/>
  <c r="BW141" i="1"/>
  <c r="KO126" i="1" s="1"/>
  <c r="BR141" i="1"/>
  <c r="BT140" i="1"/>
  <c r="KN125" i="1" s="1"/>
  <c r="AH141" i="1"/>
  <c r="AJ140" i="1"/>
  <c r="KB125" i="1" s="1"/>
  <c r="KJ125" i="1" l="1"/>
  <c r="MX125" i="1" s="1"/>
  <c r="X183" i="1"/>
  <c r="V184" i="1"/>
  <c r="MW126" i="1"/>
  <c r="NH140" i="1"/>
  <c r="GA141" i="1"/>
  <c r="NC141" i="1"/>
  <c r="NM141" i="1" s="1"/>
  <c r="JM148" i="1"/>
  <c r="MO130" i="1" s="1"/>
  <c r="JK149" i="1"/>
  <c r="AN146" i="1"/>
  <c r="AP145" i="1"/>
  <c r="KD127" i="1" s="1"/>
  <c r="AM146" i="1"/>
  <c r="KC128" i="1" s="1"/>
  <c r="AK147" i="1"/>
  <c r="CY145" i="1"/>
  <c r="L145" i="1"/>
  <c r="JT128" i="1"/>
  <c r="AJ141" i="1"/>
  <c r="KB126" i="1" s="1"/>
  <c r="AH145" i="1"/>
  <c r="BI145" i="1"/>
  <c r="BK145" i="1" s="1"/>
  <c r="KK127" i="1" s="1"/>
  <c r="BO146" i="1"/>
  <c r="BQ145" i="1"/>
  <c r="KM127" i="1" s="1"/>
  <c r="CU141" i="1"/>
  <c r="CS145" i="1"/>
  <c r="X141" i="1"/>
  <c r="JX126" i="1" s="1"/>
  <c r="CM146" i="1"/>
  <c r="CO145" i="1"/>
  <c r="Y146" i="1"/>
  <c r="AA146" i="1" s="1"/>
  <c r="JY128" i="1" s="1"/>
  <c r="BH141" i="1"/>
  <c r="BF145" i="1"/>
  <c r="M146" i="1"/>
  <c r="O145" i="1"/>
  <c r="JU127" i="1" s="1"/>
  <c r="BU146" i="1"/>
  <c r="BW145" i="1"/>
  <c r="KO127" i="1" s="1"/>
  <c r="S146" i="1"/>
  <c r="U145" i="1"/>
  <c r="JW127" i="1" s="1"/>
  <c r="CG146" i="1"/>
  <c r="CI145" i="1"/>
  <c r="KS127" i="1" s="1"/>
  <c r="BT141" i="1"/>
  <c r="KN126" i="1" s="1"/>
  <c r="BR145" i="1"/>
  <c r="IR141" i="1"/>
  <c r="MJ126" i="1" s="1"/>
  <c r="IP145" i="1"/>
  <c r="AE146" i="1"/>
  <c r="AG145" i="1"/>
  <c r="KA127" i="1" s="1"/>
  <c r="R141" i="1"/>
  <c r="JV126" i="1" s="1"/>
  <c r="P145" i="1"/>
  <c r="AZ146" i="1"/>
  <c r="BB145" i="1"/>
  <c r="KH127" i="1" s="1"/>
  <c r="BC146" i="1"/>
  <c r="BE145" i="1"/>
  <c r="KI127" i="1" s="1"/>
  <c r="AD141" i="1"/>
  <c r="JZ126" i="1" s="1"/>
  <c r="AB145" i="1"/>
  <c r="BX146" i="1"/>
  <c r="BZ145" i="1"/>
  <c r="KP127" i="1" s="1"/>
  <c r="KJ126" i="1" l="1"/>
  <c r="X184" i="1"/>
  <c r="V185" i="1"/>
  <c r="MW127" i="1"/>
  <c r="NH141" i="1"/>
  <c r="GA145" i="1"/>
  <c r="NC145" i="1"/>
  <c r="NM145" i="1" s="1"/>
  <c r="JM149" i="1"/>
  <c r="MO131" i="1" s="1"/>
  <c r="JK150" i="1"/>
  <c r="AN147" i="1"/>
  <c r="AP146" i="1"/>
  <c r="KD128" i="1" s="1"/>
  <c r="AK148" i="1"/>
  <c r="AM147" i="1"/>
  <c r="KC129" i="1" s="1"/>
  <c r="MX126" i="1"/>
  <c r="CY146" i="1"/>
  <c r="L146" i="1"/>
  <c r="JT129" i="1"/>
  <c r="BU147" i="1"/>
  <c r="BW146" i="1"/>
  <c r="KO128" i="1" s="1"/>
  <c r="O146" i="1"/>
  <c r="JU128" i="1" s="1"/>
  <c r="M147" i="1"/>
  <c r="Y147" i="1"/>
  <c r="AA147" i="1" s="1"/>
  <c r="JY129" i="1" s="1"/>
  <c r="CS146" i="1"/>
  <c r="CU145" i="1"/>
  <c r="BI146" i="1"/>
  <c r="BK146" i="1" s="1"/>
  <c r="KK128" i="1" s="1"/>
  <c r="AZ147" i="1"/>
  <c r="BB146" i="1"/>
  <c r="KH128" i="1" s="1"/>
  <c r="AE147" i="1"/>
  <c r="AG146" i="1"/>
  <c r="KA128" i="1" s="1"/>
  <c r="CG147" i="1"/>
  <c r="CI146" i="1"/>
  <c r="KS128" i="1" s="1"/>
  <c r="BF146" i="1"/>
  <c r="BH145" i="1"/>
  <c r="P146" i="1"/>
  <c r="R145" i="1"/>
  <c r="JV127" i="1" s="1"/>
  <c r="IP146" i="1"/>
  <c r="IR145" i="1"/>
  <c r="MJ127" i="1" s="1"/>
  <c r="CM147" i="1"/>
  <c r="CO146" i="1"/>
  <c r="X145" i="1"/>
  <c r="JX127" i="1" s="1"/>
  <c r="AH146" i="1"/>
  <c r="AJ145" i="1"/>
  <c r="KB127" i="1" s="1"/>
  <c r="BX147" i="1"/>
  <c r="BZ146" i="1"/>
  <c r="KP128" i="1" s="1"/>
  <c r="BC147" i="1"/>
  <c r="BE146" i="1"/>
  <c r="KI128" i="1" s="1"/>
  <c r="BR146" i="1"/>
  <c r="BT145" i="1"/>
  <c r="KN127" i="1" s="1"/>
  <c r="S147" i="1"/>
  <c r="U146" i="1"/>
  <c r="JW128" i="1" s="1"/>
  <c r="BO147" i="1"/>
  <c r="BQ146" i="1"/>
  <c r="KM128" i="1" s="1"/>
  <c r="AB146" i="1"/>
  <c r="AD145" i="1"/>
  <c r="JZ127" i="1" s="1"/>
  <c r="KJ127" i="1" l="1"/>
  <c r="MX127" i="1" s="1"/>
  <c r="X185" i="1"/>
  <c r="V186" i="1"/>
  <c r="V190" i="1" s="1"/>
  <c r="MW128" i="1"/>
  <c r="NH145" i="1"/>
  <c r="GA146" i="1"/>
  <c r="NC146" i="1"/>
  <c r="NM146" i="1" s="1"/>
  <c r="JK151" i="1"/>
  <c r="JM150" i="1"/>
  <c r="MO132" i="1" s="1"/>
  <c r="AN148" i="1"/>
  <c r="AP147" i="1"/>
  <c r="KD129" i="1" s="1"/>
  <c r="AK149" i="1"/>
  <c r="AM148" i="1"/>
  <c r="KC130" i="1" s="1"/>
  <c r="CY147" i="1"/>
  <c r="L147" i="1"/>
  <c r="JT130" i="1"/>
  <c r="P147" i="1"/>
  <c r="R146" i="1"/>
  <c r="JV128" i="1" s="1"/>
  <c r="CG148" i="1"/>
  <c r="CI147" i="1"/>
  <c r="KS129" i="1" s="1"/>
  <c r="AZ148" i="1"/>
  <c r="BB147" i="1"/>
  <c r="KH129" i="1" s="1"/>
  <c r="CS147" i="1"/>
  <c r="CU146" i="1"/>
  <c r="M148" i="1"/>
  <c r="O147" i="1"/>
  <c r="JU129" i="1" s="1"/>
  <c r="Y148" i="1"/>
  <c r="AA148" i="1" s="1"/>
  <c r="JY130" i="1" s="1"/>
  <c r="AB147" i="1"/>
  <c r="AD146" i="1"/>
  <c r="JZ128" i="1" s="1"/>
  <c r="BC148" i="1"/>
  <c r="BE147" i="1"/>
  <c r="KI129" i="1" s="1"/>
  <c r="CM148" i="1"/>
  <c r="CO147" i="1"/>
  <c r="BF147" i="1"/>
  <c r="BH146" i="1"/>
  <c r="BU148" i="1"/>
  <c r="BW147" i="1"/>
  <c r="KO129" i="1" s="1"/>
  <c r="S148" i="1"/>
  <c r="U147" i="1"/>
  <c r="JW129" i="1" s="1"/>
  <c r="AH147" i="1"/>
  <c r="AJ146" i="1"/>
  <c r="KB128" i="1" s="1"/>
  <c r="BO148" i="1"/>
  <c r="BQ147" i="1"/>
  <c r="KM129" i="1" s="1"/>
  <c r="BR147" i="1"/>
  <c r="BT146" i="1"/>
  <c r="KN128" i="1" s="1"/>
  <c r="BX148" i="1"/>
  <c r="BZ147" i="1"/>
  <c r="KP129" i="1" s="1"/>
  <c r="X146" i="1"/>
  <c r="JX128" i="1" s="1"/>
  <c r="IP147" i="1"/>
  <c r="IR146" i="1"/>
  <c r="MJ128" i="1" s="1"/>
  <c r="AE148" i="1"/>
  <c r="AG147" i="1"/>
  <c r="KA129" i="1" s="1"/>
  <c r="BI147" i="1"/>
  <c r="BK147" i="1" s="1"/>
  <c r="KK129" i="1" s="1"/>
  <c r="KJ128" i="1" l="1"/>
  <c r="MX128" i="1" s="1"/>
  <c r="X190" i="1"/>
  <c r="V191" i="1"/>
  <c r="X191" i="1" s="1"/>
  <c r="X186" i="1"/>
  <c r="MW129" i="1"/>
  <c r="NH146" i="1"/>
  <c r="GA147" i="1"/>
  <c r="NC147" i="1"/>
  <c r="NM147" i="1" s="1"/>
  <c r="JM151" i="1"/>
  <c r="MO133" i="1" s="1"/>
  <c r="JK152" i="1"/>
  <c r="AN149" i="1"/>
  <c r="AP148" i="1"/>
  <c r="KD130" i="1" s="1"/>
  <c r="AK150" i="1"/>
  <c r="AM149" i="1"/>
  <c r="KC131" i="1" s="1"/>
  <c r="CY148" i="1"/>
  <c r="L148" i="1"/>
  <c r="JT131" i="1"/>
  <c r="CS148" i="1"/>
  <c r="CU147" i="1"/>
  <c r="CG149" i="1"/>
  <c r="CI148" i="1"/>
  <c r="KS130" i="1" s="1"/>
  <c r="AH148" i="1"/>
  <c r="AJ147" i="1"/>
  <c r="KB129" i="1" s="1"/>
  <c r="BC149" i="1"/>
  <c r="BE148" i="1"/>
  <c r="KI130" i="1" s="1"/>
  <c r="Y149" i="1"/>
  <c r="AA149" i="1" s="1"/>
  <c r="JY131" i="1" s="1"/>
  <c r="BI148" i="1"/>
  <c r="BK148" i="1" s="1"/>
  <c r="KK130" i="1" s="1"/>
  <c r="BX149" i="1"/>
  <c r="BZ148" i="1"/>
  <c r="KP130" i="1" s="1"/>
  <c r="BO149" i="1"/>
  <c r="BQ148" i="1"/>
  <c r="KM130" i="1" s="1"/>
  <c r="S149" i="1"/>
  <c r="U148" i="1"/>
  <c r="JW130" i="1" s="1"/>
  <c r="BF148" i="1"/>
  <c r="BH147" i="1"/>
  <c r="CM149" i="1"/>
  <c r="CO148" i="1"/>
  <c r="AB148" i="1"/>
  <c r="AD147" i="1"/>
  <c r="JZ129" i="1" s="1"/>
  <c r="M149" i="1"/>
  <c r="O148" i="1"/>
  <c r="JU130" i="1" s="1"/>
  <c r="AZ149" i="1"/>
  <c r="BB148" i="1"/>
  <c r="KH130" i="1" s="1"/>
  <c r="P148" i="1"/>
  <c r="R147" i="1"/>
  <c r="JV129" i="1" s="1"/>
  <c r="BU149" i="1"/>
  <c r="BW148" i="1"/>
  <c r="KO130" i="1" s="1"/>
  <c r="AE149" i="1"/>
  <c r="AG148" i="1"/>
  <c r="KA130" i="1" s="1"/>
  <c r="IP148" i="1"/>
  <c r="IR147" i="1"/>
  <c r="MJ129" i="1" s="1"/>
  <c r="X147" i="1"/>
  <c r="JX129" i="1" s="1"/>
  <c r="BR148" i="1"/>
  <c r="BT147" i="1"/>
  <c r="KN129" i="1" s="1"/>
  <c r="KJ129" i="1" l="1"/>
  <c r="MX129" i="1" s="1"/>
  <c r="MW130" i="1"/>
  <c r="NH147" i="1"/>
  <c r="GA148" i="1"/>
  <c r="NC148" i="1"/>
  <c r="NM148" i="1" s="1"/>
  <c r="JM152" i="1"/>
  <c r="MO134" i="1" s="1"/>
  <c r="JK153" i="1"/>
  <c r="AN150" i="1"/>
  <c r="AP149" i="1"/>
  <c r="KD131" i="1" s="1"/>
  <c r="AM150" i="1"/>
  <c r="KC132" i="1" s="1"/>
  <c r="AK151" i="1"/>
  <c r="CY149" i="1"/>
  <c r="L149" i="1"/>
  <c r="JT132" i="1"/>
  <c r="BR149" i="1"/>
  <c r="BT148" i="1"/>
  <c r="KN130" i="1" s="1"/>
  <c r="IP149" i="1"/>
  <c r="IR148" i="1"/>
  <c r="MJ130" i="1" s="1"/>
  <c r="BU150" i="1"/>
  <c r="BW149" i="1"/>
  <c r="KO131" i="1" s="1"/>
  <c r="AZ150" i="1"/>
  <c r="BB149" i="1"/>
  <c r="KH131" i="1" s="1"/>
  <c r="AB149" i="1"/>
  <c r="AD148" i="1"/>
  <c r="JZ130" i="1" s="1"/>
  <c r="CG150" i="1"/>
  <c r="CI149" i="1"/>
  <c r="KS131" i="1" s="1"/>
  <c r="BO150" i="1"/>
  <c r="BQ149" i="1"/>
  <c r="KM131" i="1" s="1"/>
  <c r="BF149" i="1"/>
  <c r="BH148" i="1"/>
  <c r="BC150" i="1"/>
  <c r="BE149" i="1"/>
  <c r="KI131" i="1" s="1"/>
  <c r="X148" i="1"/>
  <c r="JX130" i="1" s="1"/>
  <c r="AE150" i="1"/>
  <c r="AG149" i="1"/>
  <c r="KA131" i="1" s="1"/>
  <c r="P149" i="1"/>
  <c r="R148" i="1"/>
  <c r="JV130" i="1" s="1"/>
  <c r="M150" i="1"/>
  <c r="O149" i="1"/>
  <c r="JU131" i="1" s="1"/>
  <c r="CM150" i="1"/>
  <c r="CO149" i="1"/>
  <c r="AH149" i="1"/>
  <c r="AJ148" i="1"/>
  <c r="KB130" i="1" s="1"/>
  <c r="CS149" i="1"/>
  <c r="CU148" i="1"/>
  <c r="S150" i="1"/>
  <c r="U149" i="1"/>
  <c r="JW131" i="1" s="1"/>
  <c r="BX150" i="1"/>
  <c r="BZ149" i="1"/>
  <c r="KP131" i="1" s="1"/>
  <c r="BI149" i="1"/>
  <c r="BK149" i="1" s="1"/>
  <c r="KK131" i="1" s="1"/>
  <c r="Y150" i="1"/>
  <c r="AA150" i="1" s="1"/>
  <c r="JY132" i="1" s="1"/>
  <c r="KJ130" i="1" l="1"/>
  <c r="MX130" i="1" s="1"/>
  <c r="MW131" i="1"/>
  <c r="NH148" i="1"/>
  <c r="GA149" i="1"/>
  <c r="NC149" i="1"/>
  <c r="NH149" i="1" s="1"/>
  <c r="JM153" i="1"/>
  <c r="MO135" i="1" s="1"/>
  <c r="JK154" i="1"/>
  <c r="AN151" i="1"/>
  <c r="AP150" i="1"/>
  <c r="KD132" i="1" s="1"/>
  <c r="AK152" i="1"/>
  <c r="AM151" i="1"/>
  <c r="KC133" i="1" s="1"/>
  <c r="CY150" i="1"/>
  <c r="L150" i="1"/>
  <c r="JT133" i="1"/>
  <c r="X149" i="1"/>
  <c r="JX131" i="1" s="1"/>
  <c r="AZ151" i="1"/>
  <c r="BB150" i="1"/>
  <c r="KH132" i="1" s="1"/>
  <c r="BR150" i="1"/>
  <c r="BT149" i="1"/>
  <c r="KN131" i="1" s="1"/>
  <c r="Y151" i="1"/>
  <c r="AA151" i="1" s="1"/>
  <c r="JY133" i="1" s="1"/>
  <c r="BX151" i="1"/>
  <c r="BZ150" i="1"/>
  <c r="KP132" i="1" s="1"/>
  <c r="CS150" i="1"/>
  <c r="CU149" i="1"/>
  <c r="AH150" i="1"/>
  <c r="AJ149" i="1"/>
  <c r="KB131" i="1" s="1"/>
  <c r="M151" i="1"/>
  <c r="O150" i="1"/>
  <c r="JU132" i="1" s="1"/>
  <c r="BO151" i="1"/>
  <c r="BQ150" i="1"/>
  <c r="KM132" i="1" s="1"/>
  <c r="CG151" i="1"/>
  <c r="CI150" i="1"/>
  <c r="KS132" i="1" s="1"/>
  <c r="AB150" i="1"/>
  <c r="AD149" i="1"/>
  <c r="JZ131" i="1" s="1"/>
  <c r="BU151" i="1"/>
  <c r="BW150" i="1"/>
  <c r="KO132" i="1" s="1"/>
  <c r="IP150" i="1"/>
  <c r="IR149" i="1"/>
  <c r="MJ131" i="1" s="1"/>
  <c r="BI150" i="1"/>
  <c r="BK150" i="1" s="1"/>
  <c r="KK132" i="1" s="1"/>
  <c r="S151" i="1"/>
  <c r="U150" i="1"/>
  <c r="JW132" i="1" s="1"/>
  <c r="CM151" i="1"/>
  <c r="CO150" i="1"/>
  <c r="P150" i="1"/>
  <c r="R149" i="1"/>
  <c r="JV131" i="1" s="1"/>
  <c r="AG150" i="1"/>
  <c r="KA132" i="1" s="1"/>
  <c r="AE151" i="1"/>
  <c r="BC151" i="1"/>
  <c r="BE150" i="1"/>
  <c r="KI132" i="1" s="1"/>
  <c r="BF150" i="1"/>
  <c r="BH149" i="1"/>
  <c r="KJ131" i="1" l="1"/>
  <c r="MX131" i="1" s="1"/>
  <c r="MW132" i="1"/>
  <c r="NM149" i="1"/>
  <c r="GA150" i="1"/>
  <c r="NC150" i="1"/>
  <c r="NM150" i="1" s="1"/>
  <c r="JK155" i="1"/>
  <c r="JM154" i="1"/>
  <c r="MO136" i="1" s="1"/>
  <c r="AN152" i="1"/>
  <c r="AP151" i="1"/>
  <c r="KD133" i="1" s="1"/>
  <c r="AM152" i="1"/>
  <c r="KC134" i="1" s="1"/>
  <c r="AK153" i="1"/>
  <c r="CY151" i="1"/>
  <c r="L151" i="1"/>
  <c r="JT134" i="1"/>
  <c r="BF151" i="1"/>
  <c r="BH150" i="1"/>
  <c r="CM152" i="1"/>
  <c r="CO151" i="1"/>
  <c r="S152" i="1"/>
  <c r="U151" i="1"/>
  <c r="JW133" i="1" s="1"/>
  <c r="AH151" i="1"/>
  <c r="AJ150" i="1"/>
  <c r="KB132" i="1" s="1"/>
  <c r="BX152" i="1"/>
  <c r="BZ151" i="1"/>
  <c r="KP133" i="1" s="1"/>
  <c r="IP151" i="1"/>
  <c r="IR150" i="1"/>
  <c r="MJ132" i="1" s="1"/>
  <c r="AB151" i="1"/>
  <c r="AD150" i="1"/>
  <c r="JZ132" i="1" s="1"/>
  <c r="BO152" i="1"/>
  <c r="BQ151" i="1"/>
  <c r="KM133" i="1" s="1"/>
  <c r="BC152" i="1"/>
  <c r="BE151" i="1"/>
  <c r="KI133" i="1" s="1"/>
  <c r="P151" i="1"/>
  <c r="R150" i="1"/>
  <c r="JV132" i="1" s="1"/>
  <c r="BI151" i="1"/>
  <c r="BK151" i="1" s="1"/>
  <c r="KK133" i="1" s="1"/>
  <c r="M152" i="1"/>
  <c r="O151" i="1"/>
  <c r="JU133" i="1" s="1"/>
  <c r="CS151" i="1"/>
  <c r="CU150" i="1"/>
  <c r="Y152" i="1"/>
  <c r="AA152" i="1" s="1"/>
  <c r="JY134" i="1" s="1"/>
  <c r="X150" i="1"/>
  <c r="JX132" i="1" s="1"/>
  <c r="AE152" i="1"/>
  <c r="AG151" i="1"/>
  <c r="KA133" i="1" s="1"/>
  <c r="BU152" i="1"/>
  <c r="BW151" i="1"/>
  <c r="KO133" i="1" s="1"/>
  <c r="CG152" i="1"/>
  <c r="CI151" i="1"/>
  <c r="KS133" i="1" s="1"/>
  <c r="BR151" i="1"/>
  <c r="BT150" i="1"/>
  <c r="KN132" i="1" s="1"/>
  <c r="AZ152" i="1"/>
  <c r="BB151" i="1"/>
  <c r="KH133" i="1" s="1"/>
  <c r="KJ132" i="1" l="1"/>
  <c r="MX132" i="1" s="1"/>
  <c r="MW133" i="1"/>
  <c r="NH150" i="1"/>
  <c r="GA151" i="1"/>
  <c r="NC151" i="1"/>
  <c r="NH151" i="1" s="1"/>
  <c r="JM155" i="1"/>
  <c r="MO137" i="1" s="1"/>
  <c r="JK156" i="1"/>
  <c r="AN153" i="1"/>
  <c r="AP152" i="1"/>
  <c r="KD134" i="1" s="1"/>
  <c r="AK154" i="1"/>
  <c r="AM153" i="1"/>
  <c r="KC135" i="1" s="1"/>
  <c r="CY152" i="1"/>
  <c r="L152" i="1"/>
  <c r="JT135" i="1"/>
  <c r="BQ152" i="1"/>
  <c r="KM134" i="1" s="1"/>
  <c r="BO153" i="1"/>
  <c r="BZ152" i="1"/>
  <c r="KP134" i="1" s="1"/>
  <c r="BX153" i="1"/>
  <c r="CO152" i="1"/>
  <c r="CM153" i="1"/>
  <c r="BR152" i="1"/>
  <c r="BT151" i="1"/>
  <c r="KN133" i="1" s="1"/>
  <c r="BU153" i="1"/>
  <c r="BW152" i="1"/>
  <c r="KO134" i="1" s="1"/>
  <c r="X151" i="1"/>
  <c r="JX133" i="1" s="1"/>
  <c r="CS152" i="1"/>
  <c r="CU151" i="1"/>
  <c r="BC153" i="1"/>
  <c r="BE152" i="1"/>
  <c r="KI134" i="1" s="1"/>
  <c r="AB152" i="1"/>
  <c r="AD151" i="1"/>
  <c r="JZ133" i="1" s="1"/>
  <c r="AH152" i="1"/>
  <c r="AJ151" i="1"/>
  <c r="KB133" i="1" s="1"/>
  <c r="U152" i="1"/>
  <c r="JW134" i="1" s="1"/>
  <c r="S153" i="1"/>
  <c r="BF152" i="1"/>
  <c r="BH151" i="1"/>
  <c r="BB152" i="1"/>
  <c r="KH134" i="1" s="1"/>
  <c r="AZ153" i="1"/>
  <c r="CG153" i="1"/>
  <c r="CI152" i="1"/>
  <c r="KS134" i="1" s="1"/>
  <c r="AG152" i="1"/>
  <c r="KA134" i="1" s="1"/>
  <c r="AE153" i="1"/>
  <c r="Y153" i="1"/>
  <c r="AA153" i="1" s="1"/>
  <c r="JY135" i="1" s="1"/>
  <c r="M153" i="1"/>
  <c r="O152" i="1"/>
  <c r="JU134" i="1" s="1"/>
  <c r="BI152" i="1"/>
  <c r="BK152" i="1" s="1"/>
  <c r="KK134" i="1" s="1"/>
  <c r="P152" i="1"/>
  <c r="R151" i="1"/>
  <c r="JV133" i="1" s="1"/>
  <c r="IP152" i="1"/>
  <c r="IR151" i="1"/>
  <c r="MJ133" i="1" s="1"/>
  <c r="KJ133" i="1" l="1"/>
  <c r="MX133" i="1" s="1"/>
  <c r="MW134" i="1"/>
  <c r="NM151" i="1"/>
  <c r="GA152" i="1"/>
  <c r="NC152" i="1"/>
  <c r="NH152" i="1" s="1"/>
  <c r="JK160" i="1"/>
  <c r="JM156" i="1"/>
  <c r="MO138" i="1" s="1"/>
  <c r="AN154" i="1"/>
  <c r="AP153" i="1"/>
  <c r="KD135" i="1" s="1"/>
  <c r="AK155" i="1"/>
  <c r="AM154" i="1"/>
  <c r="KC136" i="1" s="1"/>
  <c r="CY153" i="1"/>
  <c r="L153" i="1"/>
  <c r="JT136" i="1"/>
  <c r="IP153" i="1"/>
  <c r="IR152" i="1"/>
  <c r="MJ134" i="1" s="1"/>
  <c r="CS153" i="1"/>
  <c r="CU152" i="1"/>
  <c r="BU154" i="1"/>
  <c r="BW153" i="1"/>
  <c r="KO135" i="1" s="1"/>
  <c r="BZ153" i="1"/>
  <c r="KP135" i="1" s="1"/>
  <c r="BX154" i="1"/>
  <c r="BI153" i="1"/>
  <c r="BK153" i="1" s="1"/>
  <c r="KK135" i="1" s="1"/>
  <c r="CG154" i="1"/>
  <c r="CI153" i="1"/>
  <c r="KS135" i="1" s="1"/>
  <c r="BF153" i="1"/>
  <c r="BH152" i="1"/>
  <c r="AH153" i="1"/>
  <c r="AJ152" i="1"/>
  <c r="KB134" i="1" s="1"/>
  <c r="Y154" i="1"/>
  <c r="AA154" i="1" s="1"/>
  <c r="JY136" i="1" s="1"/>
  <c r="AG153" i="1"/>
  <c r="KA135" i="1" s="1"/>
  <c r="AE154" i="1"/>
  <c r="AZ154" i="1"/>
  <c r="BB153" i="1"/>
  <c r="KH135" i="1" s="1"/>
  <c r="U153" i="1"/>
  <c r="JW135" i="1" s="1"/>
  <c r="S154" i="1"/>
  <c r="AB153" i="1"/>
  <c r="AD152" i="1"/>
  <c r="JZ134" i="1" s="1"/>
  <c r="BE153" i="1"/>
  <c r="KI135" i="1" s="1"/>
  <c r="BC154" i="1"/>
  <c r="X152" i="1"/>
  <c r="JX134" i="1" s="1"/>
  <c r="BR153" i="1"/>
  <c r="BT152" i="1"/>
  <c r="KN134" i="1" s="1"/>
  <c r="BO154" i="1"/>
  <c r="BQ153" i="1"/>
  <c r="KM135" i="1" s="1"/>
  <c r="CO153" i="1"/>
  <c r="CM154" i="1"/>
  <c r="P153" i="1"/>
  <c r="R152" i="1"/>
  <c r="JV134" i="1" s="1"/>
  <c r="M154" i="1"/>
  <c r="O153" i="1"/>
  <c r="JU135" i="1" s="1"/>
  <c r="KJ134" i="1" l="1"/>
  <c r="MX134" i="1" s="1"/>
  <c r="MW135" i="1"/>
  <c r="NM152" i="1"/>
  <c r="GA153" i="1"/>
  <c r="NC153" i="1"/>
  <c r="NH153" i="1" s="1"/>
  <c r="JM160" i="1"/>
  <c r="MO139" i="1" s="1"/>
  <c r="JK161" i="1"/>
  <c r="AP154" i="1"/>
  <c r="KD136" i="1" s="1"/>
  <c r="AN155" i="1"/>
  <c r="AK156" i="1"/>
  <c r="AM155" i="1"/>
  <c r="KC137" i="1" s="1"/>
  <c r="CY154" i="1"/>
  <c r="L154" i="1"/>
  <c r="JT137" i="1"/>
  <c r="IP154" i="1"/>
  <c r="IR153" i="1"/>
  <c r="MJ135" i="1" s="1"/>
  <c r="BF154" i="1"/>
  <c r="BH153" i="1"/>
  <c r="BI154" i="1"/>
  <c r="BK154" i="1" s="1"/>
  <c r="KK136" i="1" s="1"/>
  <c r="CS154" i="1"/>
  <c r="CU153" i="1"/>
  <c r="P154" i="1"/>
  <c r="R153" i="1"/>
  <c r="JV135" i="1" s="1"/>
  <c r="X153" i="1"/>
  <c r="JX135" i="1" s="1"/>
  <c r="CM155" i="1"/>
  <c r="CO154" i="1"/>
  <c r="BC155" i="1"/>
  <c r="BE154" i="1"/>
  <c r="KI136" i="1" s="1"/>
  <c r="S155" i="1"/>
  <c r="U154" i="1"/>
  <c r="JW136" i="1" s="1"/>
  <c r="AE155" i="1"/>
  <c r="AG154" i="1"/>
  <c r="KA136" i="1" s="1"/>
  <c r="Y155" i="1"/>
  <c r="AA155" i="1" s="1"/>
  <c r="JY137" i="1" s="1"/>
  <c r="BX155" i="1"/>
  <c r="BZ154" i="1"/>
  <c r="KP136" i="1" s="1"/>
  <c r="BO155" i="1"/>
  <c r="BQ154" i="1"/>
  <c r="KM136" i="1" s="1"/>
  <c r="M155" i="1"/>
  <c r="O154" i="1"/>
  <c r="JU136" i="1" s="1"/>
  <c r="BR154" i="1"/>
  <c r="BT153" i="1"/>
  <c r="KN135" i="1" s="1"/>
  <c r="AB154" i="1"/>
  <c r="AD153" i="1"/>
  <c r="JZ135" i="1" s="1"/>
  <c r="AZ155" i="1"/>
  <c r="BB154" i="1"/>
  <c r="KH136" i="1" s="1"/>
  <c r="AH154" i="1"/>
  <c r="AJ153" i="1"/>
  <c r="KB135" i="1" s="1"/>
  <c r="CG155" i="1"/>
  <c r="CI154" i="1"/>
  <c r="KS136" i="1" s="1"/>
  <c r="BU155" i="1"/>
  <c r="BW154" i="1"/>
  <c r="KO136" i="1" s="1"/>
  <c r="KJ135" i="1" l="1"/>
  <c r="MW136" i="1"/>
  <c r="NM153" i="1"/>
  <c r="GA154" i="1"/>
  <c r="NC154" i="1"/>
  <c r="NH154" i="1" s="1"/>
  <c r="JK162" i="1"/>
  <c r="JM161" i="1"/>
  <c r="MO140" i="1" s="1"/>
  <c r="AN156" i="1"/>
  <c r="AP155" i="1"/>
  <c r="KD137" i="1" s="1"/>
  <c r="AM156" i="1"/>
  <c r="KC138" i="1" s="1"/>
  <c r="AK160" i="1"/>
  <c r="MX135" i="1"/>
  <c r="CY155" i="1"/>
  <c r="L155" i="1"/>
  <c r="JT138" i="1"/>
  <c r="AZ156" i="1"/>
  <c r="BB155" i="1"/>
  <c r="KH137" i="1" s="1"/>
  <c r="AH155" i="1"/>
  <c r="AJ154" i="1"/>
  <c r="KB136" i="1" s="1"/>
  <c r="BO156" i="1"/>
  <c r="BQ155" i="1"/>
  <c r="KM137" i="1" s="1"/>
  <c r="Y156" i="1"/>
  <c r="AA156" i="1" s="1"/>
  <c r="JY138" i="1" s="1"/>
  <c r="S156" i="1"/>
  <c r="U155" i="1"/>
  <c r="JW137" i="1" s="1"/>
  <c r="BU156" i="1"/>
  <c r="BV158" i="1" s="1"/>
  <c r="BW155" i="1"/>
  <c r="KO137" i="1" s="1"/>
  <c r="AB155" i="1"/>
  <c r="AD154" i="1"/>
  <c r="JZ136" i="1" s="1"/>
  <c r="BR155" i="1"/>
  <c r="BT154" i="1"/>
  <c r="KN136" i="1" s="1"/>
  <c r="P155" i="1"/>
  <c r="R154" i="1"/>
  <c r="JV136" i="1" s="1"/>
  <c r="CS155" i="1"/>
  <c r="CU154" i="1"/>
  <c r="BF155" i="1"/>
  <c r="BH154" i="1"/>
  <c r="KJ136" i="1" s="1"/>
  <c r="CG156" i="1"/>
  <c r="CI155" i="1"/>
  <c r="KS137" i="1" s="1"/>
  <c r="BX156" i="1"/>
  <c r="BZ155" i="1"/>
  <c r="KP137" i="1" s="1"/>
  <c r="AE156" i="1"/>
  <c r="AG155" i="1"/>
  <c r="KA137" i="1" s="1"/>
  <c r="BC156" i="1"/>
  <c r="BE155" i="1"/>
  <c r="KI137" i="1" s="1"/>
  <c r="M156" i="1"/>
  <c r="O155" i="1"/>
  <c r="JU137" i="1" s="1"/>
  <c r="CM158" i="1"/>
  <c r="CO158" i="1" s="1"/>
  <c r="CM156" i="1"/>
  <c r="CO155" i="1"/>
  <c r="X154" i="1"/>
  <c r="JX136" i="1" s="1"/>
  <c r="BI155" i="1"/>
  <c r="BK155" i="1" s="1"/>
  <c r="KK137" i="1" s="1"/>
  <c r="IP155" i="1"/>
  <c r="IR154" i="1"/>
  <c r="MJ136" i="1" s="1"/>
  <c r="MW137" i="1" l="1"/>
  <c r="NM154" i="1"/>
  <c r="GA155" i="1"/>
  <c r="NC155" i="1"/>
  <c r="NH155" i="1" s="1"/>
  <c r="JM162" i="1"/>
  <c r="MO141" i="1" s="1"/>
  <c r="JK163" i="1"/>
  <c r="AP156" i="1"/>
  <c r="KD138" i="1" s="1"/>
  <c r="AN160" i="1"/>
  <c r="AK161" i="1"/>
  <c r="AM160" i="1"/>
  <c r="KC139" i="1" s="1"/>
  <c r="MX136" i="1"/>
  <c r="CY156" i="1"/>
  <c r="L156" i="1"/>
  <c r="JT139" i="1"/>
  <c r="IP156" i="1"/>
  <c r="IR155" i="1"/>
  <c r="MJ137" i="1" s="1"/>
  <c r="CO156" i="1"/>
  <c r="CM160" i="1"/>
  <c r="BE156" i="1"/>
  <c r="KI138" i="1" s="1"/>
  <c r="BC160" i="1"/>
  <c r="BF156" i="1"/>
  <c r="BH155" i="1"/>
  <c r="KJ137" i="1" s="1"/>
  <c r="P156" i="1"/>
  <c r="R155" i="1"/>
  <c r="JV137" i="1" s="1"/>
  <c r="BQ156" i="1"/>
  <c r="KM138" i="1" s="1"/>
  <c r="BO160" i="1"/>
  <c r="AB156" i="1"/>
  <c r="AD155" i="1"/>
  <c r="JZ137" i="1" s="1"/>
  <c r="AB158" i="1"/>
  <c r="Y160" i="1"/>
  <c r="AA160" i="1" s="1"/>
  <c r="JY139" i="1" s="1"/>
  <c r="X155" i="1"/>
  <c r="JX137" i="1" s="1"/>
  <c r="BZ156" i="1"/>
  <c r="KP138" i="1" s="1"/>
  <c r="BX160" i="1"/>
  <c r="CS156" i="1"/>
  <c r="CU155" i="1"/>
  <c r="CS158" i="1"/>
  <c r="CU158" i="1" s="1"/>
  <c r="U156" i="1"/>
  <c r="JW138" i="1" s="1"/>
  <c r="S160" i="1"/>
  <c r="BI156" i="1"/>
  <c r="BK156" i="1" s="1"/>
  <c r="KK138" i="1" s="1"/>
  <c r="O156" i="1"/>
  <c r="JU138" i="1" s="1"/>
  <c r="M160" i="1"/>
  <c r="AG156" i="1"/>
  <c r="KA138" i="1" s="1"/>
  <c r="AE160" i="1"/>
  <c r="CI156" i="1"/>
  <c r="KS138" i="1" s="1"/>
  <c r="CG160" i="1"/>
  <c r="BR156" i="1"/>
  <c r="BT155" i="1"/>
  <c r="KN137" i="1" s="1"/>
  <c r="BW156" i="1"/>
  <c r="KO138" i="1" s="1"/>
  <c r="BU160" i="1"/>
  <c r="AJ155" i="1"/>
  <c r="KB137" i="1" s="1"/>
  <c r="AH156" i="1"/>
  <c r="BB156" i="1"/>
  <c r="KH138" i="1" s="1"/>
  <c r="AZ160" i="1"/>
  <c r="MW138" i="1" l="1"/>
  <c r="NM155" i="1"/>
  <c r="GA156" i="1"/>
  <c r="NC156" i="1"/>
  <c r="NH156" i="1" s="1"/>
  <c r="JK164" i="1"/>
  <c r="JM163" i="1"/>
  <c r="MO142" i="1" s="1"/>
  <c r="AN161" i="1"/>
  <c r="AP160" i="1"/>
  <c r="KD139" i="1" s="1"/>
  <c r="AM161" i="1"/>
  <c r="KC140" i="1" s="1"/>
  <c r="AK162" i="1"/>
  <c r="MX137" i="1"/>
  <c r="CY160" i="1"/>
  <c r="L160" i="1"/>
  <c r="JT140" i="1"/>
  <c r="X156" i="1"/>
  <c r="JX138" i="1" s="1"/>
  <c r="BF160" i="1"/>
  <c r="BH156" i="1"/>
  <c r="KJ138" i="1" s="1"/>
  <c r="IP160" i="1"/>
  <c r="IR156" i="1"/>
  <c r="MJ138" i="1" s="1"/>
  <c r="BI160" i="1"/>
  <c r="BK160" i="1" s="1"/>
  <c r="KK139" i="1" s="1"/>
  <c r="Y161" i="1"/>
  <c r="AA161" i="1" s="1"/>
  <c r="JY140" i="1" s="1"/>
  <c r="AB160" i="1"/>
  <c r="AD156" i="1"/>
  <c r="JZ138" i="1" s="1"/>
  <c r="P160" i="1"/>
  <c r="R156" i="1"/>
  <c r="JV138" i="1" s="1"/>
  <c r="CM161" i="1"/>
  <c r="CO160" i="1"/>
  <c r="AE161" i="1"/>
  <c r="AG160" i="1"/>
  <c r="KA139" i="1" s="1"/>
  <c r="AH160" i="1"/>
  <c r="AJ156" i="1"/>
  <c r="KB138" i="1" s="1"/>
  <c r="BU161" i="1"/>
  <c r="BW160" i="1"/>
  <c r="KO139" i="1" s="1"/>
  <c r="CG161" i="1"/>
  <c r="CI160" i="1"/>
  <c r="KS139" i="1" s="1"/>
  <c r="M161" i="1"/>
  <c r="O160" i="1"/>
  <c r="JU139" i="1" s="1"/>
  <c r="BC161" i="1"/>
  <c r="BE160" i="1"/>
  <c r="KI139" i="1" s="1"/>
  <c r="BR160" i="1"/>
  <c r="BT156" i="1"/>
  <c r="KN138" i="1" s="1"/>
  <c r="AZ161" i="1"/>
  <c r="BB160" i="1"/>
  <c r="KH139" i="1" s="1"/>
  <c r="S161" i="1"/>
  <c r="U160" i="1"/>
  <c r="JW139" i="1" s="1"/>
  <c r="CS160" i="1"/>
  <c r="CU156" i="1"/>
  <c r="BX161" i="1"/>
  <c r="BZ160" i="1"/>
  <c r="KP139" i="1" s="1"/>
  <c r="BO161" i="1"/>
  <c r="BQ160" i="1"/>
  <c r="KM139" i="1" s="1"/>
  <c r="MW139" i="1" l="1"/>
  <c r="NM156" i="1"/>
  <c r="GA160" i="1"/>
  <c r="NC160" i="1"/>
  <c r="NH160" i="1" s="1"/>
  <c r="JK165" i="1"/>
  <c r="JM164" i="1"/>
  <c r="MO143" i="1" s="1"/>
  <c r="AN162" i="1"/>
  <c r="AP161" i="1"/>
  <c r="KD140" i="1" s="1"/>
  <c r="AK163" i="1"/>
  <c r="AM162" i="1"/>
  <c r="KC141" i="1" s="1"/>
  <c r="MX138" i="1"/>
  <c r="CY161" i="1"/>
  <c r="L161" i="1"/>
  <c r="JT141" i="1"/>
  <c r="M162" i="1"/>
  <c r="O161" i="1"/>
  <c r="JU140" i="1" s="1"/>
  <c r="BU162" i="1"/>
  <c r="BW161" i="1"/>
  <c r="KO140" i="1" s="1"/>
  <c r="AE162" i="1"/>
  <c r="AG161" i="1"/>
  <c r="KA140" i="1" s="1"/>
  <c r="CM162" i="1"/>
  <c r="CO161" i="1"/>
  <c r="BR161" i="1"/>
  <c r="BT160" i="1"/>
  <c r="KN139" i="1" s="1"/>
  <c r="AB161" i="1"/>
  <c r="AD160" i="1"/>
  <c r="JZ139" i="1" s="1"/>
  <c r="IP161" i="1"/>
  <c r="IR160" i="1"/>
  <c r="MJ139" i="1" s="1"/>
  <c r="BF161" i="1"/>
  <c r="BH160" i="1"/>
  <c r="KJ139" i="1" s="1"/>
  <c r="X160" i="1"/>
  <c r="JX139" i="1" s="1"/>
  <c r="CG162" i="1"/>
  <c r="CI161" i="1"/>
  <c r="KS140" i="1" s="1"/>
  <c r="P161" i="1"/>
  <c r="R160" i="1"/>
  <c r="JV139" i="1" s="1"/>
  <c r="CS161" i="1"/>
  <c r="CU160" i="1"/>
  <c r="AH161" i="1"/>
  <c r="AJ160" i="1"/>
  <c r="KB139" i="1" s="1"/>
  <c r="BO162" i="1"/>
  <c r="BQ161" i="1"/>
  <c r="KM140" i="1" s="1"/>
  <c r="BX162" i="1"/>
  <c r="BZ161" i="1"/>
  <c r="KP140" i="1" s="1"/>
  <c r="S162" i="1"/>
  <c r="U161" i="1"/>
  <c r="JW140" i="1" s="1"/>
  <c r="AZ162" i="1"/>
  <c r="BB161" i="1"/>
  <c r="KH140" i="1" s="1"/>
  <c r="BC162" i="1"/>
  <c r="BE161" i="1"/>
  <c r="KI140" i="1" s="1"/>
  <c r="Y162" i="1"/>
  <c r="AA162" i="1" s="1"/>
  <c r="JY141" i="1" s="1"/>
  <c r="BI161" i="1"/>
  <c r="BK161" i="1" s="1"/>
  <c r="KK140" i="1" s="1"/>
  <c r="MW140" i="1" l="1"/>
  <c r="NM160" i="1"/>
  <c r="GA161" i="1"/>
  <c r="NC161" i="1"/>
  <c r="NH161" i="1" s="1"/>
  <c r="JK166" i="1"/>
  <c r="JM165" i="1"/>
  <c r="MO144" i="1" s="1"/>
  <c r="AN163" i="1"/>
  <c r="AP162" i="1"/>
  <c r="KD141" i="1" s="1"/>
  <c r="AK164" i="1"/>
  <c r="AM163" i="1"/>
  <c r="KC142" i="1" s="1"/>
  <c r="MX139" i="1"/>
  <c r="CY162" i="1"/>
  <c r="L162" i="1"/>
  <c r="JT142" i="1"/>
  <c r="BU163" i="1"/>
  <c r="BW162" i="1"/>
  <c r="KO141" i="1" s="1"/>
  <c r="BC163" i="1"/>
  <c r="BE162" i="1"/>
  <c r="KI141" i="1" s="1"/>
  <c r="BO163" i="1"/>
  <c r="BQ162" i="1"/>
  <c r="KM141" i="1" s="1"/>
  <c r="P162" i="1"/>
  <c r="R161" i="1"/>
  <c r="JV140" i="1" s="1"/>
  <c r="CG163" i="1"/>
  <c r="CI162" i="1"/>
  <c r="KS141" i="1" s="1"/>
  <c r="AB162" i="1"/>
  <c r="AD161" i="1"/>
  <c r="JZ140" i="1" s="1"/>
  <c r="AE163" i="1"/>
  <c r="AG162" i="1"/>
  <c r="KA141" i="1" s="1"/>
  <c r="M163" i="1"/>
  <c r="O162" i="1"/>
  <c r="JU141" i="1" s="1"/>
  <c r="CS162" i="1"/>
  <c r="CU161" i="1"/>
  <c r="BR162" i="1"/>
  <c r="BT161" i="1"/>
  <c r="KN140" i="1" s="1"/>
  <c r="CM163" i="1"/>
  <c r="CO162" i="1"/>
  <c r="Y163" i="1"/>
  <c r="AA163" i="1" s="1"/>
  <c r="JY142" i="1" s="1"/>
  <c r="S163" i="1"/>
  <c r="U162" i="1"/>
  <c r="JW141" i="1" s="1"/>
  <c r="BF162" i="1"/>
  <c r="BH161" i="1"/>
  <c r="KJ140" i="1" s="1"/>
  <c r="BI162" i="1"/>
  <c r="BK162" i="1" s="1"/>
  <c r="KK141" i="1" s="1"/>
  <c r="AZ163" i="1"/>
  <c r="BB162" i="1"/>
  <c r="KH141" i="1" s="1"/>
  <c r="BX163" i="1"/>
  <c r="BZ162" i="1"/>
  <c r="KP141" i="1" s="1"/>
  <c r="AH162" i="1"/>
  <c r="AJ161" i="1"/>
  <c r="KB140" i="1" s="1"/>
  <c r="X161" i="1"/>
  <c r="JX140" i="1" s="1"/>
  <c r="IP162" i="1"/>
  <c r="IR161" i="1"/>
  <c r="MJ140" i="1" s="1"/>
  <c r="MW141" i="1" l="1"/>
  <c r="NM161" i="1"/>
  <c r="GA162" i="1"/>
  <c r="NC162" i="1"/>
  <c r="NM162" i="1" s="1"/>
  <c r="JM166" i="1"/>
  <c r="MO145" i="1" s="1"/>
  <c r="JK167" i="1"/>
  <c r="AN164" i="1"/>
  <c r="AP163" i="1"/>
  <c r="KD142" i="1" s="1"/>
  <c r="AK165" i="1"/>
  <c r="AM164" i="1"/>
  <c r="KC143" i="1" s="1"/>
  <c r="MX140" i="1"/>
  <c r="CY163" i="1"/>
  <c r="L163" i="1"/>
  <c r="JT143" i="1"/>
  <c r="BC164" i="1"/>
  <c r="BE163" i="1"/>
  <c r="KI142" i="1" s="1"/>
  <c r="BU164" i="1"/>
  <c r="BW163" i="1"/>
  <c r="KO142" i="1" s="1"/>
  <c r="AH163" i="1"/>
  <c r="AJ162" i="1"/>
  <c r="KB141" i="1" s="1"/>
  <c r="AZ164" i="1"/>
  <c r="BB163" i="1"/>
  <c r="KH142" i="1" s="1"/>
  <c r="U163" i="1"/>
  <c r="JW142" i="1" s="1"/>
  <c r="S164" i="1"/>
  <c r="CM164" i="1"/>
  <c r="CO163" i="1"/>
  <c r="CS163" i="1"/>
  <c r="CU162" i="1"/>
  <c r="AE164" i="1"/>
  <c r="AG163" i="1"/>
  <c r="KA142" i="1" s="1"/>
  <c r="AB163" i="1"/>
  <c r="AD162" i="1"/>
  <c r="JZ141" i="1" s="1"/>
  <c r="P163" i="1"/>
  <c r="R162" i="1"/>
  <c r="JV141" i="1" s="1"/>
  <c r="IP163" i="1"/>
  <c r="IR162" i="1"/>
  <c r="MJ141" i="1" s="1"/>
  <c r="BX164" i="1"/>
  <c r="BZ163" i="1"/>
  <c r="KP142" i="1" s="1"/>
  <c r="BI163" i="1"/>
  <c r="BK163" i="1" s="1"/>
  <c r="KK142" i="1" s="1"/>
  <c r="BQ163" i="1"/>
  <c r="KM142" i="1" s="1"/>
  <c r="BO164" i="1"/>
  <c r="X162" i="1"/>
  <c r="JX141" i="1" s="1"/>
  <c r="BF163" i="1"/>
  <c r="BH162" i="1"/>
  <c r="KJ141" i="1" s="1"/>
  <c r="Y164" i="1"/>
  <c r="AA164" i="1" s="1"/>
  <c r="JY143" i="1" s="1"/>
  <c r="BR163" i="1"/>
  <c r="BT162" i="1"/>
  <c r="KN141" i="1" s="1"/>
  <c r="M164" i="1"/>
  <c r="O163" i="1"/>
  <c r="JU142" i="1" s="1"/>
  <c r="CG164" i="1"/>
  <c r="CI163" i="1"/>
  <c r="KS142" i="1" s="1"/>
  <c r="MW142" i="1" l="1"/>
  <c r="NH162" i="1"/>
  <c r="GA163" i="1"/>
  <c r="NC163" i="1"/>
  <c r="NH163" i="1" s="1"/>
  <c r="JK168" i="1"/>
  <c r="JM167" i="1"/>
  <c r="MO146" i="1" s="1"/>
  <c r="AN165" i="1"/>
  <c r="AP164" i="1"/>
  <c r="KD143" i="1" s="1"/>
  <c r="AM165" i="1"/>
  <c r="KC144" i="1" s="1"/>
  <c r="AK166" i="1"/>
  <c r="MX141" i="1"/>
  <c r="CY164" i="1"/>
  <c r="L164" i="1"/>
  <c r="JT144" i="1"/>
  <c r="S165" i="1"/>
  <c r="U164" i="1"/>
  <c r="JW143" i="1" s="1"/>
  <c r="AH164" i="1"/>
  <c r="AJ163" i="1"/>
  <c r="KB142" i="1" s="1"/>
  <c r="BC165" i="1"/>
  <c r="BE164" i="1"/>
  <c r="KI143" i="1" s="1"/>
  <c r="M165" i="1"/>
  <c r="O164" i="1"/>
  <c r="JU143" i="1" s="1"/>
  <c r="Y165" i="1"/>
  <c r="AA165" i="1" s="1"/>
  <c r="JY144" i="1" s="1"/>
  <c r="X163" i="1"/>
  <c r="JX142" i="1" s="1"/>
  <c r="AB164" i="1"/>
  <c r="AD163" i="1"/>
  <c r="JZ142" i="1" s="1"/>
  <c r="CS164" i="1"/>
  <c r="CU163" i="1"/>
  <c r="BI164" i="1"/>
  <c r="BK164" i="1" s="1"/>
  <c r="KK143" i="1" s="1"/>
  <c r="BX165" i="1"/>
  <c r="BZ164" i="1"/>
  <c r="KP143" i="1" s="1"/>
  <c r="IP164" i="1"/>
  <c r="IR163" i="1"/>
  <c r="MJ142" i="1" s="1"/>
  <c r="P164" i="1"/>
  <c r="R163" i="1"/>
  <c r="JV142" i="1" s="1"/>
  <c r="AZ165" i="1"/>
  <c r="BB164" i="1"/>
  <c r="KH143" i="1" s="1"/>
  <c r="BU165" i="1"/>
  <c r="BW164" i="1"/>
  <c r="KO143" i="1" s="1"/>
  <c r="CG165" i="1"/>
  <c r="CI164" i="1"/>
  <c r="KS143" i="1" s="1"/>
  <c r="BR164" i="1"/>
  <c r="BT163" i="1"/>
  <c r="KN142" i="1" s="1"/>
  <c r="BF164" i="1"/>
  <c r="BH163" i="1"/>
  <c r="KJ142" i="1" s="1"/>
  <c r="BO165" i="1"/>
  <c r="BQ164" i="1"/>
  <c r="KM143" i="1" s="1"/>
  <c r="AE165" i="1"/>
  <c r="AG164" i="1"/>
  <c r="KA143" i="1" s="1"/>
  <c r="CM165" i="1"/>
  <c r="CO164" i="1"/>
  <c r="MW143" i="1" l="1"/>
  <c r="NM163" i="1"/>
  <c r="GA164" i="1"/>
  <c r="NC164" i="1"/>
  <c r="NH164" i="1" s="1"/>
  <c r="JK169" i="1"/>
  <c r="JM168" i="1"/>
  <c r="MO147" i="1" s="1"/>
  <c r="AN166" i="1"/>
  <c r="AP165" i="1"/>
  <c r="KD144" i="1" s="1"/>
  <c r="AK167" i="1"/>
  <c r="AM166" i="1"/>
  <c r="KC145" i="1" s="1"/>
  <c r="MX142" i="1"/>
  <c r="CY165" i="1"/>
  <c r="L165" i="1"/>
  <c r="JT145" i="1"/>
  <c r="Y166" i="1"/>
  <c r="AA166" i="1" s="1"/>
  <c r="JY145" i="1" s="1"/>
  <c r="BF165" i="1"/>
  <c r="BH164" i="1"/>
  <c r="KJ143" i="1" s="1"/>
  <c r="BU166" i="1"/>
  <c r="BW165" i="1"/>
  <c r="KO144" i="1" s="1"/>
  <c r="BX166" i="1"/>
  <c r="BZ165" i="1"/>
  <c r="KP144" i="1" s="1"/>
  <c r="BI165" i="1"/>
  <c r="BK165" i="1" s="1"/>
  <c r="KK144" i="1" s="1"/>
  <c r="CS165" i="1"/>
  <c r="CU164" i="1"/>
  <c r="BC166" i="1"/>
  <c r="BE165" i="1"/>
  <c r="KI144" i="1" s="1"/>
  <c r="S166" i="1"/>
  <c r="U165" i="1"/>
  <c r="JW144" i="1" s="1"/>
  <c r="X164" i="1"/>
  <c r="JX143" i="1" s="1"/>
  <c r="M166" i="1"/>
  <c r="O165" i="1"/>
  <c r="JU144" i="1" s="1"/>
  <c r="AE166" i="1"/>
  <c r="AG165" i="1"/>
  <c r="KA144" i="1" s="1"/>
  <c r="P165" i="1"/>
  <c r="R164" i="1"/>
  <c r="JV143" i="1" s="1"/>
  <c r="CM166" i="1"/>
  <c r="CO165" i="1"/>
  <c r="BO166" i="1"/>
  <c r="BQ165" i="1"/>
  <c r="KM144" i="1" s="1"/>
  <c r="BR165" i="1"/>
  <c r="BT164" i="1"/>
  <c r="KN143" i="1" s="1"/>
  <c r="CG166" i="1"/>
  <c r="CI165" i="1"/>
  <c r="KS144" i="1" s="1"/>
  <c r="AZ166" i="1"/>
  <c r="BB165" i="1"/>
  <c r="KH144" i="1" s="1"/>
  <c r="IP165" i="1"/>
  <c r="IR164" i="1"/>
  <c r="MJ143" i="1" s="1"/>
  <c r="AB165" i="1"/>
  <c r="AD164" i="1"/>
  <c r="JZ143" i="1" s="1"/>
  <c r="AH165" i="1"/>
  <c r="AJ164" i="1"/>
  <c r="KB143" i="1" s="1"/>
  <c r="MW144" i="1" l="1"/>
  <c r="NM164" i="1"/>
  <c r="GA165" i="1"/>
  <c r="NC165" i="1"/>
  <c r="NH165" i="1" s="1"/>
  <c r="JK170" i="1"/>
  <c r="JM169" i="1"/>
  <c r="MO148" i="1" s="1"/>
  <c r="AN167" i="1"/>
  <c r="AP166" i="1"/>
  <c r="KD145" i="1" s="1"/>
  <c r="AK168" i="1"/>
  <c r="AM167" i="1"/>
  <c r="KC146" i="1" s="1"/>
  <c r="MX143" i="1"/>
  <c r="CY166" i="1"/>
  <c r="L166" i="1"/>
  <c r="JT146" i="1"/>
  <c r="AB166" i="1"/>
  <c r="AD165" i="1"/>
  <c r="JZ144" i="1" s="1"/>
  <c r="AZ167" i="1"/>
  <c r="BB166" i="1"/>
  <c r="KH145" i="1" s="1"/>
  <c r="BR166" i="1"/>
  <c r="BT165" i="1"/>
  <c r="KN144" i="1" s="1"/>
  <c r="CM167" i="1"/>
  <c r="CO166" i="1"/>
  <c r="AE167" i="1"/>
  <c r="AG166" i="1"/>
  <c r="KA145" i="1" s="1"/>
  <c r="X165" i="1"/>
  <c r="JX144" i="1" s="1"/>
  <c r="BC167" i="1"/>
  <c r="BE166" i="1"/>
  <c r="KI145" i="1" s="1"/>
  <c r="CU165" i="1"/>
  <c r="CS166" i="1"/>
  <c r="BX167" i="1"/>
  <c r="BZ166" i="1"/>
  <c r="KP145" i="1" s="1"/>
  <c r="BH165" i="1"/>
  <c r="KJ144" i="1" s="1"/>
  <c r="BF166" i="1"/>
  <c r="AH166" i="1"/>
  <c r="AJ165" i="1"/>
  <c r="KB144" i="1" s="1"/>
  <c r="IP166" i="1"/>
  <c r="IR165" i="1"/>
  <c r="MJ144" i="1" s="1"/>
  <c r="CG167" i="1"/>
  <c r="CI166" i="1"/>
  <c r="KS145" i="1" s="1"/>
  <c r="BO167" i="1"/>
  <c r="BQ166" i="1"/>
  <c r="KM145" i="1" s="1"/>
  <c r="P166" i="1"/>
  <c r="R165" i="1"/>
  <c r="JV144" i="1" s="1"/>
  <c r="M167" i="1"/>
  <c r="O166" i="1"/>
  <c r="JU145" i="1" s="1"/>
  <c r="S167" i="1"/>
  <c r="U166" i="1"/>
  <c r="JW145" i="1" s="1"/>
  <c r="BI166" i="1"/>
  <c r="BK166" i="1" s="1"/>
  <c r="KK145" i="1" s="1"/>
  <c r="BU167" i="1"/>
  <c r="BW166" i="1"/>
  <c r="KO145" i="1" s="1"/>
  <c r="Y167" i="1"/>
  <c r="AA167" i="1" s="1"/>
  <c r="JY146" i="1" s="1"/>
  <c r="MW145" i="1" l="1"/>
  <c r="MX144" i="1"/>
  <c r="NM165" i="1"/>
  <c r="GA166" i="1"/>
  <c r="NC166" i="1"/>
  <c r="NH166" i="1" s="1"/>
  <c r="JM170" i="1"/>
  <c r="MO149" i="1" s="1"/>
  <c r="JK171" i="1"/>
  <c r="AP167" i="1"/>
  <c r="KD146" i="1" s="1"/>
  <c r="AN168" i="1"/>
  <c r="AK169" i="1"/>
  <c r="AM168" i="1"/>
  <c r="KC147" i="1" s="1"/>
  <c r="CY167" i="1"/>
  <c r="L167" i="1"/>
  <c r="JT147" i="1"/>
  <c r="CM168" i="1"/>
  <c r="CO167" i="1"/>
  <c r="BX168" i="1"/>
  <c r="BZ167" i="1"/>
  <c r="KP146" i="1" s="1"/>
  <c r="BU168" i="1"/>
  <c r="BW167" i="1"/>
  <c r="KO146" i="1" s="1"/>
  <c r="AZ168" i="1"/>
  <c r="BB167" i="1"/>
  <c r="KH146" i="1" s="1"/>
  <c r="S168" i="1"/>
  <c r="U167" i="1"/>
  <c r="JW146" i="1" s="1"/>
  <c r="BO168" i="1"/>
  <c r="BQ167" i="1"/>
  <c r="KM146" i="1" s="1"/>
  <c r="BC168" i="1"/>
  <c r="BE167" i="1"/>
  <c r="KI146" i="1" s="1"/>
  <c r="BF167" i="1"/>
  <c r="BH166" i="1"/>
  <c r="KJ145" i="1" s="1"/>
  <c r="CS167" i="1"/>
  <c r="CU166" i="1"/>
  <c r="AE168" i="1"/>
  <c r="AG167" i="1"/>
  <c r="KA146" i="1" s="1"/>
  <c r="BR167" i="1"/>
  <c r="BT166" i="1"/>
  <c r="KN145" i="1" s="1"/>
  <c r="AB167" i="1"/>
  <c r="AD166" i="1"/>
  <c r="JZ145" i="1" s="1"/>
  <c r="Y168" i="1"/>
  <c r="AA168" i="1" s="1"/>
  <c r="JY147" i="1" s="1"/>
  <c r="M168" i="1"/>
  <c r="O167" i="1"/>
  <c r="JU146" i="1" s="1"/>
  <c r="IP167" i="1"/>
  <c r="IR166" i="1"/>
  <c r="MJ145" i="1" s="1"/>
  <c r="X166" i="1"/>
  <c r="JX145" i="1" s="1"/>
  <c r="BI167" i="1"/>
  <c r="BK167" i="1" s="1"/>
  <c r="KK146" i="1" s="1"/>
  <c r="P167" i="1"/>
  <c r="R166" i="1"/>
  <c r="JV145" i="1" s="1"/>
  <c r="CI167" i="1"/>
  <c r="KS146" i="1" s="1"/>
  <c r="CG168" i="1"/>
  <c r="AH167" i="1"/>
  <c r="AJ166" i="1"/>
  <c r="KB145" i="1" s="1"/>
  <c r="MW146" i="1" l="1"/>
  <c r="NM166" i="1"/>
  <c r="GA167" i="1"/>
  <c r="NC167" i="1"/>
  <c r="NM167" i="1" s="1"/>
  <c r="MX145" i="1"/>
  <c r="JM171" i="1"/>
  <c r="MO150" i="1" s="1"/>
  <c r="JK175" i="1"/>
  <c r="AN169" i="1"/>
  <c r="AP168" i="1"/>
  <c r="KD147" i="1" s="1"/>
  <c r="AM169" i="1"/>
  <c r="KC148" i="1" s="1"/>
  <c r="AK170" i="1"/>
  <c r="CY168" i="1"/>
  <c r="L168" i="1"/>
  <c r="JT148" i="1"/>
  <c r="AH168" i="1"/>
  <c r="AJ167" i="1"/>
  <c r="KB146" i="1" s="1"/>
  <c r="P168" i="1"/>
  <c r="R167" i="1"/>
  <c r="JV146" i="1" s="1"/>
  <c r="AB168" i="1"/>
  <c r="AD167" i="1"/>
  <c r="JZ146" i="1" s="1"/>
  <c r="S169" i="1"/>
  <c r="U168" i="1"/>
  <c r="JW147" i="1" s="1"/>
  <c r="AZ169" i="1"/>
  <c r="BB168" i="1"/>
  <c r="KH147" i="1" s="1"/>
  <c r="CM169" i="1"/>
  <c r="CO168" i="1"/>
  <c r="CG169" i="1"/>
  <c r="CI168" i="1"/>
  <c r="KS147" i="1" s="1"/>
  <c r="BI168" i="1"/>
  <c r="BK168" i="1" s="1"/>
  <c r="KK147" i="1" s="1"/>
  <c r="M169" i="1"/>
  <c r="O168" i="1"/>
  <c r="JU147" i="1" s="1"/>
  <c r="BR168" i="1"/>
  <c r="BT167" i="1"/>
  <c r="KN146" i="1" s="1"/>
  <c r="CS168" i="1"/>
  <c r="CU167" i="1"/>
  <c r="BC169" i="1"/>
  <c r="BE168" i="1"/>
  <c r="KI147" i="1" s="1"/>
  <c r="BO169" i="1"/>
  <c r="BQ168" i="1"/>
  <c r="KM147" i="1" s="1"/>
  <c r="BX169" i="1"/>
  <c r="BZ168" i="1"/>
  <c r="KP147" i="1" s="1"/>
  <c r="AE169" i="1"/>
  <c r="AG168" i="1"/>
  <c r="KA147" i="1" s="1"/>
  <c r="BF168" i="1"/>
  <c r="BH167" i="1"/>
  <c r="KJ146" i="1" s="1"/>
  <c r="BU169" i="1"/>
  <c r="BW168" i="1"/>
  <c r="KO147" i="1" s="1"/>
  <c r="X167" i="1"/>
  <c r="JX146" i="1" s="1"/>
  <c r="IP168" i="1"/>
  <c r="IR167" i="1"/>
  <c r="MJ146" i="1" s="1"/>
  <c r="Y169" i="1"/>
  <c r="AA169" i="1" s="1"/>
  <c r="JY148" i="1" s="1"/>
  <c r="MW147" i="1" l="1"/>
  <c r="GA168" i="1"/>
  <c r="NC168" i="1"/>
  <c r="NM168" i="1" s="1"/>
  <c r="NH167" i="1"/>
  <c r="MX146" i="1"/>
  <c r="JM175" i="1"/>
  <c r="JK176" i="1"/>
  <c r="AN170" i="1"/>
  <c r="AP169" i="1"/>
  <c r="KD148" i="1" s="1"/>
  <c r="AK171" i="1"/>
  <c r="AM170" i="1"/>
  <c r="KC149" i="1" s="1"/>
  <c r="CY169" i="1"/>
  <c r="L169" i="1"/>
  <c r="JT149" i="1"/>
  <c r="Y170" i="1"/>
  <c r="AA170" i="1" s="1"/>
  <c r="JY149" i="1" s="1"/>
  <c r="BO170" i="1"/>
  <c r="BQ169" i="1"/>
  <c r="KM148" i="1" s="1"/>
  <c r="M170" i="1"/>
  <c r="O169" i="1"/>
  <c r="JU148" i="1" s="1"/>
  <c r="CM170" i="1"/>
  <c r="CO169" i="1"/>
  <c r="S170" i="1"/>
  <c r="U169" i="1"/>
  <c r="JW148" i="1" s="1"/>
  <c r="AH169" i="1"/>
  <c r="AJ168" i="1"/>
  <c r="KB147" i="1" s="1"/>
  <c r="AE170" i="1"/>
  <c r="AG169" i="1"/>
  <c r="KA148" i="1" s="1"/>
  <c r="IP169" i="1"/>
  <c r="IR168" i="1"/>
  <c r="MJ147" i="1" s="1"/>
  <c r="BC170" i="1"/>
  <c r="BE169" i="1"/>
  <c r="KI148" i="1" s="1"/>
  <c r="BR169" i="1"/>
  <c r="BT168" i="1"/>
  <c r="KN147" i="1" s="1"/>
  <c r="BI169" i="1"/>
  <c r="BK169" i="1" s="1"/>
  <c r="KK148" i="1" s="1"/>
  <c r="CG170" i="1"/>
  <c r="CI169" i="1"/>
  <c r="KS148" i="1" s="1"/>
  <c r="AZ170" i="1"/>
  <c r="BB169" i="1"/>
  <c r="KH148" i="1" s="1"/>
  <c r="AB169" i="1"/>
  <c r="AD168" i="1"/>
  <c r="JZ147" i="1" s="1"/>
  <c r="P169" i="1"/>
  <c r="R168" i="1"/>
  <c r="JV147" i="1" s="1"/>
  <c r="CS169" i="1"/>
  <c r="CU168" i="1"/>
  <c r="X168" i="1"/>
  <c r="JX147" i="1" s="1"/>
  <c r="BU170" i="1"/>
  <c r="BW169" i="1"/>
  <c r="KO148" i="1" s="1"/>
  <c r="BF169" i="1"/>
  <c r="BH168" i="1"/>
  <c r="KJ147" i="1" s="1"/>
  <c r="BX170" i="1"/>
  <c r="BZ169" i="1"/>
  <c r="KP148" i="1" s="1"/>
  <c r="MO151" i="1" l="1"/>
  <c r="MW148" i="1"/>
  <c r="NH168" i="1"/>
  <c r="GA169" i="1"/>
  <c r="NC169" i="1"/>
  <c r="NH169" i="1" s="1"/>
  <c r="MX147" i="1"/>
  <c r="JM176" i="1"/>
  <c r="JK177" i="1"/>
  <c r="AN171" i="1"/>
  <c r="AP170" i="1"/>
  <c r="KD149" i="1" s="1"/>
  <c r="AM171" i="1"/>
  <c r="KC150" i="1" s="1"/>
  <c r="AK175" i="1"/>
  <c r="CY170" i="1"/>
  <c r="L170" i="1"/>
  <c r="JT150" i="1"/>
  <c r="BX171" i="1"/>
  <c r="BZ170" i="1"/>
  <c r="KP149" i="1" s="1"/>
  <c r="AB170" i="1"/>
  <c r="AD169" i="1"/>
  <c r="JZ148" i="1" s="1"/>
  <c r="Y171" i="1"/>
  <c r="BC171" i="1"/>
  <c r="BE170" i="1"/>
  <c r="KI149" i="1" s="1"/>
  <c r="IP170" i="1"/>
  <c r="IR169" i="1"/>
  <c r="MJ148" i="1" s="1"/>
  <c r="S171" i="1"/>
  <c r="U170" i="1"/>
  <c r="JW149" i="1" s="1"/>
  <c r="BO171" i="1"/>
  <c r="BQ170" i="1"/>
  <c r="KM149" i="1" s="1"/>
  <c r="BU171" i="1"/>
  <c r="BW170" i="1"/>
  <c r="KO149" i="1" s="1"/>
  <c r="CG171" i="1"/>
  <c r="CI170" i="1"/>
  <c r="KS149" i="1" s="1"/>
  <c r="BF170" i="1"/>
  <c r="BH169" i="1"/>
  <c r="KJ148" i="1" s="1"/>
  <c r="X169" i="1"/>
  <c r="JX148" i="1" s="1"/>
  <c r="P170" i="1"/>
  <c r="R169" i="1"/>
  <c r="JV148" i="1" s="1"/>
  <c r="AZ171" i="1"/>
  <c r="BB170" i="1"/>
  <c r="KH149" i="1" s="1"/>
  <c r="BI170" i="1"/>
  <c r="BK170" i="1" s="1"/>
  <c r="KK149" i="1" s="1"/>
  <c r="AH170" i="1"/>
  <c r="AJ169" i="1"/>
  <c r="KB148" i="1" s="1"/>
  <c r="CS170" i="1"/>
  <c r="CU169" i="1"/>
  <c r="BT169" i="1"/>
  <c r="KN148" i="1" s="1"/>
  <c r="BR170" i="1"/>
  <c r="AE171" i="1"/>
  <c r="AG170" i="1"/>
  <c r="KA149" i="1" s="1"/>
  <c r="CM173" i="1"/>
  <c r="CO173" i="1" s="1"/>
  <c r="CM171" i="1"/>
  <c r="CO170" i="1"/>
  <c r="M171" i="1"/>
  <c r="O170" i="1"/>
  <c r="JU149" i="1" s="1"/>
  <c r="MO152" i="1" l="1"/>
  <c r="MW149" i="1"/>
  <c r="NM169" i="1"/>
  <c r="GA170" i="1"/>
  <c r="NC170" i="1"/>
  <c r="NH170" i="1" s="1"/>
  <c r="MX148" i="1"/>
  <c r="Y175" i="1"/>
  <c r="AA175" i="1" s="1"/>
  <c r="AA171" i="1"/>
  <c r="JY150" i="1" s="1"/>
  <c r="JK178" i="1"/>
  <c r="JM177" i="1"/>
  <c r="MO153" i="1" s="1"/>
  <c r="BV173" i="1"/>
  <c r="AP171" i="1"/>
  <c r="KD150" i="1" s="1"/>
  <c r="AN175" i="1"/>
  <c r="AK176" i="1"/>
  <c r="AM175" i="1"/>
  <c r="KC151" i="1" s="1"/>
  <c r="CY171" i="1"/>
  <c r="L171" i="1"/>
  <c r="JT151" i="1"/>
  <c r="P171" i="1"/>
  <c r="R170" i="1"/>
  <c r="JV149" i="1" s="1"/>
  <c r="CM175" i="1"/>
  <c r="CO171" i="1"/>
  <c r="BI171" i="1"/>
  <c r="BK171" i="1" s="1"/>
  <c r="KK150" i="1" s="1"/>
  <c r="CG175" i="1"/>
  <c r="CI171" i="1"/>
  <c r="KS150" i="1" s="1"/>
  <c r="IP171" i="1"/>
  <c r="IR170" i="1"/>
  <c r="MJ149" i="1" s="1"/>
  <c r="BO175" i="1"/>
  <c r="BQ171" i="1"/>
  <c r="KM150" i="1" s="1"/>
  <c r="AB173" i="1"/>
  <c r="AB171" i="1"/>
  <c r="AD170" i="1"/>
  <c r="JZ149" i="1" s="1"/>
  <c r="M175" i="1"/>
  <c r="O171" i="1"/>
  <c r="JU150" i="1" s="1"/>
  <c r="CS173" i="1"/>
  <c r="CU173" i="1" s="1"/>
  <c r="CS171" i="1"/>
  <c r="CU170" i="1"/>
  <c r="AH171" i="1"/>
  <c r="AJ170" i="1"/>
  <c r="KB149" i="1" s="1"/>
  <c r="AZ175" i="1"/>
  <c r="BB171" i="1"/>
  <c r="KH150" i="1" s="1"/>
  <c r="BC175" i="1"/>
  <c r="BE171" i="1"/>
  <c r="KI150" i="1" s="1"/>
  <c r="BF171" i="1"/>
  <c r="BH170" i="1"/>
  <c r="KJ149" i="1" s="1"/>
  <c r="AE175" i="1"/>
  <c r="AG171" i="1"/>
  <c r="KA150" i="1" s="1"/>
  <c r="BR171" i="1"/>
  <c r="BT170" i="1"/>
  <c r="KN149" i="1" s="1"/>
  <c r="X170" i="1"/>
  <c r="JX149" i="1" s="1"/>
  <c r="BU175" i="1"/>
  <c r="BW171" i="1"/>
  <c r="KO150" i="1" s="1"/>
  <c r="S175" i="1"/>
  <c r="U171" i="1"/>
  <c r="JW150" i="1" s="1"/>
  <c r="BX175" i="1"/>
  <c r="BZ171" i="1"/>
  <c r="KP150" i="1" s="1"/>
  <c r="MW150" i="1" l="1"/>
  <c r="NM170" i="1"/>
  <c r="GA171" i="1"/>
  <c r="NC171" i="1"/>
  <c r="NM171" i="1" s="1"/>
  <c r="JY151" i="1"/>
  <c r="MX149" i="1"/>
  <c r="JM178" i="1"/>
  <c r="MO154" i="1" s="1"/>
  <c r="JK179" i="1"/>
  <c r="AN176" i="1"/>
  <c r="AP175" i="1"/>
  <c r="KD151" i="1" s="1"/>
  <c r="AK177" i="1"/>
  <c r="AM176" i="1"/>
  <c r="KC152" i="1" s="1"/>
  <c r="CY175" i="1"/>
  <c r="L175" i="1"/>
  <c r="JT152" i="1"/>
  <c r="CS175" i="1"/>
  <c r="CU171" i="1"/>
  <c r="CG176" i="1"/>
  <c r="CI175" i="1"/>
  <c r="KS151" i="1" s="1"/>
  <c r="AE176" i="1"/>
  <c r="AG175" i="1"/>
  <c r="KA151" i="1" s="1"/>
  <c r="Y176" i="1"/>
  <c r="AA176" i="1" s="1"/>
  <c r="S176" i="1"/>
  <c r="U175" i="1"/>
  <c r="JW151" i="1" s="1"/>
  <c r="X171" i="1"/>
  <c r="JX150" i="1" s="1"/>
  <c r="BR175" i="1"/>
  <c r="BT171" i="1"/>
  <c r="KN150" i="1" s="1"/>
  <c r="BF175" i="1"/>
  <c r="BH171" i="1"/>
  <c r="KJ150" i="1" s="1"/>
  <c r="AH175" i="1"/>
  <c r="AJ171" i="1"/>
  <c r="KB150" i="1" s="1"/>
  <c r="AB175" i="1"/>
  <c r="AD171" i="1"/>
  <c r="JZ150" i="1" s="1"/>
  <c r="BO176" i="1"/>
  <c r="BQ175" i="1"/>
  <c r="KM151" i="1" s="1"/>
  <c r="BI175" i="1"/>
  <c r="BK175" i="1" s="1"/>
  <c r="KK151" i="1" s="1"/>
  <c r="BC176" i="1"/>
  <c r="BE175" i="1"/>
  <c r="KI151" i="1" s="1"/>
  <c r="BX176" i="1"/>
  <c r="BZ175" i="1"/>
  <c r="KP151" i="1" s="1"/>
  <c r="BU176" i="1"/>
  <c r="BW175" i="1"/>
  <c r="KO151" i="1" s="1"/>
  <c r="AZ176" i="1"/>
  <c r="BB175" i="1"/>
  <c r="KH151" i="1" s="1"/>
  <c r="M176" i="1"/>
  <c r="O175" i="1"/>
  <c r="JU151" i="1" s="1"/>
  <c r="IP175" i="1"/>
  <c r="IR171" i="1"/>
  <c r="MJ150" i="1" s="1"/>
  <c r="CM176" i="1"/>
  <c r="CO175" i="1"/>
  <c r="P175" i="1"/>
  <c r="R171" i="1"/>
  <c r="JV150" i="1" s="1"/>
  <c r="MW151" i="1" l="1"/>
  <c r="NH171" i="1"/>
  <c r="GA175" i="1"/>
  <c r="NC175" i="1"/>
  <c r="NM175" i="1" s="1"/>
  <c r="JY152" i="1"/>
  <c r="MX150" i="1"/>
  <c r="JK180" i="1"/>
  <c r="JM179" i="1"/>
  <c r="MO155" i="1" s="1"/>
  <c r="AN177" i="1"/>
  <c r="AP176" i="1"/>
  <c r="KD152" i="1" s="1"/>
  <c r="AM177" i="1"/>
  <c r="KC153" i="1" s="1"/>
  <c r="AK178" i="1"/>
  <c r="CY176" i="1"/>
  <c r="L176" i="1"/>
  <c r="JT153" i="1"/>
  <c r="M177" i="1"/>
  <c r="O176" i="1"/>
  <c r="JU152" i="1" s="1"/>
  <c r="BO177" i="1"/>
  <c r="BQ176" i="1"/>
  <c r="KM152" i="1" s="1"/>
  <c r="AH176" i="1"/>
  <c r="AJ175" i="1"/>
  <c r="KB151" i="1" s="1"/>
  <c r="BT175" i="1"/>
  <c r="KN151" i="1" s="1"/>
  <c r="BR176" i="1"/>
  <c r="S177" i="1"/>
  <c r="U176" i="1"/>
  <c r="JW152" i="1" s="1"/>
  <c r="CM177" i="1"/>
  <c r="CO176" i="1"/>
  <c r="AZ177" i="1"/>
  <c r="BB176" i="1"/>
  <c r="KH152" i="1" s="1"/>
  <c r="BX177" i="1"/>
  <c r="BZ176" i="1"/>
  <c r="KP152" i="1" s="1"/>
  <c r="BI176" i="1"/>
  <c r="BK176" i="1" s="1"/>
  <c r="KK152" i="1" s="1"/>
  <c r="Y177" i="1"/>
  <c r="AA177" i="1" s="1"/>
  <c r="CS176" i="1"/>
  <c r="CU175" i="1"/>
  <c r="AB176" i="1"/>
  <c r="AD175" i="1"/>
  <c r="JZ151" i="1" s="1"/>
  <c r="BF176" i="1"/>
  <c r="BH175" i="1"/>
  <c r="KJ151" i="1" s="1"/>
  <c r="X175" i="1"/>
  <c r="JX151" i="1" s="1"/>
  <c r="P176" i="1"/>
  <c r="R175" i="1"/>
  <c r="JV151" i="1" s="1"/>
  <c r="IP176" i="1"/>
  <c r="IR175" i="1"/>
  <c r="BU177" i="1"/>
  <c r="BW176" i="1"/>
  <c r="KO152" i="1" s="1"/>
  <c r="BC177" i="1"/>
  <c r="BE176" i="1"/>
  <c r="KI152" i="1" s="1"/>
  <c r="AE177" i="1"/>
  <c r="AG176" i="1"/>
  <c r="KA152" i="1" s="1"/>
  <c r="CG177" i="1"/>
  <c r="CI176" i="1"/>
  <c r="KS152" i="1" s="1"/>
  <c r="MJ151" i="1" l="1"/>
  <c r="MW152" i="1"/>
  <c r="JY153" i="1"/>
  <c r="NH175" i="1"/>
  <c r="GA176" i="1"/>
  <c r="NC176" i="1"/>
  <c r="NH176" i="1" s="1"/>
  <c r="MX151" i="1"/>
  <c r="JM180" i="1"/>
  <c r="MO156" i="1" s="1"/>
  <c r="JK181" i="1"/>
  <c r="AP177" i="1"/>
  <c r="KD153" i="1" s="1"/>
  <c r="AN178" i="1"/>
  <c r="AK179" i="1"/>
  <c r="AM178" i="1"/>
  <c r="KC154" i="1" s="1"/>
  <c r="CY177" i="1"/>
  <c r="L177" i="1"/>
  <c r="JT154" i="1"/>
  <c r="CG178" i="1"/>
  <c r="CI177" i="1"/>
  <c r="KS153" i="1" s="1"/>
  <c r="BC178" i="1"/>
  <c r="BE177" i="1"/>
  <c r="KI153" i="1" s="1"/>
  <c r="BF177" i="1"/>
  <c r="BH176" i="1"/>
  <c r="KJ152" i="1" s="1"/>
  <c r="AE178" i="1"/>
  <c r="AG177" i="1"/>
  <c r="KA153" i="1" s="1"/>
  <c r="BU178" i="1"/>
  <c r="BW177" i="1"/>
  <c r="KO153" i="1" s="1"/>
  <c r="IP177" i="1"/>
  <c r="IR176" i="1"/>
  <c r="CS177" i="1"/>
  <c r="CU176" i="1"/>
  <c r="BI177" i="1"/>
  <c r="BK177" i="1" s="1"/>
  <c r="KK153" i="1" s="1"/>
  <c r="BZ177" i="1"/>
  <c r="KP153" i="1" s="1"/>
  <c r="BX178" i="1"/>
  <c r="CM178" i="1"/>
  <c r="CO177" i="1"/>
  <c r="M178" i="1"/>
  <c r="O177" i="1"/>
  <c r="JU153" i="1" s="1"/>
  <c r="X176" i="1"/>
  <c r="JX152" i="1" s="1"/>
  <c r="AB177" i="1"/>
  <c r="AD176" i="1"/>
  <c r="JZ152" i="1" s="1"/>
  <c r="Y178" i="1"/>
  <c r="AA178" i="1" s="1"/>
  <c r="S178" i="1"/>
  <c r="U177" i="1"/>
  <c r="JW153" i="1" s="1"/>
  <c r="AH177" i="1"/>
  <c r="AJ176" i="1"/>
  <c r="KB152" i="1" s="1"/>
  <c r="P177" i="1"/>
  <c r="R176" i="1"/>
  <c r="JV152" i="1" s="1"/>
  <c r="AZ178" i="1"/>
  <c r="BB177" i="1"/>
  <c r="KH153" i="1" s="1"/>
  <c r="BR177" i="1"/>
  <c r="BT176" i="1"/>
  <c r="KN152" i="1" s="1"/>
  <c r="BO178" i="1"/>
  <c r="BQ177" i="1"/>
  <c r="KM153" i="1" s="1"/>
  <c r="MJ152" i="1" l="1"/>
  <c r="MW153" i="1"/>
  <c r="JY154" i="1"/>
  <c r="NM176" i="1"/>
  <c r="GA177" i="1"/>
  <c r="NC177" i="1"/>
  <c r="NH177" i="1" s="1"/>
  <c r="MX152" i="1"/>
  <c r="JM181" i="1"/>
  <c r="MO157" i="1" s="1"/>
  <c r="JK182" i="1"/>
  <c r="AN179" i="1"/>
  <c r="AP178" i="1"/>
  <c r="KD154" i="1" s="1"/>
  <c r="AK180" i="1"/>
  <c r="AM179" i="1"/>
  <c r="KC155" i="1" s="1"/>
  <c r="CY178" i="1"/>
  <c r="L178" i="1"/>
  <c r="JT155" i="1"/>
  <c r="BC179" i="1"/>
  <c r="BE178" i="1"/>
  <c r="KI154" i="1" s="1"/>
  <c r="BO179" i="1"/>
  <c r="BQ178" i="1"/>
  <c r="KM154" i="1" s="1"/>
  <c r="Y179" i="1"/>
  <c r="AA179" i="1" s="1"/>
  <c r="CM179" i="1"/>
  <c r="CO178" i="1"/>
  <c r="AE179" i="1"/>
  <c r="AG178" i="1"/>
  <c r="KA154" i="1" s="1"/>
  <c r="P178" i="1"/>
  <c r="R177" i="1"/>
  <c r="JV153" i="1" s="1"/>
  <c r="BX179" i="1"/>
  <c r="BZ178" i="1"/>
  <c r="KP154" i="1" s="1"/>
  <c r="BF178" i="1"/>
  <c r="BH177" i="1"/>
  <c r="KJ153" i="1" s="1"/>
  <c r="CG179" i="1"/>
  <c r="CI178" i="1"/>
  <c r="KS154" i="1" s="1"/>
  <c r="BR178" i="1"/>
  <c r="BT177" i="1"/>
  <c r="KN153" i="1" s="1"/>
  <c r="AH178" i="1"/>
  <c r="AJ177" i="1"/>
  <c r="KB153" i="1" s="1"/>
  <c r="X177" i="1"/>
  <c r="JX153" i="1" s="1"/>
  <c r="BI178" i="1"/>
  <c r="BK178" i="1" s="1"/>
  <c r="KK154" i="1" s="1"/>
  <c r="BU179" i="1"/>
  <c r="BW178" i="1"/>
  <c r="KO154" i="1" s="1"/>
  <c r="AZ179" i="1"/>
  <c r="BB178" i="1"/>
  <c r="KH154" i="1" s="1"/>
  <c r="S179" i="1"/>
  <c r="U178" i="1"/>
  <c r="JW154" i="1" s="1"/>
  <c r="AB178" i="1"/>
  <c r="AD177" i="1"/>
  <c r="JZ153" i="1" s="1"/>
  <c r="M179" i="1"/>
  <c r="O178" i="1"/>
  <c r="JU154" i="1" s="1"/>
  <c r="CS178" i="1"/>
  <c r="CU177" i="1"/>
  <c r="IP178" i="1"/>
  <c r="IR177" i="1"/>
  <c r="MJ153" i="1" l="1"/>
  <c r="JM182" i="1"/>
  <c r="JK183" i="1"/>
  <c r="MW154" i="1"/>
  <c r="JY155" i="1"/>
  <c r="NM177" i="1"/>
  <c r="GA178" i="1"/>
  <c r="NC178" i="1"/>
  <c r="NM178" i="1" s="1"/>
  <c r="MX153" i="1"/>
  <c r="AN180" i="1"/>
  <c r="AP179" i="1"/>
  <c r="KD155" i="1" s="1"/>
  <c r="AK181" i="1"/>
  <c r="AM180" i="1"/>
  <c r="KC156" i="1" s="1"/>
  <c r="CY179" i="1"/>
  <c r="L179" i="1"/>
  <c r="JT156" i="1"/>
  <c r="IP179" i="1"/>
  <c r="IR178" i="1"/>
  <c r="CS179" i="1"/>
  <c r="CU178" i="1"/>
  <c r="AB179" i="1"/>
  <c r="AD178" i="1"/>
  <c r="JZ154" i="1" s="1"/>
  <c r="AZ180" i="1"/>
  <c r="BB179" i="1"/>
  <c r="KH155" i="1" s="1"/>
  <c r="AE180" i="1"/>
  <c r="AG179" i="1"/>
  <c r="KA155" i="1" s="1"/>
  <c r="Y180" i="1"/>
  <c r="AA180" i="1" s="1"/>
  <c r="BC180" i="1"/>
  <c r="BE179" i="1"/>
  <c r="KI155" i="1" s="1"/>
  <c r="M180" i="1"/>
  <c r="O179" i="1"/>
  <c r="JU155" i="1" s="1"/>
  <c r="S180" i="1"/>
  <c r="U179" i="1"/>
  <c r="JW155" i="1" s="1"/>
  <c r="X178" i="1"/>
  <c r="JX154" i="1" s="1"/>
  <c r="BR179" i="1"/>
  <c r="BT178" i="1"/>
  <c r="KN154" i="1" s="1"/>
  <c r="BF179" i="1"/>
  <c r="BH178" i="1"/>
  <c r="KJ154" i="1" s="1"/>
  <c r="P179" i="1"/>
  <c r="R178" i="1"/>
  <c r="JV154" i="1" s="1"/>
  <c r="CM180" i="1"/>
  <c r="CO179" i="1"/>
  <c r="BO180" i="1"/>
  <c r="BQ179" i="1"/>
  <c r="KM155" i="1" s="1"/>
  <c r="BU180" i="1"/>
  <c r="BW179" i="1"/>
  <c r="KO155" i="1" s="1"/>
  <c r="BI179" i="1"/>
  <c r="BK179" i="1" s="1"/>
  <c r="KK155" i="1" s="1"/>
  <c r="AH179" i="1"/>
  <c r="AJ178" i="1"/>
  <c r="KB154" i="1" s="1"/>
  <c r="CG180" i="1"/>
  <c r="CI179" i="1"/>
  <c r="KS155" i="1" s="1"/>
  <c r="BX180" i="1"/>
  <c r="BZ179" i="1"/>
  <c r="KP155" i="1" s="1"/>
  <c r="MJ154" i="1" l="1"/>
  <c r="JM183" i="1"/>
  <c r="JK184" i="1"/>
  <c r="MO158" i="1"/>
  <c r="MW155" i="1"/>
  <c r="JY156" i="1"/>
  <c r="NH178" i="1"/>
  <c r="GA179" i="1"/>
  <c r="NC179" i="1"/>
  <c r="NH179" i="1" s="1"/>
  <c r="MX154" i="1"/>
  <c r="AN181" i="1"/>
  <c r="AP180" i="1"/>
  <c r="KD156" i="1" s="1"/>
  <c r="AM181" i="1"/>
  <c r="KC157" i="1" s="1"/>
  <c r="AK182" i="1"/>
  <c r="CY180" i="1"/>
  <c r="L180" i="1"/>
  <c r="JT157" i="1"/>
  <c r="IP180" i="1"/>
  <c r="IR179" i="1"/>
  <c r="BX181" i="1"/>
  <c r="BZ180" i="1"/>
  <c r="KP156" i="1" s="1"/>
  <c r="AH180" i="1"/>
  <c r="AJ179" i="1"/>
  <c r="KB155" i="1" s="1"/>
  <c r="BU181" i="1"/>
  <c r="BW180" i="1"/>
  <c r="KO156" i="1" s="1"/>
  <c r="BO181" i="1"/>
  <c r="BQ180" i="1"/>
  <c r="KM156" i="1" s="1"/>
  <c r="BF180" i="1"/>
  <c r="BH179" i="1"/>
  <c r="KJ155" i="1" s="1"/>
  <c r="X179" i="1"/>
  <c r="JX155" i="1" s="1"/>
  <c r="M181" i="1"/>
  <c r="O180" i="1"/>
  <c r="JU156" i="1" s="1"/>
  <c r="Y181" i="1"/>
  <c r="AA181" i="1" s="1"/>
  <c r="CS180" i="1"/>
  <c r="CU179" i="1"/>
  <c r="R179" i="1"/>
  <c r="JV155" i="1" s="1"/>
  <c r="P180" i="1"/>
  <c r="AZ181" i="1"/>
  <c r="BB180" i="1"/>
  <c r="KH156" i="1" s="1"/>
  <c r="CG181" i="1"/>
  <c r="CI180" i="1"/>
  <c r="KS156" i="1" s="1"/>
  <c r="BI180" i="1"/>
  <c r="BK180" i="1" s="1"/>
  <c r="KK156" i="1" s="1"/>
  <c r="CM181" i="1"/>
  <c r="CO180" i="1"/>
  <c r="BR180" i="1"/>
  <c r="BT179" i="1"/>
  <c r="KN155" i="1" s="1"/>
  <c r="S181" i="1"/>
  <c r="U180" i="1"/>
  <c r="JW156" i="1" s="1"/>
  <c r="BC181" i="1"/>
  <c r="BE180" i="1"/>
  <c r="KI156" i="1" s="1"/>
  <c r="AE181" i="1"/>
  <c r="AG180" i="1"/>
  <c r="KA156" i="1" s="1"/>
  <c r="AB180" i="1"/>
  <c r="AD179" i="1"/>
  <c r="JZ155" i="1" s="1"/>
  <c r="MJ155" i="1" l="1"/>
  <c r="JM184" i="1"/>
  <c r="JK185" i="1"/>
  <c r="MO159" i="1"/>
  <c r="AM182" i="1"/>
  <c r="KC158" i="1" s="1"/>
  <c r="AK183" i="1"/>
  <c r="JY157" i="1"/>
  <c r="MW156" i="1"/>
  <c r="NM179" i="1"/>
  <c r="GA180" i="1"/>
  <c r="NC180" i="1"/>
  <c r="NM180" i="1" s="1"/>
  <c r="MX155" i="1"/>
  <c r="AN182" i="1"/>
  <c r="AP181" i="1"/>
  <c r="KD157" i="1" s="1"/>
  <c r="CY181" i="1"/>
  <c r="L181" i="1"/>
  <c r="AE182" i="1"/>
  <c r="AE183" i="1" s="1"/>
  <c r="AG181" i="1"/>
  <c r="KA157" i="1" s="1"/>
  <c r="S182" i="1"/>
  <c r="S183" i="1" s="1"/>
  <c r="U181" i="1"/>
  <c r="JW157" i="1" s="1"/>
  <c r="BR181" i="1"/>
  <c r="BT180" i="1"/>
  <c r="KN156" i="1" s="1"/>
  <c r="CS181" i="1"/>
  <c r="CU180" i="1"/>
  <c r="M182" i="1"/>
  <c r="M183" i="1" s="1"/>
  <c r="O181" i="1"/>
  <c r="JU157" i="1" s="1"/>
  <c r="BU182" i="1"/>
  <c r="BU183" i="1" s="1"/>
  <c r="BW181" i="1"/>
  <c r="KO157" i="1" s="1"/>
  <c r="BX182" i="1"/>
  <c r="BX183" i="1" s="1"/>
  <c r="BZ181" i="1"/>
  <c r="KP157" i="1" s="1"/>
  <c r="IP181" i="1"/>
  <c r="IR180" i="1"/>
  <c r="P181" i="1"/>
  <c r="R180" i="1"/>
  <c r="JV156" i="1" s="1"/>
  <c r="BF181" i="1"/>
  <c r="BH180" i="1"/>
  <c r="KJ156" i="1" s="1"/>
  <c r="CG182" i="1"/>
  <c r="CG183" i="1" s="1"/>
  <c r="CI181" i="1"/>
  <c r="KS157" i="1" s="1"/>
  <c r="AB181" i="1"/>
  <c r="AD180" i="1"/>
  <c r="JZ156" i="1" s="1"/>
  <c r="BE181" i="1"/>
  <c r="KI157" i="1" s="1"/>
  <c r="BC182" i="1"/>
  <c r="BC183" i="1" s="1"/>
  <c r="Y182" i="1"/>
  <c r="BO182" i="1"/>
  <c r="BO183" i="1" s="1"/>
  <c r="BQ181" i="1"/>
  <c r="KM157" i="1" s="1"/>
  <c r="AH181" i="1"/>
  <c r="AJ180" i="1"/>
  <c r="KB156" i="1" s="1"/>
  <c r="CM182" i="1"/>
  <c r="CM188" i="1" s="1"/>
  <c r="CO181" i="1"/>
  <c r="BI181" i="1"/>
  <c r="BK181" i="1" s="1"/>
  <c r="KK157" i="1" s="1"/>
  <c r="AZ182" i="1"/>
  <c r="AZ183" i="1" s="1"/>
  <c r="BB181" i="1"/>
  <c r="KH157" i="1" s="1"/>
  <c r="X180" i="1"/>
  <c r="JX156" i="1" s="1"/>
  <c r="MJ156" i="1" l="1"/>
  <c r="JM185" i="1"/>
  <c r="JK186" i="1"/>
  <c r="JK190" i="1" s="1"/>
  <c r="MO160" i="1"/>
  <c r="BB183" i="1"/>
  <c r="AZ184" i="1"/>
  <c r="BZ183" i="1"/>
  <c r="BX184" i="1"/>
  <c r="CI183" i="1"/>
  <c r="CG184" i="1"/>
  <c r="BW183" i="1"/>
  <c r="BU184" i="1"/>
  <c r="U183" i="1"/>
  <c r="S184" i="1"/>
  <c r="BE183" i="1"/>
  <c r="BC184" i="1"/>
  <c r="AM183" i="1"/>
  <c r="KC159" i="1" s="1"/>
  <c r="AK184" i="1"/>
  <c r="BQ183" i="1"/>
  <c r="BO184" i="1"/>
  <c r="O183" i="1"/>
  <c r="M184" i="1"/>
  <c r="AG183" i="1"/>
  <c r="AE184" i="1"/>
  <c r="AP182" i="1"/>
  <c r="KD158" i="1" s="1"/>
  <c r="AN183" i="1"/>
  <c r="JT158" i="1"/>
  <c r="AA182" i="1"/>
  <c r="Y183" i="1"/>
  <c r="MW157" i="1"/>
  <c r="NH180" i="1"/>
  <c r="GA181" i="1"/>
  <c r="NC181" i="1"/>
  <c r="NM181" i="1" s="1"/>
  <c r="MX156" i="1"/>
  <c r="CY182" i="1"/>
  <c r="CY183" i="1" s="1"/>
  <c r="CY184" i="1" s="1"/>
  <c r="CY185" i="1" s="1"/>
  <c r="CY186" i="1" s="1"/>
  <c r="CY190" i="1" s="1"/>
  <c r="GA190" i="1" s="1"/>
  <c r="L182" i="1"/>
  <c r="X181" i="1"/>
  <c r="JX157" i="1" s="1"/>
  <c r="BB182" i="1"/>
  <c r="BI182" i="1"/>
  <c r="AH182" i="1"/>
  <c r="AH183" i="1" s="1"/>
  <c r="AJ181" i="1"/>
  <c r="KB157" i="1" s="1"/>
  <c r="AB182" i="1"/>
  <c r="AD181" i="1"/>
  <c r="JZ157" i="1" s="1"/>
  <c r="BF182" i="1"/>
  <c r="BF183" i="1" s="1"/>
  <c r="BH181" i="1"/>
  <c r="KJ157" i="1" s="1"/>
  <c r="BR182" i="1"/>
  <c r="BR183" i="1" s="1"/>
  <c r="BT181" i="1"/>
  <c r="KN157" i="1" s="1"/>
  <c r="AG182" i="1"/>
  <c r="KA158" i="1" s="1"/>
  <c r="CO182" i="1"/>
  <c r="BE182" i="1"/>
  <c r="KI158" i="1" s="1"/>
  <c r="IP182" i="1"/>
  <c r="IP183" i="1" s="1"/>
  <c r="IR181" i="1"/>
  <c r="BW182" i="1"/>
  <c r="KO158" i="1" s="1"/>
  <c r="CS182" i="1"/>
  <c r="CS188" i="1" s="1"/>
  <c r="CU181" i="1"/>
  <c r="BQ182" i="1"/>
  <c r="KM158" i="1" s="1"/>
  <c r="CI182" i="1"/>
  <c r="P182" i="1"/>
  <c r="P183" i="1" s="1"/>
  <c r="R181" i="1"/>
  <c r="JV157" i="1" s="1"/>
  <c r="U182" i="1"/>
  <c r="BZ182" i="1"/>
  <c r="O182" i="1"/>
  <c r="JU158" i="1" s="1"/>
  <c r="JM190" i="1" l="1"/>
  <c r="JK191" i="1"/>
  <c r="JM191" i="1" s="1"/>
  <c r="JM186" i="1"/>
  <c r="JM202" i="1" s="1"/>
  <c r="JM201" i="1"/>
  <c r="P44" i="1" s="1"/>
  <c r="Q44" i="1" s="1"/>
  <c r="MJ157" i="1"/>
  <c r="MO161" i="1"/>
  <c r="CI184" i="1"/>
  <c r="CG185" i="1"/>
  <c r="CG190" i="1" s="1"/>
  <c r="BZ184" i="1"/>
  <c r="BX185" i="1"/>
  <c r="BW184" i="1"/>
  <c r="BU185" i="1"/>
  <c r="BQ184" i="1"/>
  <c r="BO185" i="1"/>
  <c r="BE184" i="1"/>
  <c r="BC185" i="1"/>
  <c r="BB184" i="1"/>
  <c r="AZ185" i="1"/>
  <c r="AM184" i="1"/>
  <c r="KC160" i="1" s="1"/>
  <c r="AK185" i="1"/>
  <c r="AG184" i="1"/>
  <c r="AE185" i="1"/>
  <c r="U184" i="1"/>
  <c r="S185" i="1"/>
  <c r="O184" i="1"/>
  <c r="M185" i="1"/>
  <c r="JU159" i="1"/>
  <c r="KI159" i="1"/>
  <c r="KA159" i="1"/>
  <c r="KO159" i="1"/>
  <c r="IR183" i="1"/>
  <c r="IP184" i="1"/>
  <c r="BT183" i="1"/>
  <c r="BR184" i="1"/>
  <c r="AJ183" i="1"/>
  <c r="AH184" i="1"/>
  <c r="BH183" i="1"/>
  <c r="BF184" i="1"/>
  <c r="BF185" i="1" s="1"/>
  <c r="BF186" i="1" s="1"/>
  <c r="BF190" i="1" s="1"/>
  <c r="AP183" i="1"/>
  <c r="AN184" i="1"/>
  <c r="R183" i="1"/>
  <c r="P184" i="1"/>
  <c r="KM159" i="1"/>
  <c r="AA183" i="1"/>
  <c r="Y184" i="1"/>
  <c r="L184" i="1"/>
  <c r="JT160" i="1"/>
  <c r="NC184" i="1" s="1"/>
  <c r="L183" i="1"/>
  <c r="JT159" i="1"/>
  <c r="JY158" i="1"/>
  <c r="BK182" i="1"/>
  <c r="BI183" i="1"/>
  <c r="AB183" i="1"/>
  <c r="MW158" i="1"/>
  <c r="NH181" i="1"/>
  <c r="GA182" i="1"/>
  <c r="NC182" i="1"/>
  <c r="KP158" i="1"/>
  <c r="KP159" i="1" s="1"/>
  <c r="KS158" i="1"/>
  <c r="KS159" i="1" s="1"/>
  <c r="MX157" i="1"/>
  <c r="JW158" i="1"/>
  <c r="JW159" i="1" s="1"/>
  <c r="KH158" i="1"/>
  <c r="KH159" i="1" s="1"/>
  <c r="JH56" i="1"/>
  <c r="JJ55" i="1"/>
  <c r="MN55" i="1" s="1"/>
  <c r="R182" i="1"/>
  <c r="JV158" i="1" s="1"/>
  <c r="CU182" i="1"/>
  <c r="IR182" i="1"/>
  <c r="X182" i="1"/>
  <c r="JX158" i="1" s="1"/>
  <c r="JX159" i="1" s="1"/>
  <c r="JX160" i="1" s="1"/>
  <c r="JX161" i="1" s="1"/>
  <c r="JX162" i="1" s="1"/>
  <c r="JX163" i="1" s="1"/>
  <c r="JX164" i="1" s="1"/>
  <c r="BT182" i="1"/>
  <c r="KN158" i="1" s="1"/>
  <c r="AD182" i="1"/>
  <c r="BH182" i="1"/>
  <c r="AJ182" i="1"/>
  <c r="KB158" i="1" s="1"/>
  <c r="CI190" i="1" l="1"/>
  <c r="CG191" i="1"/>
  <c r="CI191" i="1" s="1"/>
  <c r="BH190" i="1"/>
  <c r="BF191" i="1"/>
  <c r="BH191" i="1" s="1"/>
  <c r="MO162" i="1"/>
  <c r="MO163" i="1" s="1"/>
  <c r="MO164" i="1" s="1"/>
  <c r="BH186" i="1"/>
  <c r="MJ158" i="1"/>
  <c r="MJ159" i="1" s="1"/>
  <c r="CI185" i="1"/>
  <c r="CG186" i="1"/>
  <c r="BZ185" i="1"/>
  <c r="BX186" i="1"/>
  <c r="BX190" i="1" s="1"/>
  <c r="BW185" i="1"/>
  <c r="BU186" i="1"/>
  <c r="BU190" i="1" s="1"/>
  <c r="BQ185" i="1"/>
  <c r="BO186" i="1"/>
  <c r="BO190" i="1" s="1"/>
  <c r="BE185" i="1"/>
  <c r="BC186" i="1"/>
  <c r="BC190" i="1" s="1"/>
  <c r="BB185" i="1"/>
  <c r="AZ186" i="1"/>
  <c r="AZ190" i="1" s="1"/>
  <c r="AM185" i="1"/>
  <c r="KC161" i="1" s="1"/>
  <c r="AK186" i="1"/>
  <c r="AK190" i="1" s="1"/>
  <c r="AG185" i="1"/>
  <c r="AE186" i="1"/>
  <c r="AE190" i="1" s="1"/>
  <c r="JW160" i="1"/>
  <c r="U185" i="1"/>
  <c r="S186" i="1"/>
  <c r="S190" i="1" s="1"/>
  <c r="O185" i="1"/>
  <c r="M186" i="1"/>
  <c r="KS160" i="1"/>
  <c r="KI160" i="1"/>
  <c r="JU160" i="1"/>
  <c r="IR184" i="1"/>
  <c r="IP185" i="1"/>
  <c r="KM160" i="1"/>
  <c r="KM161" i="1" s="1"/>
  <c r="KH160" i="1"/>
  <c r="KP160" i="1"/>
  <c r="KA160" i="1"/>
  <c r="KO160" i="1"/>
  <c r="BT184" i="1"/>
  <c r="BR185" i="1"/>
  <c r="BH184" i="1"/>
  <c r="BH201" i="1" s="1"/>
  <c r="BH185" i="1"/>
  <c r="AP184" i="1"/>
  <c r="AN185" i="1"/>
  <c r="AJ184" i="1"/>
  <c r="AH185" i="1"/>
  <c r="AA184" i="1"/>
  <c r="Y185" i="1"/>
  <c r="R184" i="1"/>
  <c r="P185" i="1"/>
  <c r="KB159" i="1"/>
  <c r="KD159" i="1"/>
  <c r="KN159" i="1"/>
  <c r="JV159" i="1"/>
  <c r="NH184" i="1"/>
  <c r="NM184" i="1"/>
  <c r="GA184" i="1"/>
  <c r="MW160" i="1"/>
  <c r="BK183" i="1"/>
  <c r="BI184" i="1"/>
  <c r="NC183" i="1"/>
  <c r="NH183" i="1" s="1"/>
  <c r="GA183" i="1"/>
  <c r="AD183" i="1"/>
  <c r="AB184" i="1"/>
  <c r="JY159" i="1"/>
  <c r="MW159" i="1"/>
  <c r="KK158" i="1"/>
  <c r="MQ55" i="1"/>
  <c r="NM182" i="1"/>
  <c r="NH182" i="1"/>
  <c r="KJ158" i="1"/>
  <c r="KJ159" i="1" s="1"/>
  <c r="JZ158" i="1"/>
  <c r="JJ56" i="1"/>
  <c r="MN56" i="1" s="1"/>
  <c r="JH57" i="1"/>
  <c r="X201" i="1"/>
  <c r="N22" i="1" s="1"/>
  <c r="Q22" i="1" s="1"/>
  <c r="BZ190" i="1" l="1"/>
  <c r="BX191" i="1"/>
  <c r="BZ191" i="1" s="1"/>
  <c r="BW190" i="1"/>
  <c r="BU191" i="1"/>
  <c r="BW191" i="1" s="1"/>
  <c r="BQ190" i="1"/>
  <c r="BO191" i="1"/>
  <c r="BQ191" i="1" s="1"/>
  <c r="BE190" i="1"/>
  <c r="BC191" i="1"/>
  <c r="BE191" i="1" s="1"/>
  <c r="BB190" i="1"/>
  <c r="AZ191" i="1"/>
  <c r="BB191" i="1" s="1"/>
  <c r="AM190" i="1"/>
  <c r="AK191" i="1"/>
  <c r="AM191" i="1" s="1"/>
  <c r="AM201" i="1" s="1"/>
  <c r="N27" i="1" s="1"/>
  <c r="Q27" i="1" s="1"/>
  <c r="AG190" i="1"/>
  <c r="AE191" i="1"/>
  <c r="AG191" i="1" s="1"/>
  <c r="U190" i="1"/>
  <c r="S191" i="1"/>
  <c r="U191" i="1" s="1"/>
  <c r="JU161" i="1"/>
  <c r="KA161" i="1"/>
  <c r="KS161" i="1"/>
  <c r="BB201" i="1"/>
  <c r="JW161" i="1"/>
  <c r="AG186" i="1"/>
  <c r="BB186" i="1"/>
  <c r="BQ186" i="1"/>
  <c r="KM162" i="1" s="1"/>
  <c r="BZ186" i="1"/>
  <c r="BZ201" i="1" s="1"/>
  <c r="N42" i="1" s="1"/>
  <c r="U186" i="1"/>
  <c r="AM186" i="1"/>
  <c r="BE186" i="1"/>
  <c r="BE201" i="1" s="1"/>
  <c r="N33" i="1" s="1"/>
  <c r="Q33" i="1" s="1"/>
  <c r="BW186" i="1"/>
  <c r="CI186" i="1"/>
  <c r="CI201" i="1" s="1"/>
  <c r="O186" i="1"/>
  <c r="M190" i="1"/>
  <c r="KO161" i="1"/>
  <c r="KO162" i="1" s="1"/>
  <c r="KO163" i="1" s="1"/>
  <c r="KP161" i="1"/>
  <c r="KI161" i="1"/>
  <c r="KH161" i="1"/>
  <c r="KH162" i="1" s="1"/>
  <c r="KH163" i="1" s="1"/>
  <c r="BT185" i="1"/>
  <c r="BR186" i="1"/>
  <c r="BR190" i="1" s="1"/>
  <c r="IR185" i="1"/>
  <c r="IP186" i="1"/>
  <c r="IP190" i="1" s="1"/>
  <c r="AP185" i="1"/>
  <c r="AN186" i="1"/>
  <c r="AN190" i="1" s="1"/>
  <c r="KC162" i="1"/>
  <c r="KC163" i="1" s="1"/>
  <c r="AJ185" i="1"/>
  <c r="AH186" i="1"/>
  <c r="AH190" i="1" s="1"/>
  <c r="AA185" i="1"/>
  <c r="Y186" i="1"/>
  <c r="Y190" i="1" s="1"/>
  <c r="U201" i="1"/>
  <c r="N21" i="1" s="1"/>
  <c r="Q21" i="1" s="1"/>
  <c r="R185" i="1"/>
  <c r="P186" i="1"/>
  <c r="MJ160" i="1"/>
  <c r="KB160" i="1"/>
  <c r="KJ160" i="1"/>
  <c r="KJ161" i="1" s="1"/>
  <c r="KJ162" i="1" s="1"/>
  <c r="KJ163" i="1" s="1"/>
  <c r="KJ164" i="1" s="1"/>
  <c r="JY160" i="1"/>
  <c r="KD160" i="1"/>
  <c r="KN160" i="1"/>
  <c r="BK184" i="1"/>
  <c r="BI185" i="1"/>
  <c r="AD184" i="1"/>
  <c r="AB185" i="1"/>
  <c r="JV160" i="1"/>
  <c r="JZ159" i="1"/>
  <c r="NM183" i="1"/>
  <c r="CV183" i="1"/>
  <c r="ND183" i="1" s="1"/>
  <c r="KK159" i="1"/>
  <c r="MQ56" i="1"/>
  <c r="MX158" i="1"/>
  <c r="JJ57" i="1"/>
  <c r="MN57" i="1" s="1"/>
  <c r="JH58" i="1"/>
  <c r="CO188" i="1"/>
  <c r="CO201" i="1" s="1"/>
  <c r="AG201" i="1"/>
  <c r="N25" i="1" s="1"/>
  <c r="KO164" i="1" l="1"/>
  <c r="BW201" i="1"/>
  <c r="N41" i="1" s="1"/>
  <c r="JU162" i="1"/>
  <c r="KC164" i="1"/>
  <c r="BT190" i="1"/>
  <c r="BR191" i="1"/>
  <c r="BT191" i="1" s="1"/>
  <c r="MJ161" i="1"/>
  <c r="IR190" i="1"/>
  <c r="IP191" i="1"/>
  <c r="IR191" i="1" s="1"/>
  <c r="KM163" i="1"/>
  <c r="KM164" i="1" s="1"/>
  <c r="KH164" i="1"/>
  <c r="AP190" i="1"/>
  <c r="AN191" i="1"/>
  <c r="AP191" i="1" s="1"/>
  <c r="AJ190" i="1"/>
  <c r="AH191" i="1"/>
  <c r="AJ191" i="1" s="1"/>
  <c r="KA162" i="1"/>
  <c r="KA163" i="1" s="1"/>
  <c r="KA164" i="1" s="1"/>
  <c r="AA190" i="1"/>
  <c r="Y191" i="1"/>
  <c r="AA191" i="1" s="1"/>
  <c r="O190" i="1"/>
  <c r="JU163" i="1" s="1"/>
  <c r="M191" i="1"/>
  <c r="O191" i="1" s="1"/>
  <c r="O201" i="1" s="1"/>
  <c r="N19" i="1" s="1"/>
  <c r="Q19" i="1" s="1"/>
  <c r="N32" i="1"/>
  <c r="Q32" i="1" s="1"/>
  <c r="JW162" i="1"/>
  <c r="JW163" i="1" s="1"/>
  <c r="JW164" i="1" s="1"/>
  <c r="BQ201" i="1"/>
  <c r="N39" i="1" s="1"/>
  <c r="N45" i="1"/>
  <c r="Q45" i="1" s="1"/>
  <c r="KS162" i="1"/>
  <c r="KS163" i="1" s="1"/>
  <c r="KS164" i="1" s="1"/>
  <c r="JV161" i="1"/>
  <c r="R186" i="1"/>
  <c r="P190" i="1"/>
  <c r="AP186" i="1"/>
  <c r="BT186" i="1"/>
  <c r="KI162" i="1"/>
  <c r="KI163" i="1" s="1"/>
  <c r="KI164" i="1" s="1"/>
  <c r="AJ186" i="1"/>
  <c r="KP162" i="1"/>
  <c r="KP163" i="1" s="1"/>
  <c r="KP164" i="1" s="1"/>
  <c r="IR186" i="1"/>
  <c r="MJ162" i="1" s="1"/>
  <c r="AA186" i="1"/>
  <c r="AA201" i="1" s="1"/>
  <c r="N23" i="1" s="1"/>
  <c r="KN161" i="1"/>
  <c r="KB161" i="1"/>
  <c r="BK185" i="1"/>
  <c r="BI186" i="1"/>
  <c r="BI190" i="1" s="1"/>
  <c r="JY161" i="1"/>
  <c r="KD161" i="1"/>
  <c r="AD185" i="1"/>
  <c r="AB186" i="1"/>
  <c r="AB190" i="1" s="1"/>
  <c r="JZ160" i="1"/>
  <c r="KK160" i="1"/>
  <c r="CV184" i="1"/>
  <c r="ND184" i="1" s="1"/>
  <c r="MX159" i="1"/>
  <c r="MQ57" i="1"/>
  <c r="JJ58" i="1"/>
  <c r="MN58" i="1" s="1"/>
  <c r="JH59" i="1"/>
  <c r="JE56" i="1"/>
  <c r="JG55" i="1"/>
  <c r="MM55" i="1" s="1"/>
  <c r="N34" i="1"/>
  <c r="Q34" i="1" s="1"/>
  <c r="R188" i="1"/>
  <c r="CU188" i="1"/>
  <c r="CU201" i="1" s="1"/>
  <c r="BT201" i="1"/>
  <c r="N40" i="1" s="1"/>
  <c r="Q40" i="1" s="1"/>
  <c r="AJ201" i="1" l="1"/>
  <c r="IR201" i="1"/>
  <c r="P39" i="1" s="1"/>
  <c r="Q39" i="1" s="1"/>
  <c r="O202" i="1"/>
  <c r="AP201" i="1"/>
  <c r="N28" i="1" s="1"/>
  <c r="Q28" i="1" s="1"/>
  <c r="MJ163" i="1"/>
  <c r="MJ164" i="1" s="1"/>
  <c r="JU164" i="1"/>
  <c r="BK190" i="1"/>
  <c r="BI191" i="1"/>
  <c r="BK191" i="1" s="1"/>
  <c r="AD190" i="1"/>
  <c r="AB191" i="1"/>
  <c r="AD191" i="1" s="1"/>
  <c r="JY162" i="1"/>
  <c r="JY163" i="1" s="1"/>
  <c r="JY164" i="1" s="1"/>
  <c r="R190" i="1"/>
  <c r="P191" i="1"/>
  <c r="R191" i="1" s="1"/>
  <c r="KD162" i="1"/>
  <c r="KD163" i="1" s="1"/>
  <c r="KD164" i="1" s="1"/>
  <c r="KN162" i="1"/>
  <c r="KN163" i="1" s="1"/>
  <c r="KN164" i="1" s="1"/>
  <c r="KB162" i="1"/>
  <c r="KB163" i="1" s="1"/>
  <c r="KB164" i="1" s="1"/>
  <c r="N26" i="1"/>
  <c r="Q26" i="1" s="1"/>
  <c r="JV162" i="1"/>
  <c r="KK161" i="1"/>
  <c r="AD186" i="1"/>
  <c r="BK186" i="1"/>
  <c r="JZ161" i="1"/>
  <c r="CV185" i="1"/>
  <c r="ND185" i="1" s="1"/>
  <c r="MX160" i="1"/>
  <c r="MQ58" i="1"/>
  <c r="JH60" i="1"/>
  <c r="JJ59" i="1"/>
  <c r="MN59" i="1" s="1"/>
  <c r="JE57" i="1"/>
  <c r="JG56" i="1"/>
  <c r="MM56" i="1" s="1"/>
  <c r="IY56" i="1"/>
  <c r="JA55" i="1"/>
  <c r="ML55" i="1" s="1"/>
  <c r="IL55" i="1"/>
  <c r="MI55" i="1" s="1"/>
  <c r="IJ56" i="1"/>
  <c r="Q23" i="1"/>
  <c r="AD201" i="1" l="1"/>
  <c r="N24" i="1" s="1"/>
  <c r="R201" i="1"/>
  <c r="N20" i="1" s="1"/>
  <c r="Q20" i="1" s="1"/>
  <c r="BK201" i="1"/>
  <c r="N36" i="1" s="1"/>
  <c r="Q36" i="1" s="1"/>
  <c r="CV190" i="1"/>
  <c r="ND189" i="1" s="1"/>
  <c r="CV191" i="1"/>
  <c r="ND190" i="1" s="1"/>
  <c r="JV163" i="1"/>
  <c r="JV164" i="1" s="1"/>
  <c r="JZ162" i="1"/>
  <c r="JZ163" i="1" s="1"/>
  <c r="JZ164" i="1" s="1"/>
  <c r="KK162" i="1"/>
  <c r="KK163" i="1" s="1"/>
  <c r="KK164" i="1" s="1"/>
  <c r="CV186" i="1"/>
  <c r="ND186" i="1" s="1"/>
  <c r="MX161" i="1"/>
  <c r="MQ59" i="1"/>
  <c r="JJ60" i="1"/>
  <c r="MN60" i="1" s="1"/>
  <c r="JH61" i="1"/>
  <c r="JE58" i="1"/>
  <c r="JG57" i="1"/>
  <c r="MM57" i="1" s="1"/>
  <c r="IY57" i="1"/>
  <c r="JA56" i="1"/>
  <c r="ML56" i="1" s="1"/>
  <c r="IL56" i="1"/>
  <c r="MI56" i="1" s="1"/>
  <c r="IJ57" i="1"/>
  <c r="CO202" i="1"/>
  <c r="CV193" i="1" l="1"/>
  <c r="MX164" i="1"/>
  <c r="MX162" i="1"/>
  <c r="MX163" i="1"/>
  <c r="MQ60" i="1"/>
  <c r="JJ61" i="1"/>
  <c r="MN61" i="1" s="1"/>
  <c r="JH62" i="1"/>
  <c r="JE59" i="1"/>
  <c r="JG58" i="1"/>
  <c r="MM58" i="1" s="1"/>
  <c r="IY58" i="1"/>
  <c r="JA57" i="1"/>
  <c r="ML57" i="1" s="1"/>
  <c r="IL57" i="1"/>
  <c r="MI57" i="1" s="1"/>
  <c r="IJ58" i="1"/>
  <c r="BB202" i="1"/>
  <c r="CC202" i="1"/>
  <c r="R202" i="1"/>
  <c r="CF202" i="1"/>
  <c r="BN202" i="1"/>
  <c r="U202" i="1"/>
  <c r="MQ61" i="1" l="1"/>
  <c r="JJ62" i="1"/>
  <c r="MN62" i="1" s="1"/>
  <c r="JH63" i="1"/>
  <c r="JE60" i="1"/>
  <c r="JG59" i="1"/>
  <c r="MM59" i="1" s="1"/>
  <c r="IY59" i="1"/>
  <c r="JA58" i="1"/>
  <c r="ML58" i="1" s="1"/>
  <c r="IJ59" i="1"/>
  <c r="IL58" i="1"/>
  <c r="MI58" i="1" s="1"/>
  <c r="BW202" i="1"/>
  <c r="CI202" i="1"/>
  <c r="AA202" i="1"/>
  <c r="AP202" i="1"/>
  <c r="BE202" i="1"/>
  <c r="AM202" i="1"/>
  <c r="AG202" i="1"/>
  <c r="BQ202" i="1"/>
  <c r="BZ202" i="1"/>
  <c r="AD202" i="1"/>
  <c r="AJ202" i="1"/>
  <c r="CR202" i="1"/>
  <c r="X202" i="1"/>
  <c r="MQ62" i="1" l="1"/>
  <c r="JH64" i="1"/>
  <c r="JJ63" i="1"/>
  <c r="MN63" i="1" s="1"/>
  <c r="JE61" i="1"/>
  <c r="JG60" i="1"/>
  <c r="MM60" i="1" s="1"/>
  <c r="JA59" i="1"/>
  <c r="ML59" i="1" s="1"/>
  <c r="IY60" i="1"/>
  <c r="IL59" i="1"/>
  <c r="MI59" i="1" s="1"/>
  <c r="IJ60" i="1"/>
  <c r="BT202" i="1"/>
  <c r="BH202" i="1"/>
  <c r="CU202" i="1"/>
  <c r="BK202" i="1"/>
  <c r="IR202" i="1"/>
  <c r="MQ63" i="1" l="1"/>
  <c r="JJ64" i="1"/>
  <c r="MN64" i="1" s="1"/>
  <c r="JH65" i="1"/>
  <c r="JE62" i="1"/>
  <c r="JG61" i="1"/>
  <c r="MM61" i="1" s="1"/>
  <c r="JA60" i="1"/>
  <c r="ML60" i="1" s="1"/>
  <c r="IY61" i="1"/>
  <c r="IL60" i="1"/>
  <c r="MI60" i="1" s="1"/>
  <c r="IJ61" i="1"/>
  <c r="MQ64" i="1" l="1"/>
  <c r="JJ65" i="1"/>
  <c r="MN65" i="1" s="1"/>
  <c r="JH66" i="1"/>
  <c r="JE63" i="1"/>
  <c r="JG62" i="1"/>
  <c r="MM62" i="1" s="1"/>
  <c r="JA61" i="1"/>
  <c r="ML61" i="1" s="1"/>
  <c r="IY62" i="1"/>
  <c r="IL61" i="1"/>
  <c r="MI61" i="1" s="1"/>
  <c r="IJ62" i="1"/>
  <c r="T24" i="1"/>
  <c r="GQ55" i="1"/>
  <c r="GQ56" i="1" s="1"/>
  <c r="MQ65" i="1" l="1"/>
  <c r="JJ66" i="1"/>
  <c r="MN66" i="1" s="1"/>
  <c r="JH70" i="1"/>
  <c r="JE64" i="1"/>
  <c r="JG63" i="1"/>
  <c r="MM63" i="1" s="1"/>
  <c r="IY63" i="1"/>
  <c r="JA62" i="1"/>
  <c r="ML62" i="1" s="1"/>
  <c r="IJ63" i="1"/>
  <c r="IL62" i="1"/>
  <c r="MI62" i="1" s="1"/>
  <c r="GS55" i="1"/>
  <c r="JQ55" i="1" s="1"/>
  <c r="GQ57" i="1"/>
  <c r="GS56" i="1"/>
  <c r="JQ56" i="1" s="1"/>
  <c r="MQ66" i="1" l="1"/>
  <c r="NF55" i="1"/>
  <c r="LW55" i="1"/>
  <c r="MZ55" i="1" s="1"/>
  <c r="JH71" i="1"/>
  <c r="JJ70" i="1"/>
  <c r="MN67" i="1" s="1"/>
  <c r="JE65" i="1"/>
  <c r="JG64" i="1"/>
  <c r="MM64" i="1" s="1"/>
  <c r="JA63" i="1"/>
  <c r="ML63" i="1" s="1"/>
  <c r="IY64" i="1"/>
  <c r="IL63" i="1"/>
  <c r="MI63" i="1" s="1"/>
  <c r="IJ64" i="1"/>
  <c r="NF56" i="1"/>
  <c r="GS57" i="1"/>
  <c r="JQ57" i="1" s="1"/>
  <c r="GQ58" i="1"/>
  <c r="MQ67" i="1" l="1"/>
  <c r="LW56" i="1"/>
  <c r="MZ56" i="1" s="1"/>
  <c r="JH72" i="1"/>
  <c r="JJ71" i="1"/>
  <c r="MN68" i="1" s="1"/>
  <c r="JE66" i="1"/>
  <c r="JG65" i="1"/>
  <c r="MM65" i="1" s="1"/>
  <c r="IY65" i="1"/>
  <c r="JA64" i="1"/>
  <c r="ML64" i="1" s="1"/>
  <c r="IJ65" i="1"/>
  <c r="IL64" i="1"/>
  <c r="MI64" i="1" s="1"/>
  <c r="JR55" i="1"/>
  <c r="NF57" i="1"/>
  <c r="GS58" i="1"/>
  <c r="JQ58" i="1" s="1"/>
  <c r="GQ59" i="1"/>
  <c r="MQ68" i="1" l="1"/>
  <c r="LW57" i="1"/>
  <c r="MZ57" i="1" s="1"/>
  <c r="JH73" i="1"/>
  <c r="JJ72" i="1"/>
  <c r="MN69" i="1" s="1"/>
  <c r="JE70" i="1"/>
  <c r="JG66" i="1"/>
  <c r="MM66" i="1" s="1"/>
  <c r="IY66" i="1"/>
  <c r="JA65" i="1"/>
  <c r="ML65" i="1" s="1"/>
  <c r="JR56" i="1"/>
  <c r="JR57" i="1" s="1"/>
  <c r="IL65" i="1"/>
  <c r="MI65" i="1" s="1"/>
  <c r="IJ66" i="1"/>
  <c r="NF58" i="1"/>
  <c r="GQ60" i="1"/>
  <c r="GS59" i="1"/>
  <c r="JQ59" i="1" s="1"/>
  <c r="MQ69" i="1" l="1"/>
  <c r="LW58" i="1"/>
  <c r="MZ58" i="1" s="1"/>
  <c r="JH74" i="1"/>
  <c r="JJ73" i="1"/>
  <c r="MN70" i="1" s="1"/>
  <c r="JE71" i="1"/>
  <c r="JG70" i="1"/>
  <c r="MM67" i="1" s="1"/>
  <c r="JA66" i="1"/>
  <c r="ML66" i="1" s="1"/>
  <c r="IY70" i="1"/>
  <c r="IJ70" i="1"/>
  <c r="IL66" i="1"/>
  <c r="MI66" i="1" s="1"/>
  <c r="JR58" i="1"/>
  <c r="NF59" i="1"/>
  <c r="GQ61" i="1"/>
  <c r="GS60" i="1"/>
  <c r="JQ60" i="1" s="1"/>
  <c r="MQ70" i="1" l="1"/>
  <c r="LW59" i="1"/>
  <c r="MZ59" i="1" s="1"/>
  <c r="JH75" i="1"/>
  <c r="JJ74" i="1"/>
  <c r="MN71" i="1" s="1"/>
  <c r="JE72" i="1"/>
  <c r="JG71" i="1"/>
  <c r="MM68" i="1" s="1"/>
  <c r="IY71" i="1"/>
  <c r="JA70" i="1"/>
  <c r="ML67" i="1" s="1"/>
  <c r="IJ71" i="1"/>
  <c r="IL70" i="1"/>
  <c r="MI67" i="1" s="1"/>
  <c r="JR59" i="1"/>
  <c r="GS61" i="1"/>
  <c r="JQ61" i="1" s="1"/>
  <c r="GQ62" i="1"/>
  <c r="MQ71" i="1" l="1"/>
  <c r="LW60" i="1"/>
  <c r="MZ60" i="1" s="1"/>
  <c r="JH76" i="1"/>
  <c r="JJ75" i="1"/>
  <c r="MN72" i="1" s="1"/>
  <c r="JE73" i="1"/>
  <c r="JG72" i="1"/>
  <c r="MM69" i="1" s="1"/>
  <c r="JA71" i="1"/>
  <c r="ML68" i="1" s="1"/>
  <c r="IY72" i="1"/>
  <c r="IJ72" i="1"/>
  <c r="IL71" i="1"/>
  <c r="MI68" i="1" s="1"/>
  <c r="NF61" i="1"/>
  <c r="NF60" i="1"/>
  <c r="JR60" i="1"/>
  <c r="GS62" i="1"/>
  <c r="JQ62" i="1" s="1"/>
  <c r="GQ63" i="1"/>
  <c r="MQ72" i="1" l="1"/>
  <c r="LW61" i="1"/>
  <c r="MZ61" i="1" s="1"/>
  <c r="JH77" i="1"/>
  <c r="JJ76" i="1"/>
  <c r="MN73" i="1" s="1"/>
  <c r="JE74" i="1"/>
  <c r="JG73" i="1"/>
  <c r="MM70" i="1" s="1"/>
  <c r="IY73" i="1"/>
  <c r="JA72" i="1"/>
  <c r="ML69" i="1" s="1"/>
  <c r="IJ73" i="1"/>
  <c r="IL72" i="1"/>
  <c r="MI69" i="1" s="1"/>
  <c r="JR61" i="1"/>
  <c r="NF62" i="1"/>
  <c r="GS63" i="1"/>
  <c r="JQ63" i="1" s="1"/>
  <c r="GQ64" i="1"/>
  <c r="MQ73" i="1" l="1"/>
  <c r="LW62" i="1"/>
  <c r="MZ62" i="1" s="1"/>
  <c r="JH78" i="1"/>
  <c r="JJ77" i="1"/>
  <c r="MN74" i="1" s="1"/>
  <c r="JE75" i="1"/>
  <c r="JG74" i="1"/>
  <c r="MM71" i="1" s="1"/>
  <c r="IY74" i="1"/>
  <c r="JA73" i="1"/>
  <c r="ML70" i="1" s="1"/>
  <c r="IJ74" i="1"/>
  <c r="IL73" i="1"/>
  <c r="MI70" i="1" s="1"/>
  <c r="JR62" i="1"/>
  <c r="NF63" i="1"/>
  <c r="GS64" i="1"/>
  <c r="JQ64" i="1" s="1"/>
  <c r="GQ65" i="1"/>
  <c r="MQ74" i="1" l="1"/>
  <c r="LW63" i="1"/>
  <c r="MZ63" i="1" s="1"/>
  <c r="JH79" i="1"/>
  <c r="JJ78" i="1"/>
  <c r="MN75" i="1" s="1"/>
  <c r="JE76" i="1"/>
  <c r="JG75" i="1"/>
  <c r="MM72" i="1" s="1"/>
  <c r="IY75" i="1"/>
  <c r="JA74" i="1"/>
  <c r="ML71" i="1" s="1"/>
  <c r="IJ75" i="1"/>
  <c r="IL74" i="1"/>
  <c r="MI71" i="1" s="1"/>
  <c r="JR63" i="1"/>
  <c r="NF64" i="1"/>
  <c r="GS65" i="1"/>
  <c r="JQ65" i="1" s="1"/>
  <c r="GQ66" i="1"/>
  <c r="MQ75" i="1" l="1"/>
  <c r="LW64" i="1"/>
  <c r="MZ64" i="1" s="1"/>
  <c r="JH80" i="1"/>
  <c r="JJ79" i="1"/>
  <c r="MN76" i="1" s="1"/>
  <c r="JE77" i="1"/>
  <c r="JG76" i="1"/>
  <c r="MM73" i="1" s="1"/>
  <c r="JA75" i="1"/>
  <c r="ML72" i="1" s="1"/>
  <c r="IY76" i="1"/>
  <c r="IJ76" i="1"/>
  <c r="IL75" i="1"/>
  <c r="MI72" i="1" s="1"/>
  <c r="JR64" i="1"/>
  <c r="NF65" i="1"/>
  <c r="GQ70" i="1"/>
  <c r="GS66" i="1"/>
  <c r="JQ66" i="1" s="1"/>
  <c r="MQ76" i="1" l="1"/>
  <c r="LW65" i="1"/>
  <c r="MZ65" i="1" s="1"/>
  <c r="JH81" i="1"/>
  <c r="JJ80" i="1"/>
  <c r="MN77" i="1" s="1"/>
  <c r="JE78" i="1"/>
  <c r="JG77" i="1"/>
  <c r="MM74" i="1" s="1"/>
  <c r="IY77" i="1"/>
  <c r="JA76" i="1"/>
  <c r="ML73" i="1" s="1"/>
  <c r="IJ77" i="1"/>
  <c r="IL76" i="1"/>
  <c r="MI73" i="1" s="1"/>
  <c r="JR65" i="1"/>
  <c r="JQ68" i="1"/>
  <c r="GS70" i="1"/>
  <c r="JQ70" i="1" s="1"/>
  <c r="GQ71" i="1"/>
  <c r="MQ77" i="1" l="1"/>
  <c r="LW66" i="1"/>
  <c r="MZ66" i="1" s="1"/>
  <c r="JH85" i="1"/>
  <c r="JJ81" i="1"/>
  <c r="MN78" i="1" s="1"/>
  <c r="JE79" i="1"/>
  <c r="JG78" i="1"/>
  <c r="MM75" i="1" s="1"/>
  <c r="JA77" i="1"/>
  <c r="ML74" i="1" s="1"/>
  <c r="IY78" i="1"/>
  <c r="IJ78" i="1"/>
  <c r="IL77" i="1"/>
  <c r="MI74" i="1" s="1"/>
  <c r="JR66" i="1"/>
  <c r="NF70" i="1"/>
  <c r="NF66" i="1"/>
  <c r="GQ72" i="1"/>
  <c r="GS71" i="1"/>
  <c r="JQ71" i="1" s="1"/>
  <c r="MQ78" i="1" l="1"/>
  <c r="LW67" i="1"/>
  <c r="MZ67" i="1" s="1"/>
  <c r="JJ85" i="1"/>
  <c r="MN79" i="1" s="1"/>
  <c r="JH86" i="1"/>
  <c r="JE80" i="1"/>
  <c r="JG79" i="1"/>
  <c r="MM76" i="1" s="1"/>
  <c r="IY79" i="1"/>
  <c r="JA78" i="1"/>
  <c r="ML75" i="1" s="1"/>
  <c r="IJ79" i="1"/>
  <c r="IL78" i="1"/>
  <c r="MI75" i="1" s="1"/>
  <c r="JR70" i="1"/>
  <c r="NF71" i="1"/>
  <c r="GQ73" i="1"/>
  <c r="GS72" i="1"/>
  <c r="JQ72" i="1" s="1"/>
  <c r="MQ79" i="1" l="1"/>
  <c r="LW68" i="1"/>
  <c r="MZ68" i="1" s="1"/>
  <c r="JJ86" i="1"/>
  <c r="MN80" i="1" s="1"/>
  <c r="JH87" i="1"/>
  <c r="JE81" i="1"/>
  <c r="JG80" i="1"/>
  <c r="MM77" i="1" s="1"/>
  <c r="IY80" i="1"/>
  <c r="JA79" i="1"/>
  <c r="ML76" i="1" s="1"/>
  <c r="IJ80" i="1"/>
  <c r="IL79" i="1"/>
  <c r="MI76" i="1" s="1"/>
  <c r="JR71" i="1"/>
  <c r="NF72" i="1"/>
  <c r="GQ74" i="1"/>
  <c r="GS73" i="1"/>
  <c r="JQ73" i="1" s="1"/>
  <c r="MQ80" i="1" l="1"/>
  <c r="LW69" i="1"/>
  <c r="MZ69" i="1" s="1"/>
  <c r="JJ87" i="1"/>
  <c r="MN81" i="1" s="1"/>
  <c r="JH88" i="1"/>
  <c r="JE85" i="1"/>
  <c r="JG81" i="1"/>
  <c r="MM78" i="1" s="1"/>
  <c r="IY81" i="1"/>
  <c r="JA80" i="1"/>
  <c r="ML77" i="1" s="1"/>
  <c r="IJ81" i="1"/>
  <c r="IL80" i="1"/>
  <c r="MI77" i="1" s="1"/>
  <c r="JR72" i="1"/>
  <c r="NF73" i="1"/>
  <c r="GQ75" i="1"/>
  <c r="GS74" i="1"/>
  <c r="JQ74" i="1" s="1"/>
  <c r="MQ81" i="1" l="1"/>
  <c r="LW70" i="1"/>
  <c r="MZ70" i="1" s="1"/>
  <c r="JH89" i="1"/>
  <c r="JJ88" i="1"/>
  <c r="MN82" i="1" s="1"/>
  <c r="JE86" i="1"/>
  <c r="JG85" i="1"/>
  <c r="MM79" i="1" s="1"/>
  <c r="JA81" i="1"/>
  <c r="ML78" i="1" s="1"/>
  <c r="IY85" i="1"/>
  <c r="IL81" i="1"/>
  <c r="MI78" i="1" s="1"/>
  <c r="IJ85" i="1"/>
  <c r="JR73" i="1"/>
  <c r="NF74" i="1"/>
  <c r="GS75" i="1"/>
  <c r="JQ75" i="1" s="1"/>
  <c r="GQ76" i="1"/>
  <c r="MQ82" i="1" l="1"/>
  <c r="LW71" i="1"/>
  <c r="MZ71" i="1" s="1"/>
  <c r="JJ89" i="1"/>
  <c r="MN83" i="1" s="1"/>
  <c r="JH90" i="1"/>
  <c r="JE87" i="1"/>
  <c r="JG86" i="1"/>
  <c r="MM80" i="1" s="1"/>
  <c r="JA85" i="1"/>
  <c r="ML79" i="1" s="1"/>
  <c r="IY86" i="1"/>
  <c r="IJ86" i="1"/>
  <c r="IL85" i="1"/>
  <c r="MI79" i="1" s="1"/>
  <c r="JR74" i="1"/>
  <c r="NF75" i="1"/>
  <c r="GS76" i="1"/>
  <c r="JQ76" i="1" s="1"/>
  <c r="GQ77" i="1"/>
  <c r="MQ83" i="1" l="1"/>
  <c r="LW72" i="1"/>
  <c r="MZ72" i="1" s="1"/>
  <c r="JJ90" i="1"/>
  <c r="MN84" i="1" s="1"/>
  <c r="JH91" i="1"/>
  <c r="JE88" i="1"/>
  <c r="JG87" i="1"/>
  <c r="MM81" i="1" s="1"/>
  <c r="IY87" i="1"/>
  <c r="JA86" i="1"/>
  <c r="ML80" i="1" s="1"/>
  <c r="IL86" i="1"/>
  <c r="MI80" i="1" s="1"/>
  <c r="IJ87" i="1"/>
  <c r="JR75" i="1"/>
  <c r="NF76" i="1"/>
  <c r="GQ78" i="1"/>
  <c r="GS77" i="1"/>
  <c r="JQ77" i="1" s="1"/>
  <c r="MQ84" i="1" l="1"/>
  <c r="LW73" i="1"/>
  <c r="MZ73" i="1" s="1"/>
  <c r="JJ91" i="1"/>
  <c r="MN85" i="1" s="1"/>
  <c r="JH92" i="1"/>
  <c r="JE89" i="1"/>
  <c r="JG88" i="1"/>
  <c r="MM82" i="1" s="1"/>
  <c r="IY88" i="1"/>
  <c r="JA87" i="1"/>
  <c r="ML81" i="1" s="1"/>
  <c r="IL87" i="1"/>
  <c r="MI81" i="1" s="1"/>
  <c r="IJ88" i="1"/>
  <c r="JR76" i="1"/>
  <c r="NF77" i="1"/>
  <c r="GS78" i="1"/>
  <c r="JQ78" i="1" s="1"/>
  <c r="GQ79" i="1"/>
  <c r="MQ85" i="1" l="1"/>
  <c r="LW74" i="1"/>
  <c r="MZ74" i="1" s="1"/>
  <c r="JH93" i="1"/>
  <c r="JJ92" i="1"/>
  <c r="MN86" i="1" s="1"/>
  <c r="JE90" i="1"/>
  <c r="JG89" i="1"/>
  <c r="MM83" i="1" s="1"/>
  <c r="IY89" i="1"/>
  <c r="JA88" i="1"/>
  <c r="ML82" i="1" s="1"/>
  <c r="IL88" i="1"/>
  <c r="MI82" i="1" s="1"/>
  <c r="IJ89" i="1"/>
  <c r="JR77" i="1"/>
  <c r="NF78" i="1"/>
  <c r="GQ80" i="1"/>
  <c r="GS79" i="1"/>
  <c r="JQ79" i="1" s="1"/>
  <c r="MQ86" i="1" l="1"/>
  <c r="LW75" i="1"/>
  <c r="MZ75" i="1" s="1"/>
  <c r="JJ93" i="1"/>
  <c r="MN87" i="1" s="1"/>
  <c r="JH94" i="1"/>
  <c r="JE91" i="1"/>
  <c r="JG90" i="1"/>
  <c r="MM84" i="1" s="1"/>
  <c r="JA89" i="1"/>
  <c r="ML83" i="1" s="1"/>
  <c r="IY90" i="1"/>
  <c r="IJ90" i="1"/>
  <c r="IL89" i="1"/>
  <c r="MI83" i="1" s="1"/>
  <c r="JR78" i="1"/>
  <c r="NF79" i="1"/>
  <c r="GS80" i="1"/>
  <c r="JQ80" i="1" s="1"/>
  <c r="GQ81" i="1"/>
  <c r="MQ87" i="1" l="1"/>
  <c r="LW76" i="1"/>
  <c r="MZ76" i="1" s="1"/>
  <c r="JJ94" i="1"/>
  <c r="MN88" i="1" s="1"/>
  <c r="JH95" i="1"/>
  <c r="JE92" i="1"/>
  <c r="JG91" i="1"/>
  <c r="MM85" i="1" s="1"/>
  <c r="IY91" i="1"/>
  <c r="JA90" i="1"/>
  <c r="ML84" i="1" s="1"/>
  <c r="IL90" i="1"/>
  <c r="MI84" i="1" s="1"/>
  <c r="IJ91" i="1"/>
  <c r="JR79" i="1"/>
  <c r="GS81" i="1"/>
  <c r="JQ81" i="1" s="1"/>
  <c r="GQ85" i="1"/>
  <c r="MQ88" i="1" l="1"/>
  <c r="LW77" i="1"/>
  <c r="MZ77" i="1" s="1"/>
  <c r="JJ95" i="1"/>
  <c r="MN89" i="1" s="1"/>
  <c r="JH96" i="1"/>
  <c r="JE93" i="1"/>
  <c r="JG92" i="1"/>
  <c r="MM86" i="1" s="1"/>
  <c r="JQ83" i="1"/>
  <c r="JA91" i="1"/>
  <c r="ML85" i="1" s="1"/>
  <c r="IY92" i="1"/>
  <c r="IL91" i="1"/>
  <c r="MI85" i="1" s="1"/>
  <c r="IJ92" i="1"/>
  <c r="JR80" i="1"/>
  <c r="NF80" i="1"/>
  <c r="GQ86" i="1"/>
  <c r="GS85" i="1"/>
  <c r="JQ85" i="1" s="1"/>
  <c r="MQ89" i="1" l="1"/>
  <c r="LW78" i="1"/>
  <c r="MZ78" i="1" s="1"/>
  <c r="JH100" i="1"/>
  <c r="JJ96" i="1"/>
  <c r="MN90" i="1" s="1"/>
  <c r="JE94" i="1"/>
  <c r="JG93" i="1"/>
  <c r="MM87" i="1" s="1"/>
  <c r="IY93" i="1"/>
  <c r="JA92" i="1"/>
  <c r="ML86" i="1" s="1"/>
  <c r="IL92" i="1"/>
  <c r="MI86" i="1" s="1"/>
  <c r="IJ93" i="1"/>
  <c r="JR81" i="1"/>
  <c r="NF85" i="1"/>
  <c r="NF81" i="1"/>
  <c r="GQ87" i="1"/>
  <c r="GS86" i="1"/>
  <c r="JQ86" i="1" s="1"/>
  <c r="MQ90" i="1" l="1"/>
  <c r="LW79" i="1"/>
  <c r="MZ79" i="1" s="1"/>
  <c r="JH101" i="1"/>
  <c r="JJ100" i="1"/>
  <c r="MN91" i="1" s="1"/>
  <c r="JE95" i="1"/>
  <c r="JG94" i="1"/>
  <c r="MM88" i="1" s="1"/>
  <c r="IY94" i="1"/>
  <c r="JA93" i="1"/>
  <c r="ML87" i="1" s="1"/>
  <c r="IJ94" i="1"/>
  <c r="IL93" i="1"/>
  <c r="MI87" i="1" s="1"/>
  <c r="NF86" i="1"/>
  <c r="JR85" i="1"/>
  <c r="GQ88" i="1"/>
  <c r="GS87" i="1"/>
  <c r="JQ87" i="1" s="1"/>
  <c r="MQ91" i="1" l="1"/>
  <c r="LW80" i="1"/>
  <c r="MZ80" i="1" s="1"/>
  <c r="JH102" i="1"/>
  <c r="JJ101" i="1"/>
  <c r="MN92" i="1" s="1"/>
  <c r="JE96" i="1"/>
  <c r="JG95" i="1"/>
  <c r="MM89" i="1" s="1"/>
  <c r="IY95" i="1"/>
  <c r="JA94" i="1"/>
  <c r="ML88" i="1" s="1"/>
  <c r="IL94" i="1"/>
  <c r="MI88" i="1" s="1"/>
  <c r="IJ95" i="1"/>
  <c r="JR86" i="1"/>
  <c r="NF87" i="1"/>
  <c r="GS88" i="1"/>
  <c r="JQ88" i="1" s="1"/>
  <c r="GQ89" i="1"/>
  <c r="MQ92" i="1" l="1"/>
  <c r="LW81" i="1"/>
  <c r="MZ81" i="1" s="1"/>
  <c r="JH103" i="1"/>
  <c r="JJ102" i="1"/>
  <c r="MN93" i="1" s="1"/>
  <c r="JE100" i="1"/>
  <c r="JG96" i="1"/>
  <c r="MM90" i="1" s="1"/>
  <c r="JA95" i="1"/>
  <c r="ML89" i="1" s="1"/>
  <c r="IY96" i="1"/>
  <c r="IL95" i="1"/>
  <c r="MI89" i="1" s="1"/>
  <c r="IJ96" i="1"/>
  <c r="JR87" i="1"/>
  <c r="NF88" i="1"/>
  <c r="GQ90" i="1"/>
  <c r="GS89" i="1"/>
  <c r="JQ89" i="1" s="1"/>
  <c r="MQ93" i="1" l="1"/>
  <c r="LW82" i="1"/>
  <c r="MZ82" i="1" s="1"/>
  <c r="JH104" i="1"/>
  <c r="JJ103" i="1"/>
  <c r="MN94" i="1" s="1"/>
  <c r="JE101" i="1"/>
  <c r="JG100" i="1"/>
  <c r="MM91" i="1" s="1"/>
  <c r="JA96" i="1"/>
  <c r="ML90" i="1" s="1"/>
  <c r="IY100" i="1"/>
  <c r="IL96" i="1"/>
  <c r="MI90" i="1" s="1"/>
  <c r="IJ100" i="1"/>
  <c r="JR88" i="1"/>
  <c r="NF89" i="1"/>
  <c r="GQ91" i="1"/>
  <c r="GS90" i="1"/>
  <c r="JQ90" i="1" s="1"/>
  <c r="MQ94" i="1" l="1"/>
  <c r="LW83" i="1"/>
  <c r="MZ83" i="1" s="1"/>
  <c r="JH105" i="1"/>
  <c r="JJ104" i="1"/>
  <c r="MN95" i="1" s="1"/>
  <c r="JE102" i="1"/>
  <c r="JG101" i="1"/>
  <c r="MM92" i="1" s="1"/>
  <c r="IY101" i="1"/>
  <c r="JA100" i="1"/>
  <c r="ML91" i="1" s="1"/>
  <c r="IJ101" i="1"/>
  <c r="IL100" i="1"/>
  <c r="MI91" i="1" s="1"/>
  <c r="JR89" i="1"/>
  <c r="NF90" i="1"/>
  <c r="GQ92" i="1"/>
  <c r="GS91" i="1"/>
  <c r="JQ91" i="1" s="1"/>
  <c r="MQ95" i="1" l="1"/>
  <c r="LW84" i="1"/>
  <c r="MZ84" i="1" s="1"/>
  <c r="JH106" i="1"/>
  <c r="JJ105" i="1"/>
  <c r="MN96" i="1" s="1"/>
  <c r="JE103" i="1"/>
  <c r="JG102" i="1"/>
  <c r="MM93" i="1" s="1"/>
  <c r="IY102" i="1"/>
  <c r="JA101" i="1"/>
  <c r="ML92" i="1" s="1"/>
  <c r="IJ102" i="1"/>
  <c r="IL101" i="1"/>
  <c r="MI92" i="1" s="1"/>
  <c r="NF91" i="1"/>
  <c r="JR90" i="1"/>
  <c r="GS92" i="1"/>
  <c r="JQ92" i="1" s="1"/>
  <c r="GQ93" i="1"/>
  <c r="MQ96" i="1" l="1"/>
  <c r="LW85" i="1"/>
  <c r="MZ85" i="1" s="1"/>
  <c r="JH107" i="1"/>
  <c r="JJ106" i="1"/>
  <c r="MN97" i="1" s="1"/>
  <c r="JE104" i="1"/>
  <c r="JG103" i="1"/>
  <c r="MM94" i="1" s="1"/>
  <c r="IY103" i="1"/>
  <c r="JA102" i="1"/>
  <c r="ML93" i="1" s="1"/>
  <c r="IJ103" i="1"/>
  <c r="IL102" i="1"/>
  <c r="MI93" i="1" s="1"/>
  <c r="JR91" i="1"/>
  <c r="NF92" i="1"/>
  <c r="GQ94" i="1"/>
  <c r="GS93" i="1"/>
  <c r="JQ93" i="1" s="1"/>
  <c r="MQ97" i="1" l="1"/>
  <c r="LW86" i="1"/>
  <c r="MZ86" i="1" s="1"/>
  <c r="JH108" i="1"/>
  <c r="JJ107" i="1"/>
  <c r="MN98" i="1" s="1"/>
  <c r="JE105" i="1"/>
  <c r="JG104" i="1"/>
  <c r="MM95" i="1" s="1"/>
  <c r="JA103" i="1"/>
  <c r="ML94" i="1" s="1"/>
  <c r="IY104" i="1"/>
  <c r="IJ104" i="1"/>
  <c r="IL103" i="1"/>
  <c r="MI94" i="1" s="1"/>
  <c r="JR92" i="1"/>
  <c r="NF93" i="1"/>
  <c r="GQ95" i="1"/>
  <c r="GS94" i="1"/>
  <c r="JQ94" i="1" s="1"/>
  <c r="MQ98" i="1" l="1"/>
  <c r="LW87" i="1"/>
  <c r="MZ87" i="1" s="1"/>
  <c r="JH109" i="1"/>
  <c r="JJ108" i="1"/>
  <c r="MN99" i="1" s="1"/>
  <c r="JE106" i="1"/>
  <c r="JG105" i="1"/>
  <c r="MM96" i="1" s="1"/>
  <c r="IY105" i="1"/>
  <c r="JA104" i="1"/>
  <c r="ML95" i="1" s="1"/>
  <c r="IJ105" i="1"/>
  <c r="IL104" i="1"/>
  <c r="MI95" i="1" s="1"/>
  <c r="JR93" i="1"/>
  <c r="NF94" i="1"/>
  <c r="GQ96" i="1"/>
  <c r="GS95" i="1"/>
  <c r="JQ95" i="1" s="1"/>
  <c r="MQ99" i="1" l="1"/>
  <c r="LW88" i="1"/>
  <c r="MZ88" i="1" s="1"/>
  <c r="JH110" i="1"/>
  <c r="JJ109" i="1"/>
  <c r="MN100" i="1" s="1"/>
  <c r="JE107" i="1"/>
  <c r="JG106" i="1"/>
  <c r="MM97" i="1" s="1"/>
  <c r="IY106" i="1"/>
  <c r="JA105" i="1"/>
  <c r="ML96" i="1" s="1"/>
  <c r="IJ106" i="1"/>
  <c r="IL105" i="1"/>
  <c r="MI96" i="1" s="1"/>
  <c r="JR94" i="1"/>
  <c r="GQ100" i="1"/>
  <c r="GS96" i="1"/>
  <c r="JQ96" i="1" s="1"/>
  <c r="MQ100" i="1" l="1"/>
  <c r="LW89" i="1"/>
  <c r="MZ89" i="1" s="1"/>
  <c r="JH111" i="1"/>
  <c r="JJ110" i="1"/>
  <c r="MN101" i="1" s="1"/>
  <c r="JE108" i="1"/>
  <c r="JG107" i="1"/>
  <c r="MM98" i="1" s="1"/>
  <c r="JQ98" i="1"/>
  <c r="IY107" i="1"/>
  <c r="JA106" i="1"/>
  <c r="ML97" i="1" s="1"/>
  <c r="IJ107" i="1"/>
  <c r="IL106" i="1"/>
  <c r="MI97" i="1" s="1"/>
  <c r="JR95" i="1"/>
  <c r="NF95" i="1"/>
  <c r="GQ101" i="1"/>
  <c r="GS100" i="1"/>
  <c r="JQ100" i="1" s="1"/>
  <c r="MQ101" i="1" l="1"/>
  <c r="LW90" i="1"/>
  <c r="MZ90" i="1" s="1"/>
  <c r="JJ111" i="1"/>
  <c r="MN102" i="1" s="1"/>
  <c r="JH115" i="1"/>
  <c r="JE109" i="1"/>
  <c r="JG108" i="1"/>
  <c r="MM99" i="1" s="1"/>
  <c r="IY108" i="1"/>
  <c r="JA107" i="1"/>
  <c r="ML98" i="1" s="1"/>
  <c r="IJ108" i="1"/>
  <c r="IL107" i="1"/>
  <c r="MI98" i="1" s="1"/>
  <c r="JR96" i="1"/>
  <c r="NF100" i="1"/>
  <c r="NF96" i="1"/>
  <c r="GQ102" i="1"/>
  <c r="GS101" i="1"/>
  <c r="JQ101" i="1" s="1"/>
  <c r="MQ102" i="1" l="1"/>
  <c r="LW91" i="1"/>
  <c r="MZ91" i="1" s="1"/>
  <c r="JH116" i="1"/>
  <c r="JJ115" i="1"/>
  <c r="MN103" i="1" s="1"/>
  <c r="JE110" i="1"/>
  <c r="JG109" i="1"/>
  <c r="MM100" i="1" s="1"/>
  <c r="IY109" i="1"/>
  <c r="JA108" i="1"/>
  <c r="ML99" i="1" s="1"/>
  <c r="IJ109" i="1"/>
  <c r="IL108" i="1"/>
  <c r="MI99" i="1" s="1"/>
  <c r="JR100" i="1"/>
  <c r="NF101" i="1"/>
  <c r="GQ103" i="1"/>
  <c r="GS102" i="1"/>
  <c r="JQ102" i="1" s="1"/>
  <c r="MQ103" i="1" l="1"/>
  <c r="LW92" i="1"/>
  <c r="MZ92" i="1" s="1"/>
  <c r="JJ116" i="1"/>
  <c r="MN104" i="1" s="1"/>
  <c r="JH117" i="1"/>
  <c r="JE111" i="1"/>
  <c r="JG110" i="1"/>
  <c r="MM101" i="1" s="1"/>
  <c r="JA109" i="1"/>
  <c r="ML100" i="1" s="1"/>
  <c r="IY110" i="1"/>
  <c r="IJ110" i="1"/>
  <c r="IL109" i="1"/>
  <c r="MI100" i="1" s="1"/>
  <c r="JR101" i="1"/>
  <c r="NF102" i="1"/>
  <c r="GQ104" i="1"/>
  <c r="GS103" i="1"/>
  <c r="JQ103" i="1" s="1"/>
  <c r="MQ104" i="1" l="1"/>
  <c r="LW93" i="1"/>
  <c r="MZ93" i="1" s="1"/>
  <c r="JJ117" i="1"/>
  <c r="MN105" i="1" s="1"/>
  <c r="JH118" i="1"/>
  <c r="JE115" i="1"/>
  <c r="JG111" i="1"/>
  <c r="MM102" i="1" s="1"/>
  <c r="JA110" i="1"/>
  <c r="ML101" i="1" s="1"/>
  <c r="IY111" i="1"/>
  <c r="IJ111" i="1"/>
  <c r="IL110" i="1"/>
  <c r="MI101" i="1" s="1"/>
  <c r="JR102" i="1"/>
  <c r="GQ105" i="1"/>
  <c r="GS104" i="1"/>
  <c r="JQ104" i="1" s="1"/>
  <c r="MQ105" i="1" l="1"/>
  <c r="LW94" i="1"/>
  <c r="MZ94" i="1" s="1"/>
  <c r="JJ118" i="1"/>
  <c r="MN106" i="1" s="1"/>
  <c r="JH119" i="1"/>
  <c r="JE116" i="1"/>
  <c r="JG115" i="1"/>
  <c r="MM103" i="1" s="1"/>
  <c r="IY115" i="1"/>
  <c r="JA111" i="1"/>
  <c r="ML102" i="1" s="1"/>
  <c r="IJ115" i="1"/>
  <c r="IL111" i="1"/>
  <c r="MI102" i="1" s="1"/>
  <c r="JR103" i="1"/>
  <c r="NF103" i="1"/>
  <c r="NF104" i="1"/>
  <c r="GQ106" i="1"/>
  <c r="GS105" i="1"/>
  <c r="JQ105" i="1" s="1"/>
  <c r="MQ106" i="1" l="1"/>
  <c r="LW95" i="1"/>
  <c r="MZ95" i="1" s="1"/>
  <c r="JH120" i="1"/>
  <c r="JJ119" i="1"/>
  <c r="MN107" i="1" s="1"/>
  <c r="JE117" i="1"/>
  <c r="JG116" i="1"/>
  <c r="MM104" i="1" s="1"/>
  <c r="JA115" i="1"/>
  <c r="ML103" i="1" s="1"/>
  <c r="IY116" i="1"/>
  <c r="IL115" i="1"/>
  <c r="MI103" i="1" s="1"/>
  <c r="IJ116" i="1"/>
  <c r="JR104" i="1"/>
  <c r="JR105" i="1" s="1"/>
  <c r="GQ107" i="1"/>
  <c r="GS106" i="1"/>
  <c r="JQ106" i="1" s="1"/>
  <c r="MQ107" i="1" l="1"/>
  <c r="LW96" i="1"/>
  <c r="MZ96" i="1" s="1"/>
  <c r="JJ120" i="1"/>
  <c r="MN108" i="1" s="1"/>
  <c r="JH121" i="1"/>
  <c r="JE118" i="1"/>
  <c r="JG117" i="1"/>
  <c r="MM105" i="1" s="1"/>
  <c r="IY117" i="1"/>
  <c r="JA116" i="1"/>
  <c r="ML104" i="1" s="1"/>
  <c r="IJ117" i="1"/>
  <c r="IL116" i="1"/>
  <c r="MI104" i="1" s="1"/>
  <c r="NF105" i="1"/>
  <c r="JR106" i="1"/>
  <c r="GQ108" i="1"/>
  <c r="GS107" i="1"/>
  <c r="JQ107" i="1" s="1"/>
  <c r="MQ108" i="1" l="1"/>
  <c r="LW97" i="1"/>
  <c r="MZ97" i="1" s="1"/>
  <c r="JJ121" i="1"/>
  <c r="MN109" i="1" s="1"/>
  <c r="JH122" i="1"/>
  <c r="JE119" i="1"/>
  <c r="JG118" i="1"/>
  <c r="MM106" i="1" s="1"/>
  <c r="JA117" i="1"/>
  <c r="ML105" i="1" s="1"/>
  <c r="IY118" i="1"/>
  <c r="IL117" i="1"/>
  <c r="MI105" i="1" s="1"/>
  <c r="IJ118" i="1"/>
  <c r="JR107" i="1"/>
  <c r="NF106" i="1"/>
  <c r="GQ109" i="1"/>
  <c r="GS108" i="1"/>
  <c r="JQ108" i="1" s="1"/>
  <c r="MQ109" i="1" l="1"/>
  <c r="LW98" i="1"/>
  <c r="MZ98" i="1" s="1"/>
  <c r="JJ122" i="1"/>
  <c r="MN110" i="1" s="1"/>
  <c r="JH123" i="1"/>
  <c r="JE120" i="1"/>
  <c r="JG119" i="1"/>
  <c r="MM107" i="1" s="1"/>
  <c r="IY119" i="1"/>
  <c r="JA118" i="1"/>
  <c r="ML106" i="1" s="1"/>
  <c r="IL118" i="1"/>
  <c r="MI106" i="1" s="1"/>
  <c r="IJ119" i="1"/>
  <c r="NF107" i="1"/>
  <c r="NF108" i="1"/>
  <c r="GQ110" i="1"/>
  <c r="GS109" i="1"/>
  <c r="JQ109" i="1" s="1"/>
  <c r="MQ110" i="1" l="1"/>
  <c r="LW99" i="1"/>
  <c r="MZ99" i="1" s="1"/>
  <c r="JH124" i="1"/>
  <c r="JJ123" i="1"/>
  <c r="MN111" i="1" s="1"/>
  <c r="JE121" i="1"/>
  <c r="JG120" i="1"/>
  <c r="MM108" i="1" s="1"/>
  <c r="JA119" i="1"/>
  <c r="ML107" i="1" s="1"/>
  <c r="IY120" i="1"/>
  <c r="IL119" i="1"/>
  <c r="MI107" i="1" s="1"/>
  <c r="IJ120" i="1"/>
  <c r="JR108" i="1"/>
  <c r="NF109" i="1"/>
  <c r="GS110" i="1"/>
  <c r="JQ110" i="1" s="1"/>
  <c r="GQ111" i="1"/>
  <c r="MQ111" i="1" l="1"/>
  <c r="LW100" i="1"/>
  <c r="MZ100" i="1" s="1"/>
  <c r="JJ124" i="1"/>
  <c r="MN112" i="1" s="1"/>
  <c r="JH125" i="1"/>
  <c r="JE122" i="1"/>
  <c r="JG121" i="1"/>
  <c r="MM109" i="1" s="1"/>
  <c r="IY121" i="1"/>
  <c r="JA120" i="1"/>
  <c r="ML108" i="1" s="1"/>
  <c r="IJ121" i="1"/>
  <c r="IL120" i="1"/>
  <c r="MI108" i="1" s="1"/>
  <c r="JR109" i="1"/>
  <c r="NF110" i="1"/>
  <c r="GQ115" i="1"/>
  <c r="GS111" i="1"/>
  <c r="JQ111" i="1" s="1"/>
  <c r="MQ112" i="1" l="1"/>
  <c r="LW101" i="1"/>
  <c r="MZ101" i="1" s="1"/>
  <c r="JJ125" i="1"/>
  <c r="MN113" i="1" s="1"/>
  <c r="JH126" i="1"/>
  <c r="JE123" i="1"/>
  <c r="JG122" i="1"/>
  <c r="MM110" i="1" s="1"/>
  <c r="JQ113" i="1"/>
  <c r="IY122" i="1"/>
  <c r="JA121" i="1"/>
  <c r="ML109" i="1" s="1"/>
  <c r="IL121" i="1"/>
  <c r="MI109" i="1" s="1"/>
  <c r="IJ122" i="1"/>
  <c r="JR110" i="1"/>
  <c r="GS115" i="1"/>
  <c r="JQ115" i="1" s="1"/>
  <c r="GQ116" i="1"/>
  <c r="MQ113" i="1" l="1"/>
  <c r="LW102" i="1"/>
  <c r="MZ102" i="1" s="1"/>
  <c r="JJ126" i="1"/>
  <c r="MN114" i="1" s="1"/>
  <c r="JH130" i="1"/>
  <c r="JE124" i="1"/>
  <c r="JG123" i="1"/>
  <c r="MM111" i="1" s="1"/>
  <c r="JA122" i="1"/>
  <c r="ML110" i="1" s="1"/>
  <c r="IY123" i="1"/>
  <c r="IL122" i="1"/>
  <c r="MI110" i="1" s="1"/>
  <c r="IJ123" i="1"/>
  <c r="JR111" i="1"/>
  <c r="NF115" i="1"/>
  <c r="NF111" i="1"/>
  <c r="GQ117" i="1"/>
  <c r="GS116" i="1"/>
  <c r="JQ116" i="1" s="1"/>
  <c r="MQ114" i="1" l="1"/>
  <c r="LW103" i="1"/>
  <c r="MZ103" i="1" s="1"/>
  <c r="JH131" i="1"/>
  <c r="JJ130" i="1"/>
  <c r="MN115" i="1" s="1"/>
  <c r="JE125" i="1"/>
  <c r="JG124" i="1"/>
  <c r="MM112" i="1" s="1"/>
  <c r="IY124" i="1"/>
  <c r="JA123" i="1"/>
  <c r="ML111" i="1" s="1"/>
  <c r="IL123" i="1"/>
  <c r="MI111" i="1" s="1"/>
  <c r="IJ124" i="1"/>
  <c r="JR115" i="1"/>
  <c r="NF116" i="1"/>
  <c r="GQ118" i="1"/>
  <c r="GS117" i="1"/>
  <c r="JQ117" i="1" s="1"/>
  <c r="MQ115" i="1" l="1"/>
  <c r="LW104" i="1"/>
  <c r="MZ104" i="1" s="1"/>
  <c r="JH132" i="1"/>
  <c r="JJ131" i="1"/>
  <c r="MN116" i="1" s="1"/>
  <c r="JE126" i="1"/>
  <c r="JG125" i="1"/>
  <c r="MM113" i="1" s="1"/>
  <c r="IY125" i="1"/>
  <c r="JA124" i="1"/>
  <c r="ML112" i="1" s="1"/>
  <c r="IJ125" i="1"/>
  <c r="IL124" i="1"/>
  <c r="MI112" i="1" s="1"/>
  <c r="JR116" i="1"/>
  <c r="NF117" i="1"/>
  <c r="GQ119" i="1"/>
  <c r="GS118" i="1"/>
  <c r="JQ118" i="1" s="1"/>
  <c r="MQ116" i="1" l="1"/>
  <c r="LW105" i="1"/>
  <c r="MZ105" i="1" s="1"/>
  <c r="JH133" i="1"/>
  <c r="JJ132" i="1"/>
  <c r="MN117" i="1" s="1"/>
  <c r="JE130" i="1"/>
  <c r="JG126" i="1"/>
  <c r="MM114" i="1" s="1"/>
  <c r="JA125" i="1"/>
  <c r="ML113" i="1" s="1"/>
  <c r="IY126" i="1"/>
  <c r="IL125" i="1"/>
  <c r="MI113" i="1" s="1"/>
  <c r="IJ126" i="1"/>
  <c r="JR117" i="1"/>
  <c r="NF118" i="1"/>
  <c r="GQ120" i="1"/>
  <c r="GS119" i="1"/>
  <c r="JQ119" i="1" s="1"/>
  <c r="MQ117" i="1" l="1"/>
  <c r="LW106" i="1"/>
  <c r="MZ106" i="1" s="1"/>
  <c r="JH134" i="1"/>
  <c r="JJ133" i="1"/>
  <c r="MN118" i="1" s="1"/>
  <c r="JE131" i="1"/>
  <c r="JG130" i="1"/>
  <c r="MM115" i="1" s="1"/>
  <c r="JA126" i="1"/>
  <c r="ML114" i="1" s="1"/>
  <c r="IY130" i="1"/>
  <c r="IJ130" i="1"/>
  <c r="IL126" i="1"/>
  <c r="MI114" i="1" s="1"/>
  <c r="JR118" i="1"/>
  <c r="NF119" i="1"/>
  <c r="GQ121" i="1"/>
  <c r="GS120" i="1"/>
  <c r="JQ120" i="1" s="1"/>
  <c r="MQ118" i="1" l="1"/>
  <c r="LW107" i="1"/>
  <c r="MZ107" i="1" s="1"/>
  <c r="JH135" i="1"/>
  <c r="JJ134" i="1"/>
  <c r="MN119" i="1" s="1"/>
  <c r="JE132" i="1"/>
  <c r="JG131" i="1"/>
  <c r="MM116" i="1" s="1"/>
  <c r="IY131" i="1"/>
  <c r="JA130" i="1"/>
  <c r="ML115" i="1" s="1"/>
  <c r="IJ131" i="1"/>
  <c r="IL130" i="1"/>
  <c r="MI115" i="1" s="1"/>
  <c r="JR119" i="1"/>
  <c r="NF120" i="1"/>
  <c r="GQ122" i="1"/>
  <c r="GS121" i="1"/>
  <c r="JQ121" i="1" s="1"/>
  <c r="MQ119" i="1" l="1"/>
  <c r="LW108" i="1"/>
  <c r="MZ108" i="1" s="1"/>
  <c r="JH136" i="1"/>
  <c r="JJ135" i="1"/>
  <c r="MN120" i="1" s="1"/>
  <c r="JE133" i="1"/>
  <c r="JG132" i="1"/>
  <c r="MM117" i="1" s="1"/>
  <c r="IY132" i="1"/>
  <c r="JA131" i="1"/>
  <c r="ML116" i="1" s="1"/>
  <c r="IJ132" i="1"/>
  <c r="IL131" i="1"/>
  <c r="MI116" i="1" s="1"/>
  <c r="JR120" i="1"/>
  <c r="NF121" i="1"/>
  <c r="GQ123" i="1"/>
  <c r="GS122" i="1"/>
  <c r="JQ122" i="1" s="1"/>
  <c r="MQ120" i="1" l="1"/>
  <c r="LW109" i="1"/>
  <c r="MZ109" i="1" s="1"/>
  <c r="JH137" i="1"/>
  <c r="JJ136" i="1"/>
  <c r="MN121" i="1" s="1"/>
  <c r="JE134" i="1"/>
  <c r="JG133" i="1"/>
  <c r="MM118" i="1" s="1"/>
  <c r="IY133" i="1"/>
  <c r="JA132" i="1"/>
  <c r="ML117" i="1" s="1"/>
  <c r="IJ133" i="1"/>
  <c r="IL132" i="1"/>
  <c r="MI117" i="1" s="1"/>
  <c r="JR121" i="1"/>
  <c r="NF122" i="1"/>
  <c r="GQ124" i="1"/>
  <c r="GS123" i="1"/>
  <c r="JQ123" i="1" s="1"/>
  <c r="MQ121" i="1" l="1"/>
  <c r="LW110" i="1"/>
  <c r="MZ110" i="1" s="1"/>
  <c r="JH138" i="1"/>
  <c r="JJ137" i="1"/>
  <c r="MN122" i="1" s="1"/>
  <c r="JE135" i="1"/>
  <c r="JG134" i="1"/>
  <c r="MM119" i="1" s="1"/>
  <c r="IY134" i="1"/>
  <c r="JA133" i="1"/>
  <c r="ML118" i="1" s="1"/>
  <c r="IJ134" i="1"/>
  <c r="IL133" i="1"/>
  <c r="MI118" i="1" s="1"/>
  <c r="JR122" i="1"/>
  <c r="GQ125" i="1"/>
  <c r="GS124" i="1"/>
  <c r="JQ124" i="1" s="1"/>
  <c r="MQ122" i="1" l="1"/>
  <c r="LW111" i="1"/>
  <c r="MZ111" i="1" s="1"/>
  <c r="JH139" i="1"/>
  <c r="JJ138" i="1"/>
  <c r="MN123" i="1" s="1"/>
  <c r="JE136" i="1"/>
  <c r="JG135" i="1"/>
  <c r="MM120" i="1" s="1"/>
  <c r="JA134" i="1"/>
  <c r="ML119" i="1" s="1"/>
  <c r="IY135" i="1"/>
  <c r="IJ135" i="1"/>
  <c r="IL134" i="1"/>
  <c r="MI119" i="1" s="1"/>
  <c r="JR123" i="1"/>
  <c r="NF123" i="1"/>
  <c r="NF124" i="1"/>
  <c r="GQ126" i="1"/>
  <c r="GS125" i="1"/>
  <c r="JQ125" i="1" s="1"/>
  <c r="MQ123" i="1" l="1"/>
  <c r="LW112" i="1"/>
  <c r="MZ112" i="1" s="1"/>
  <c r="JH140" i="1"/>
  <c r="JJ139" i="1"/>
  <c r="MN124" i="1" s="1"/>
  <c r="JE137" i="1"/>
  <c r="JG136" i="1"/>
  <c r="MM121" i="1" s="1"/>
  <c r="JA135" i="1"/>
  <c r="ML120" i="1" s="1"/>
  <c r="IY136" i="1"/>
  <c r="IJ136" i="1"/>
  <c r="IL135" i="1"/>
  <c r="MI120" i="1" s="1"/>
  <c r="JR124" i="1"/>
  <c r="GQ130" i="1"/>
  <c r="GS126" i="1"/>
  <c r="JQ126" i="1" s="1"/>
  <c r="MQ124" i="1" l="1"/>
  <c r="LW113" i="1"/>
  <c r="MZ113" i="1" s="1"/>
  <c r="JH141" i="1"/>
  <c r="JJ140" i="1"/>
  <c r="MN125" i="1" s="1"/>
  <c r="JE138" i="1"/>
  <c r="JG137" i="1"/>
  <c r="MM122" i="1" s="1"/>
  <c r="JQ128" i="1"/>
  <c r="IY137" i="1"/>
  <c r="JA136" i="1"/>
  <c r="ML121" i="1" s="1"/>
  <c r="IJ137" i="1"/>
  <c r="IL136" i="1"/>
  <c r="MI121" i="1" s="1"/>
  <c r="JR125" i="1"/>
  <c r="NF125" i="1"/>
  <c r="GS130" i="1"/>
  <c r="JQ130" i="1" s="1"/>
  <c r="GQ131" i="1"/>
  <c r="MQ125" i="1" l="1"/>
  <c r="LW114" i="1"/>
  <c r="MZ114" i="1" s="1"/>
  <c r="JH145" i="1"/>
  <c r="JJ141" i="1"/>
  <c r="MN126" i="1" s="1"/>
  <c r="JE139" i="1"/>
  <c r="JG138" i="1"/>
  <c r="MM123" i="1" s="1"/>
  <c r="JA137" i="1"/>
  <c r="ML122" i="1" s="1"/>
  <c r="IY138" i="1"/>
  <c r="IJ138" i="1"/>
  <c r="IL137" i="1"/>
  <c r="MI122" i="1" s="1"/>
  <c r="JR126" i="1"/>
  <c r="NF130" i="1"/>
  <c r="NF126" i="1"/>
  <c r="GQ132" i="1"/>
  <c r="GS131" i="1"/>
  <c r="JQ131" i="1" s="1"/>
  <c r="MQ126" i="1" l="1"/>
  <c r="LW115" i="1"/>
  <c r="MZ115" i="1" s="1"/>
  <c r="JJ145" i="1"/>
  <c r="MN127" i="1" s="1"/>
  <c r="JH146" i="1"/>
  <c r="JE140" i="1"/>
  <c r="JG139" i="1"/>
  <c r="MM124" i="1" s="1"/>
  <c r="IY139" i="1"/>
  <c r="JA138" i="1"/>
  <c r="ML123" i="1" s="1"/>
  <c r="IJ139" i="1"/>
  <c r="IL138" i="1"/>
  <c r="MI123" i="1" s="1"/>
  <c r="JR130" i="1"/>
  <c r="NF131" i="1"/>
  <c r="GQ133" i="1"/>
  <c r="GS132" i="1"/>
  <c r="JQ132" i="1" s="1"/>
  <c r="MQ127" i="1" l="1"/>
  <c r="LW116" i="1"/>
  <c r="MZ116" i="1" s="1"/>
  <c r="JJ146" i="1"/>
  <c r="MN128" i="1" s="1"/>
  <c r="JH147" i="1"/>
  <c r="JE141" i="1"/>
  <c r="JG140" i="1"/>
  <c r="MM125" i="1" s="1"/>
  <c r="JA139" i="1"/>
  <c r="ML124" i="1" s="1"/>
  <c r="IY140" i="1"/>
  <c r="IJ140" i="1"/>
  <c r="IL139" i="1"/>
  <c r="MI124" i="1" s="1"/>
  <c r="JR131" i="1"/>
  <c r="NF132" i="1"/>
  <c r="GQ134" i="1"/>
  <c r="GS133" i="1"/>
  <c r="JQ133" i="1" s="1"/>
  <c r="MQ128" i="1" l="1"/>
  <c r="LW117" i="1"/>
  <c r="MZ117" i="1" s="1"/>
  <c r="JJ147" i="1"/>
  <c r="MN129" i="1" s="1"/>
  <c r="JH148" i="1"/>
  <c r="JE145" i="1"/>
  <c r="JG141" i="1"/>
  <c r="MM126" i="1" s="1"/>
  <c r="JA140" i="1"/>
  <c r="ML125" i="1" s="1"/>
  <c r="IY141" i="1"/>
  <c r="IJ141" i="1"/>
  <c r="IL140" i="1"/>
  <c r="MI125" i="1" s="1"/>
  <c r="JR132" i="1"/>
  <c r="GQ135" i="1"/>
  <c r="GS134" i="1"/>
  <c r="JQ134" i="1" s="1"/>
  <c r="MQ129" i="1" l="1"/>
  <c r="LW118" i="1"/>
  <c r="MZ118" i="1" s="1"/>
  <c r="JH149" i="1"/>
  <c r="JJ148" i="1"/>
  <c r="MN130" i="1" s="1"/>
  <c r="JE146" i="1"/>
  <c r="JG145" i="1"/>
  <c r="MM127" i="1" s="1"/>
  <c r="IY145" i="1"/>
  <c r="JA141" i="1"/>
  <c r="ML126" i="1" s="1"/>
  <c r="IJ145" i="1"/>
  <c r="IL141" i="1"/>
  <c r="MI126" i="1" s="1"/>
  <c r="JR133" i="1"/>
  <c r="NF134" i="1"/>
  <c r="NF133" i="1"/>
  <c r="GQ136" i="1"/>
  <c r="GS135" i="1"/>
  <c r="JQ135" i="1" s="1"/>
  <c r="MQ130" i="1" l="1"/>
  <c r="LW119" i="1"/>
  <c r="MZ119" i="1" s="1"/>
  <c r="JJ149" i="1"/>
  <c r="MN131" i="1" s="1"/>
  <c r="JH150" i="1"/>
  <c r="JE147" i="1"/>
  <c r="JG146" i="1"/>
  <c r="MM128" i="1" s="1"/>
  <c r="JA145" i="1"/>
  <c r="ML127" i="1" s="1"/>
  <c r="IY146" i="1"/>
  <c r="IJ146" i="1"/>
  <c r="IL145" i="1"/>
  <c r="MI127" i="1" s="1"/>
  <c r="JR134" i="1"/>
  <c r="GQ137" i="1"/>
  <c r="GS136" i="1"/>
  <c r="JQ136" i="1" s="1"/>
  <c r="MQ131" i="1" l="1"/>
  <c r="LW120" i="1"/>
  <c r="MZ120" i="1" s="1"/>
  <c r="JH151" i="1"/>
  <c r="JJ150" i="1"/>
  <c r="MN132" i="1" s="1"/>
  <c r="JE148" i="1"/>
  <c r="JG147" i="1"/>
  <c r="MM129" i="1" s="1"/>
  <c r="IY147" i="1"/>
  <c r="JA146" i="1"/>
  <c r="ML128" i="1" s="1"/>
  <c r="IL146" i="1"/>
  <c r="MI128" i="1" s="1"/>
  <c r="IJ147" i="1"/>
  <c r="JR135" i="1"/>
  <c r="NF135" i="1"/>
  <c r="GQ138" i="1"/>
  <c r="GS137" i="1"/>
  <c r="JQ137" i="1" s="1"/>
  <c r="MQ132" i="1" l="1"/>
  <c r="LW121" i="1"/>
  <c r="MZ121" i="1" s="1"/>
  <c r="JJ151" i="1"/>
  <c r="MN133" i="1" s="1"/>
  <c r="JH152" i="1"/>
  <c r="JE149" i="1"/>
  <c r="JG148" i="1"/>
  <c r="MM130" i="1" s="1"/>
  <c r="JA147" i="1"/>
  <c r="ML129" i="1" s="1"/>
  <c r="IY148" i="1"/>
  <c r="IL147" i="1"/>
  <c r="MI129" i="1" s="1"/>
  <c r="IJ148" i="1"/>
  <c r="JR136" i="1"/>
  <c r="NF136" i="1"/>
  <c r="NF137" i="1"/>
  <c r="GQ139" i="1"/>
  <c r="GS138" i="1"/>
  <c r="JQ138" i="1" s="1"/>
  <c r="MQ133" i="1" l="1"/>
  <c r="LW122" i="1"/>
  <c r="MZ122" i="1" s="1"/>
  <c r="JJ152" i="1"/>
  <c r="MN134" i="1" s="1"/>
  <c r="JH153" i="1"/>
  <c r="JE150" i="1"/>
  <c r="JG149" i="1"/>
  <c r="MM131" i="1" s="1"/>
  <c r="IY149" i="1"/>
  <c r="JA148" i="1"/>
  <c r="ML130" i="1" s="1"/>
  <c r="IL148" i="1"/>
  <c r="MI130" i="1" s="1"/>
  <c r="IJ149" i="1"/>
  <c r="JR137" i="1"/>
  <c r="GQ140" i="1"/>
  <c r="GS139" i="1"/>
  <c r="JQ139" i="1" s="1"/>
  <c r="MQ134" i="1" l="1"/>
  <c r="LW123" i="1"/>
  <c r="MZ123" i="1" s="1"/>
  <c r="JJ153" i="1"/>
  <c r="MN135" i="1" s="1"/>
  <c r="JH154" i="1"/>
  <c r="JE151" i="1"/>
  <c r="JG150" i="1"/>
  <c r="MM132" i="1" s="1"/>
  <c r="IY150" i="1"/>
  <c r="JA149" i="1"/>
  <c r="ML131" i="1" s="1"/>
  <c r="IJ150" i="1"/>
  <c r="IL149" i="1"/>
  <c r="MI131" i="1" s="1"/>
  <c r="JR138" i="1"/>
  <c r="NF138" i="1"/>
  <c r="NF139" i="1"/>
  <c r="GQ141" i="1"/>
  <c r="GS140" i="1"/>
  <c r="JQ140" i="1" s="1"/>
  <c r="MQ135" i="1" l="1"/>
  <c r="LW124" i="1"/>
  <c r="MZ124" i="1" s="1"/>
  <c r="JH155" i="1"/>
  <c r="JJ154" i="1"/>
  <c r="MN136" i="1" s="1"/>
  <c r="JE152" i="1"/>
  <c r="JG151" i="1"/>
  <c r="MM133" i="1" s="1"/>
  <c r="IY151" i="1"/>
  <c r="JA150" i="1"/>
  <c r="ML132" i="1" s="1"/>
  <c r="IL150" i="1"/>
  <c r="MI132" i="1" s="1"/>
  <c r="IJ151" i="1"/>
  <c r="JR139" i="1"/>
  <c r="NF140" i="1"/>
  <c r="GS141" i="1"/>
  <c r="JQ141" i="1" s="1"/>
  <c r="GQ145" i="1"/>
  <c r="MQ136" i="1" l="1"/>
  <c r="LW125" i="1"/>
  <c r="MZ125" i="1" s="1"/>
  <c r="JJ155" i="1"/>
  <c r="MN137" i="1" s="1"/>
  <c r="JH156" i="1"/>
  <c r="JE153" i="1"/>
  <c r="JG152" i="1"/>
  <c r="MM134" i="1" s="1"/>
  <c r="JQ143" i="1"/>
  <c r="JA151" i="1"/>
  <c r="ML133" i="1" s="1"/>
  <c r="IY152" i="1"/>
  <c r="IJ152" i="1"/>
  <c r="IL151" i="1"/>
  <c r="MI133" i="1" s="1"/>
  <c r="JR140" i="1"/>
  <c r="GS145" i="1"/>
  <c r="JQ145" i="1" s="1"/>
  <c r="GQ146" i="1"/>
  <c r="MQ137" i="1" l="1"/>
  <c r="LW126" i="1"/>
  <c r="MZ126" i="1" s="1"/>
  <c r="JH160" i="1"/>
  <c r="JJ156" i="1"/>
  <c r="MN138" i="1" s="1"/>
  <c r="JE154" i="1"/>
  <c r="JG153" i="1"/>
  <c r="MM135" i="1" s="1"/>
  <c r="IY153" i="1"/>
  <c r="JA152" i="1"/>
  <c r="ML134" i="1" s="1"/>
  <c r="IL152" i="1"/>
  <c r="MI134" i="1" s="1"/>
  <c r="IJ153" i="1"/>
  <c r="JR141" i="1"/>
  <c r="NF145" i="1"/>
  <c r="NF141" i="1"/>
  <c r="GQ147" i="1"/>
  <c r="GS146" i="1"/>
  <c r="JQ146" i="1" s="1"/>
  <c r="MQ138" i="1" l="1"/>
  <c r="LW127" i="1"/>
  <c r="MZ127" i="1" s="1"/>
  <c r="JJ160" i="1"/>
  <c r="MN139" i="1" s="1"/>
  <c r="JH161" i="1"/>
  <c r="JE155" i="1"/>
  <c r="JG154" i="1"/>
  <c r="MM136" i="1" s="1"/>
  <c r="JA153" i="1"/>
  <c r="ML135" i="1" s="1"/>
  <c r="IY154" i="1"/>
  <c r="IL153" i="1"/>
  <c r="MI135" i="1" s="1"/>
  <c r="IJ154" i="1"/>
  <c r="JR145" i="1"/>
  <c r="NF146" i="1"/>
  <c r="GQ148" i="1"/>
  <c r="GS147" i="1"/>
  <c r="JQ147" i="1" s="1"/>
  <c r="MQ139" i="1" l="1"/>
  <c r="LW128" i="1"/>
  <c r="MZ128" i="1" s="1"/>
  <c r="JH162" i="1"/>
  <c r="JJ161" i="1"/>
  <c r="MN140" i="1" s="1"/>
  <c r="JE156" i="1"/>
  <c r="JG155" i="1"/>
  <c r="MM137" i="1" s="1"/>
  <c r="IY155" i="1"/>
  <c r="JA154" i="1"/>
  <c r="ML136" i="1" s="1"/>
  <c r="IL154" i="1"/>
  <c r="MI136" i="1" s="1"/>
  <c r="IJ155" i="1"/>
  <c r="JR146" i="1"/>
  <c r="NF147" i="1"/>
  <c r="GQ149" i="1"/>
  <c r="GS148" i="1"/>
  <c r="JQ148" i="1" s="1"/>
  <c r="MQ140" i="1" l="1"/>
  <c r="LW129" i="1"/>
  <c r="MZ129" i="1" s="1"/>
  <c r="JH163" i="1"/>
  <c r="JJ162" i="1"/>
  <c r="MN141" i="1" s="1"/>
  <c r="JE160" i="1"/>
  <c r="JG156" i="1"/>
  <c r="MM138" i="1" s="1"/>
  <c r="JA155" i="1"/>
  <c r="ML137" i="1" s="1"/>
  <c r="IY156" i="1"/>
  <c r="IJ156" i="1"/>
  <c r="IL155" i="1"/>
  <c r="MI137" i="1" s="1"/>
  <c r="JR147" i="1"/>
  <c r="NF148" i="1"/>
  <c r="GQ150" i="1"/>
  <c r="GS149" i="1"/>
  <c r="JQ149" i="1" s="1"/>
  <c r="MQ141" i="1" l="1"/>
  <c r="LW130" i="1"/>
  <c r="MZ130" i="1" s="1"/>
  <c r="JH164" i="1"/>
  <c r="JJ163" i="1"/>
  <c r="MN142" i="1" s="1"/>
  <c r="JE161" i="1"/>
  <c r="JG160" i="1"/>
  <c r="MM139" i="1" s="1"/>
  <c r="JA156" i="1"/>
  <c r="ML138" i="1" s="1"/>
  <c r="IY160" i="1"/>
  <c r="IL156" i="1"/>
  <c r="MI138" i="1" s="1"/>
  <c r="IJ160" i="1"/>
  <c r="JR148" i="1"/>
  <c r="NF149" i="1"/>
  <c r="GQ151" i="1"/>
  <c r="GS150" i="1"/>
  <c r="JQ150" i="1" s="1"/>
  <c r="MQ142" i="1" l="1"/>
  <c r="LW131" i="1"/>
  <c r="MZ131" i="1" s="1"/>
  <c r="JJ164" i="1"/>
  <c r="MN143" i="1" s="1"/>
  <c r="JH165" i="1"/>
  <c r="JE162" i="1"/>
  <c r="JG161" i="1"/>
  <c r="MM140" i="1" s="1"/>
  <c r="IY161" i="1"/>
  <c r="JA160" i="1"/>
  <c r="ML139" i="1" s="1"/>
  <c r="IJ161" i="1"/>
  <c r="IL160" i="1"/>
  <c r="MI139" i="1" s="1"/>
  <c r="JR149" i="1"/>
  <c r="NF150" i="1"/>
  <c r="GS151" i="1"/>
  <c r="JQ151" i="1" s="1"/>
  <c r="GQ152" i="1"/>
  <c r="MQ143" i="1" l="1"/>
  <c r="LW132" i="1"/>
  <c r="MZ132" i="1" s="1"/>
  <c r="JH166" i="1"/>
  <c r="JJ165" i="1"/>
  <c r="MN144" i="1" s="1"/>
  <c r="JE163" i="1"/>
  <c r="JG162" i="1"/>
  <c r="MM141" i="1" s="1"/>
  <c r="JA161" i="1"/>
  <c r="ML140" i="1" s="1"/>
  <c r="IY162" i="1"/>
  <c r="IL161" i="1"/>
  <c r="MI140" i="1" s="1"/>
  <c r="IJ162" i="1"/>
  <c r="JR150" i="1"/>
  <c r="NF151" i="1"/>
  <c r="GS152" i="1"/>
  <c r="JQ152" i="1" s="1"/>
  <c r="GQ153" i="1"/>
  <c r="MQ144" i="1" l="1"/>
  <c r="LW133" i="1"/>
  <c r="MZ133" i="1" s="1"/>
  <c r="JH167" i="1"/>
  <c r="JJ166" i="1"/>
  <c r="MN145" i="1" s="1"/>
  <c r="JE164" i="1"/>
  <c r="JG163" i="1"/>
  <c r="MM142" i="1" s="1"/>
  <c r="IY163" i="1"/>
  <c r="JA162" i="1"/>
  <c r="ML141" i="1" s="1"/>
  <c r="IJ163" i="1"/>
  <c r="IL162" i="1"/>
  <c r="MI141" i="1" s="1"/>
  <c r="JR151" i="1"/>
  <c r="GS153" i="1"/>
  <c r="JQ153" i="1" s="1"/>
  <c r="GQ154" i="1"/>
  <c r="MQ145" i="1" l="1"/>
  <c r="LW134" i="1"/>
  <c r="MZ134" i="1" s="1"/>
  <c r="JH168" i="1"/>
  <c r="JJ167" i="1"/>
  <c r="MN146" i="1" s="1"/>
  <c r="JE165" i="1"/>
  <c r="JG164" i="1"/>
  <c r="MM143" i="1" s="1"/>
  <c r="JA163" i="1"/>
  <c r="ML142" i="1" s="1"/>
  <c r="IY164" i="1"/>
  <c r="IJ164" i="1"/>
  <c r="IL163" i="1"/>
  <c r="MI142" i="1" s="1"/>
  <c r="JR152" i="1"/>
  <c r="NF152" i="1"/>
  <c r="NF153" i="1"/>
  <c r="GQ155" i="1"/>
  <c r="GS154" i="1"/>
  <c r="JQ154" i="1" s="1"/>
  <c r="MQ146" i="1" l="1"/>
  <c r="LW135" i="1"/>
  <c r="MZ135" i="1" s="1"/>
  <c r="JJ168" i="1"/>
  <c r="MN147" i="1" s="1"/>
  <c r="JH169" i="1"/>
  <c r="JE166" i="1"/>
  <c r="JG165" i="1"/>
  <c r="MM144" i="1" s="1"/>
  <c r="IY165" i="1"/>
  <c r="JA164" i="1"/>
  <c r="ML143" i="1" s="1"/>
  <c r="IJ165" i="1"/>
  <c r="IL164" i="1"/>
  <c r="MI143" i="1" s="1"/>
  <c r="JR153" i="1"/>
  <c r="NF154" i="1"/>
  <c r="GS155" i="1"/>
  <c r="JQ155" i="1" s="1"/>
  <c r="GQ156" i="1"/>
  <c r="MQ147" i="1" l="1"/>
  <c r="LW136" i="1"/>
  <c r="MZ136" i="1" s="1"/>
  <c r="JH170" i="1"/>
  <c r="JJ169" i="1"/>
  <c r="MN148" i="1" s="1"/>
  <c r="JE167" i="1"/>
  <c r="JG166" i="1"/>
  <c r="MM145" i="1" s="1"/>
  <c r="IY166" i="1"/>
  <c r="JA165" i="1"/>
  <c r="ML144" i="1" s="1"/>
  <c r="IL165" i="1"/>
  <c r="MI144" i="1" s="1"/>
  <c r="IJ166" i="1"/>
  <c r="NF155" i="1"/>
  <c r="JR154" i="1"/>
  <c r="GQ160" i="1"/>
  <c r="GS156" i="1"/>
  <c r="JQ156" i="1" s="1"/>
  <c r="MQ148" i="1" l="1"/>
  <c r="LW137" i="1"/>
  <c r="MZ137" i="1" s="1"/>
  <c r="JH171" i="1"/>
  <c r="JJ170" i="1"/>
  <c r="MN149" i="1" s="1"/>
  <c r="JE168" i="1"/>
  <c r="JG167" i="1"/>
  <c r="MM146" i="1" s="1"/>
  <c r="JQ158" i="1"/>
  <c r="IY167" i="1"/>
  <c r="JA166" i="1"/>
  <c r="ML145" i="1" s="1"/>
  <c r="IJ167" i="1"/>
  <c r="IL166" i="1"/>
  <c r="MI145" i="1" s="1"/>
  <c r="JR155" i="1"/>
  <c r="GS160" i="1"/>
  <c r="JQ160" i="1" s="1"/>
  <c r="GQ161" i="1"/>
  <c r="MQ149" i="1" l="1"/>
  <c r="LW138" i="1"/>
  <c r="MZ138" i="1" s="1"/>
  <c r="JH175" i="1"/>
  <c r="JJ171" i="1"/>
  <c r="MN150" i="1" s="1"/>
  <c r="JE169" i="1"/>
  <c r="JG168" i="1"/>
  <c r="MM147" i="1" s="1"/>
  <c r="JA167" i="1"/>
  <c r="ML146" i="1" s="1"/>
  <c r="IY168" i="1"/>
  <c r="IJ168" i="1"/>
  <c r="IL167" i="1"/>
  <c r="MI146" i="1" s="1"/>
  <c r="JR156" i="1"/>
  <c r="NF156" i="1"/>
  <c r="NF160" i="1"/>
  <c r="GQ162" i="1"/>
  <c r="GS161" i="1"/>
  <c r="JQ161" i="1" s="1"/>
  <c r="MQ150" i="1" l="1"/>
  <c r="LW139" i="1"/>
  <c r="MZ139" i="1" s="1"/>
  <c r="JJ175" i="1"/>
  <c r="MN151" i="1" s="1"/>
  <c r="JH176" i="1"/>
  <c r="JE170" i="1"/>
  <c r="JG169" i="1"/>
  <c r="MM148" i="1" s="1"/>
  <c r="IY169" i="1"/>
  <c r="JA168" i="1"/>
  <c r="ML147" i="1" s="1"/>
  <c r="IJ169" i="1"/>
  <c r="IL168" i="1"/>
  <c r="MI147" i="1" s="1"/>
  <c r="JR160" i="1"/>
  <c r="NF161" i="1"/>
  <c r="GS162" i="1"/>
  <c r="JQ162" i="1" s="1"/>
  <c r="GQ163" i="1"/>
  <c r="MQ151" i="1" l="1"/>
  <c r="LW140" i="1"/>
  <c r="MZ140" i="1" s="1"/>
  <c r="JJ176" i="1"/>
  <c r="MN152" i="1" s="1"/>
  <c r="JH177" i="1"/>
  <c r="JE171" i="1"/>
  <c r="JG170" i="1"/>
  <c r="MM149" i="1" s="1"/>
  <c r="JA169" i="1"/>
  <c r="ML148" i="1" s="1"/>
  <c r="IY170" i="1"/>
  <c r="IL169" i="1"/>
  <c r="MI148" i="1" s="1"/>
  <c r="IJ170" i="1"/>
  <c r="JR161" i="1"/>
  <c r="GQ164" i="1"/>
  <c r="GS163" i="1"/>
  <c r="JQ163" i="1" s="1"/>
  <c r="MQ152" i="1" l="1"/>
  <c r="LW141" i="1"/>
  <c r="MZ141" i="1" s="1"/>
  <c r="JH178" i="1"/>
  <c r="JJ177" i="1"/>
  <c r="MN153" i="1" s="1"/>
  <c r="JE175" i="1"/>
  <c r="JG171" i="1"/>
  <c r="MM150" i="1" s="1"/>
  <c r="JA170" i="1"/>
  <c r="ML149" i="1" s="1"/>
  <c r="IY171" i="1"/>
  <c r="IJ171" i="1"/>
  <c r="IL170" i="1"/>
  <c r="MI149" i="1" s="1"/>
  <c r="JR162" i="1"/>
  <c r="NF163" i="1"/>
  <c r="NF162" i="1"/>
  <c r="GQ165" i="1"/>
  <c r="GS164" i="1"/>
  <c r="JQ164" i="1" s="1"/>
  <c r="MQ153" i="1" l="1"/>
  <c r="LW142" i="1"/>
  <c r="MZ142" i="1" s="1"/>
  <c r="JJ178" i="1"/>
  <c r="MN154" i="1" s="1"/>
  <c r="JH179" i="1"/>
  <c r="JE176" i="1"/>
  <c r="JG175" i="1"/>
  <c r="IY175" i="1"/>
  <c r="JA171" i="1"/>
  <c r="ML150" i="1" s="1"/>
  <c r="IL171" i="1"/>
  <c r="MI150" i="1" s="1"/>
  <c r="IJ175" i="1"/>
  <c r="JR163" i="1"/>
  <c r="GQ166" i="1"/>
  <c r="GS165" i="1"/>
  <c r="JQ165" i="1" s="1"/>
  <c r="MM151" i="1" l="1"/>
  <c r="MQ154" i="1"/>
  <c r="LW143" i="1"/>
  <c r="MZ143" i="1" s="1"/>
  <c r="JH180" i="1"/>
  <c r="JJ179" i="1"/>
  <c r="MN155" i="1" s="1"/>
  <c r="JE177" i="1"/>
  <c r="JG176" i="1"/>
  <c r="IY176" i="1"/>
  <c r="JA175" i="1"/>
  <c r="ML151" i="1" s="1"/>
  <c r="IL175" i="1"/>
  <c r="MI151" i="1" s="1"/>
  <c r="IJ176" i="1"/>
  <c r="JR164" i="1"/>
  <c r="NF165" i="1"/>
  <c r="NF164" i="1"/>
  <c r="GQ167" i="1"/>
  <c r="GS166" i="1"/>
  <c r="JQ166" i="1" s="1"/>
  <c r="MM152" i="1" l="1"/>
  <c r="MQ155" i="1"/>
  <c r="LW144" i="1"/>
  <c r="MZ144" i="1" s="1"/>
  <c r="JJ180" i="1"/>
  <c r="MN156" i="1" s="1"/>
  <c r="JH181" i="1"/>
  <c r="JE178" i="1"/>
  <c r="JG177" i="1"/>
  <c r="IY177" i="1"/>
  <c r="JA176" i="1"/>
  <c r="ML152" i="1" s="1"/>
  <c r="IJ177" i="1"/>
  <c r="IL176" i="1"/>
  <c r="MI152" i="1" s="1"/>
  <c r="JR165" i="1"/>
  <c r="NF166" i="1"/>
  <c r="GQ168" i="1"/>
  <c r="GS167" i="1"/>
  <c r="JQ167" i="1" s="1"/>
  <c r="MM153" i="1" l="1"/>
  <c r="MQ156" i="1"/>
  <c r="LW145" i="1"/>
  <c r="MZ145" i="1" s="1"/>
  <c r="JJ181" i="1"/>
  <c r="MN157" i="1" s="1"/>
  <c r="JH182" i="1"/>
  <c r="JE179" i="1"/>
  <c r="JG178" i="1"/>
  <c r="JA177" i="1"/>
  <c r="ML153" i="1" s="1"/>
  <c r="IY178" i="1"/>
  <c r="IL177" i="1"/>
  <c r="MI153" i="1" s="1"/>
  <c r="IJ178" i="1"/>
  <c r="JR166" i="1"/>
  <c r="NF167" i="1"/>
  <c r="GQ169" i="1"/>
  <c r="GS168" i="1"/>
  <c r="JQ168" i="1" s="1"/>
  <c r="MM154" i="1" l="1"/>
  <c r="JJ182" i="1"/>
  <c r="MN158" i="1" s="1"/>
  <c r="JH183" i="1"/>
  <c r="MQ157" i="1"/>
  <c r="LW146" i="1"/>
  <c r="MZ146" i="1" s="1"/>
  <c r="JE180" i="1"/>
  <c r="JG179" i="1"/>
  <c r="IY179" i="1"/>
  <c r="JA178" i="1"/>
  <c r="ML154" i="1" s="1"/>
  <c r="IL178" i="1"/>
  <c r="MI154" i="1" s="1"/>
  <c r="IJ179" i="1"/>
  <c r="JR167" i="1"/>
  <c r="NF168" i="1"/>
  <c r="GQ170" i="1"/>
  <c r="GS169" i="1"/>
  <c r="JQ169" i="1" s="1"/>
  <c r="MM155" i="1" l="1"/>
  <c r="JJ183" i="1"/>
  <c r="MN159" i="1" s="1"/>
  <c r="JH184" i="1"/>
  <c r="MQ158" i="1"/>
  <c r="LW147" i="1"/>
  <c r="MZ147" i="1" s="1"/>
  <c r="JE181" i="1"/>
  <c r="JG180" i="1"/>
  <c r="JA179" i="1"/>
  <c r="ML155" i="1" s="1"/>
  <c r="IY180" i="1"/>
  <c r="IL179" i="1"/>
  <c r="MI155" i="1" s="1"/>
  <c r="IJ180" i="1"/>
  <c r="JR168" i="1"/>
  <c r="NF169" i="1"/>
  <c r="GQ171" i="1"/>
  <c r="GS170" i="1"/>
  <c r="JQ170" i="1" s="1"/>
  <c r="MM156" i="1" l="1"/>
  <c r="JJ184" i="1"/>
  <c r="MN160" i="1" s="1"/>
  <c r="JH185" i="1"/>
  <c r="LW148" i="1"/>
  <c r="MZ148" i="1" s="1"/>
  <c r="JE182" i="1"/>
  <c r="JG181" i="1"/>
  <c r="IY181" i="1"/>
  <c r="JA180" i="1"/>
  <c r="ML156" i="1" s="1"/>
  <c r="IL180" i="1"/>
  <c r="MI156" i="1" s="1"/>
  <c r="IJ181" i="1"/>
  <c r="JR169" i="1"/>
  <c r="NF170" i="1"/>
  <c r="GQ175" i="1"/>
  <c r="GS171" i="1"/>
  <c r="JQ171" i="1" s="1"/>
  <c r="MM157" i="1" l="1"/>
  <c r="JJ185" i="1"/>
  <c r="MN161" i="1" s="1"/>
  <c r="JH186" i="1"/>
  <c r="JH190" i="1" s="1"/>
  <c r="MQ159" i="1"/>
  <c r="JG182" i="1"/>
  <c r="JE183" i="1"/>
  <c r="LW149" i="1"/>
  <c r="MZ149" i="1" s="1"/>
  <c r="JQ173" i="1"/>
  <c r="JA181" i="1"/>
  <c r="ML157" i="1" s="1"/>
  <c r="IY182" i="1"/>
  <c r="IY183" i="1" s="1"/>
  <c r="IL181" i="1"/>
  <c r="MI157" i="1" s="1"/>
  <c r="IJ182" i="1"/>
  <c r="JR170" i="1"/>
  <c r="GQ176" i="1"/>
  <c r="GS175" i="1"/>
  <c r="JQ175" i="1" s="1"/>
  <c r="JJ190" i="1" l="1"/>
  <c r="JH191" i="1"/>
  <c r="JJ191" i="1" s="1"/>
  <c r="JJ186" i="1"/>
  <c r="MN162" i="1" s="1"/>
  <c r="MM158" i="1"/>
  <c r="JJ202" i="1"/>
  <c r="MQ160" i="1"/>
  <c r="MQ161" i="1" s="1"/>
  <c r="MQ162" i="1" s="1"/>
  <c r="MQ163" i="1" s="1"/>
  <c r="JA183" i="1"/>
  <c r="IY184" i="1"/>
  <c r="JG183" i="1"/>
  <c r="JE184" i="1"/>
  <c r="IL182" i="1"/>
  <c r="MI158" i="1" s="1"/>
  <c r="IJ183" i="1"/>
  <c r="LW150" i="1"/>
  <c r="MZ150" i="1" s="1"/>
  <c r="JA182" i="1"/>
  <c r="ML158" i="1" s="1"/>
  <c r="JR171" i="1"/>
  <c r="NF171" i="1"/>
  <c r="NF175" i="1"/>
  <c r="GQ177" i="1"/>
  <c r="GS176" i="1"/>
  <c r="JQ176" i="1" s="1"/>
  <c r="JJ201" i="1" l="1"/>
  <c r="P43" i="1" s="1"/>
  <c r="Q43" i="1" s="1"/>
  <c r="MN163" i="1"/>
  <c r="MN164" i="1" s="1"/>
  <c r="MM159" i="1"/>
  <c r="JG184" i="1"/>
  <c r="JE185" i="1"/>
  <c r="JA184" i="1"/>
  <c r="IY185" i="1"/>
  <c r="ML159" i="1"/>
  <c r="IL183" i="1"/>
  <c r="MI159" i="1" s="1"/>
  <c r="IJ184" i="1"/>
  <c r="LW151" i="1"/>
  <c r="MZ151" i="1" s="1"/>
  <c r="JR175" i="1"/>
  <c r="NF176" i="1"/>
  <c r="GQ178" i="1"/>
  <c r="GS177" i="1"/>
  <c r="JQ177" i="1" s="1"/>
  <c r="MM160" i="1" l="1"/>
  <c r="JG185" i="1"/>
  <c r="JE186" i="1"/>
  <c r="JE190" i="1" s="1"/>
  <c r="JA185" i="1"/>
  <c r="IY186" i="1"/>
  <c r="IY190" i="1" s="1"/>
  <c r="ML160" i="1"/>
  <c r="IL184" i="1"/>
  <c r="MI160" i="1" s="1"/>
  <c r="IJ185" i="1"/>
  <c r="LW152" i="1"/>
  <c r="MZ152" i="1" s="1"/>
  <c r="JR176" i="1"/>
  <c r="GQ179" i="1"/>
  <c r="GS178" i="1"/>
  <c r="JQ178" i="1" s="1"/>
  <c r="JG190" i="1" l="1"/>
  <c r="JE191" i="1"/>
  <c r="JG191" i="1" s="1"/>
  <c r="JA190" i="1"/>
  <c r="IY191" i="1"/>
  <c r="JA191" i="1" s="1"/>
  <c r="JG186" i="1"/>
  <c r="JA186" i="1"/>
  <c r="JA202" i="1" s="1"/>
  <c r="MM161" i="1"/>
  <c r="JA201" i="1"/>
  <c r="P41" i="1" s="1"/>
  <c r="Q41" i="1" s="1"/>
  <c r="ML161" i="1"/>
  <c r="IL185" i="1"/>
  <c r="IJ186" i="1"/>
  <c r="IJ190" i="1" s="1"/>
  <c r="LW153" i="1"/>
  <c r="MZ153" i="1" s="1"/>
  <c r="JR177" i="1"/>
  <c r="NF177" i="1"/>
  <c r="NF178" i="1"/>
  <c r="GQ180" i="1"/>
  <c r="GS179" i="1"/>
  <c r="JQ179" i="1" s="1"/>
  <c r="IL190" i="1" l="1"/>
  <c r="IJ191" i="1"/>
  <c r="IL191" i="1" s="1"/>
  <c r="ML162" i="1"/>
  <c r="ML163" i="1" s="1"/>
  <c r="ML164" i="1" s="1"/>
  <c r="MM162" i="1"/>
  <c r="MM163" i="1" s="1"/>
  <c r="MM164" i="1" s="1"/>
  <c r="IL186" i="1"/>
  <c r="JG201" i="1"/>
  <c r="P42" i="1" s="1"/>
  <c r="Q42" i="1" s="1"/>
  <c r="JG202" i="1"/>
  <c r="IL201" i="1"/>
  <c r="P37" i="1" s="1"/>
  <c r="Q37" i="1" s="1"/>
  <c r="MI161" i="1"/>
  <c r="MI162" i="1" s="1"/>
  <c r="MI163" i="1" s="1"/>
  <c r="LW154" i="1"/>
  <c r="MZ154" i="1" s="1"/>
  <c r="JR178" i="1"/>
  <c r="NF179" i="1"/>
  <c r="GS180" i="1"/>
  <c r="JQ180" i="1" s="1"/>
  <c r="GQ181" i="1"/>
  <c r="MI164" i="1" l="1"/>
  <c r="LW155" i="1"/>
  <c r="MZ155" i="1" s="1"/>
  <c r="NF180" i="1"/>
  <c r="JR179" i="1"/>
  <c r="GS181" i="1"/>
  <c r="JQ181" i="1" s="1"/>
  <c r="GQ182" i="1"/>
  <c r="GS182" i="1" l="1"/>
  <c r="GQ183" i="1"/>
  <c r="LW156" i="1"/>
  <c r="MZ156" i="1" s="1"/>
  <c r="JR180" i="1"/>
  <c r="JQ182" i="1" l="1"/>
  <c r="NF182" i="1" s="1"/>
  <c r="GS183" i="1"/>
  <c r="JQ183" i="1" s="1"/>
  <c r="GQ184" i="1"/>
  <c r="LW157" i="1"/>
  <c r="MZ157" i="1" s="1"/>
  <c r="JR181" i="1"/>
  <c r="NF181" i="1"/>
  <c r="Q25" i="1"/>
  <c r="JR182" i="1" l="1"/>
  <c r="GS184" i="1"/>
  <c r="JQ184" i="1" s="1"/>
  <c r="NF184" i="1" s="1"/>
  <c r="NG184" i="1" s="1"/>
  <c r="F184" i="1" s="1"/>
  <c r="GQ185" i="1"/>
  <c r="LW158" i="1"/>
  <c r="GS185" i="1" l="1"/>
  <c r="JQ185" i="1" s="1"/>
  <c r="GQ186" i="1"/>
  <c r="GQ190" i="1" s="1"/>
  <c r="NL184" i="1"/>
  <c r="NJ184" i="1" s="1"/>
  <c r="NK184" i="1"/>
  <c r="NI184" i="1" s="1"/>
  <c r="NF183" i="1"/>
  <c r="NG183" i="1" s="1"/>
  <c r="F183" i="1" s="1"/>
  <c r="JR183" i="1"/>
  <c r="JR184" i="1" s="1"/>
  <c r="MZ158" i="1"/>
  <c r="LW159" i="1"/>
  <c r="GS190" i="1" l="1"/>
  <c r="JQ190" i="1" s="1"/>
  <c r="GQ191" i="1"/>
  <c r="GS191" i="1" s="1"/>
  <c r="JQ191" i="1" s="1"/>
  <c r="NF190" i="1" s="1"/>
  <c r="NG190" i="1" s="1"/>
  <c r="F191" i="1" s="1"/>
  <c r="D23" i="1" s="1"/>
  <c r="GS186" i="1"/>
  <c r="JQ186" i="1" s="1"/>
  <c r="NF186" i="1" s="1"/>
  <c r="NG186" i="1" s="1"/>
  <c r="GS201" i="1"/>
  <c r="P24" i="1" s="1"/>
  <c r="Q24" i="1" s="1"/>
  <c r="NL183" i="1"/>
  <c r="NK183" i="1"/>
  <c r="MZ159" i="1"/>
  <c r="NA159" i="1" s="1"/>
  <c r="LW160" i="1"/>
  <c r="JQ193" i="1" l="1"/>
  <c r="NK190" i="1"/>
  <c r="NI190" i="1" s="1"/>
  <c r="NL190" i="1"/>
  <c r="NJ190" i="1" s="1"/>
  <c r="NF189" i="1"/>
  <c r="NG189" i="1" s="1"/>
  <c r="NK186" i="1"/>
  <c r="NI186" i="1" s="1"/>
  <c r="NL186" i="1"/>
  <c r="NJ186" i="1" s="1"/>
  <c r="F186" i="1"/>
  <c r="NF185" i="1"/>
  <c r="NG185" i="1" s="1"/>
  <c r="JQ188" i="1"/>
  <c r="JQ202" i="1" s="1"/>
  <c r="JR185" i="1"/>
  <c r="JR186" i="1" s="1"/>
  <c r="MZ160" i="1"/>
  <c r="NA160" i="1" s="1"/>
  <c r="LW161" i="1"/>
  <c r="NI183" i="1"/>
  <c r="NJ183" i="1"/>
  <c r="F190" i="1" l="1"/>
  <c r="NF203" i="1"/>
  <c r="JR190" i="1"/>
  <c r="JR191" i="1" s="1"/>
  <c r="CJ55" i="1"/>
  <c r="CL55" i="1" s="1"/>
  <c r="MZ161" i="1"/>
  <c r="NA161" i="1" s="1"/>
  <c r="LW162" i="1"/>
  <c r="NL185" i="1"/>
  <c r="NK185" i="1"/>
  <c r="F185" i="1"/>
  <c r="NK189" i="1" l="1"/>
  <c r="NI189" i="1" s="1"/>
  <c r="NL189" i="1"/>
  <c r="NJ189" i="1" s="1"/>
  <c r="NS194" i="1"/>
  <c r="NU194" i="1" s="1"/>
  <c r="H190" i="1"/>
  <c r="G190" i="1"/>
  <c r="F193" i="1"/>
  <c r="H193" i="1" s="1"/>
  <c r="CJ56" i="1"/>
  <c r="CJ57" i="1" s="1"/>
  <c r="MZ162" i="1"/>
  <c r="NA162" i="1" s="1"/>
  <c r="LW163" i="1"/>
  <c r="CV55" i="1"/>
  <c r="NI185" i="1"/>
  <c r="NJ185" i="1"/>
  <c r="C23" i="1"/>
  <c r="CL56" i="1" l="1"/>
  <c r="CV56" i="1" s="1"/>
  <c r="D35" i="1"/>
  <c r="C35" i="1" s="1"/>
  <c r="G191" i="1"/>
  <c r="C191" i="1"/>
  <c r="H191" i="1"/>
  <c r="MZ163" i="1"/>
  <c r="NA163" i="1" s="1"/>
  <c r="LW164" i="1"/>
  <c r="MZ164" i="1" s="1"/>
  <c r="NA164" i="1" s="1"/>
  <c r="NV194" i="1"/>
  <c r="NW194" i="1" s="1"/>
  <c r="CW55" i="1"/>
  <c r="CW56" i="1" s="1"/>
  <c r="ND55" i="1"/>
  <c r="NG55" i="1" s="1"/>
  <c r="F55" i="1" s="1"/>
  <c r="ND56" i="1"/>
  <c r="NG56" i="1" s="1"/>
  <c r="CJ58" i="1"/>
  <c r="CL57" i="1"/>
  <c r="CV57" i="1" s="1"/>
  <c r="EX53" i="1"/>
  <c r="FA53" i="1" s="1"/>
  <c r="FD53" i="1" s="1"/>
  <c r="CW57" i="1" l="1"/>
  <c r="ND57" i="1"/>
  <c r="NG57" i="1" s="1"/>
  <c r="NK56" i="1"/>
  <c r="NI56" i="1" s="1"/>
  <c r="NL56" i="1"/>
  <c r="NJ56" i="1" s="1"/>
  <c r="F56" i="1"/>
  <c r="CL58" i="1"/>
  <c r="CJ59" i="1"/>
  <c r="NL55" i="1"/>
  <c r="NK55" i="1"/>
  <c r="NN55" i="1"/>
  <c r="FG53" i="1"/>
  <c r="FJ53" i="1" s="1"/>
  <c r="FM53" i="1" s="1"/>
  <c r="ER53" i="1"/>
  <c r="EU53" i="1" s="1"/>
  <c r="NJ55" i="1" l="1"/>
  <c r="NN56" i="1"/>
  <c r="CJ60" i="1"/>
  <c r="CL59" i="1"/>
  <c r="CV59" i="1" s="1"/>
  <c r="NI55" i="1"/>
  <c r="CV58" i="1"/>
  <c r="NL57" i="1"/>
  <c r="NJ57" i="1" s="1"/>
  <c r="NK57" i="1"/>
  <c r="NI57" i="1" s="1"/>
  <c r="F57" i="1"/>
  <c r="I55" i="1"/>
  <c r="H55" i="1"/>
  <c r="G55" i="1"/>
  <c r="C56" i="1" s="1"/>
  <c r="G56" i="1" s="1"/>
  <c r="C57" i="1" s="1"/>
  <c r="G57" i="1" l="1"/>
  <c r="C58" i="1" s="1"/>
  <c r="H56" i="1"/>
  <c r="NO56" i="1"/>
  <c r="NP56" i="1" s="1"/>
  <c r="NN57" i="1"/>
  <c r="J55" i="1"/>
  <c r="K55" i="1" s="1"/>
  <c r="I56" i="1"/>
  <c r="ND59" i="1"/>
  <c r="NG59" i="1" s="1"/>
  <c r="H57" i="1"/>
  <c r="CW58" i="1"/>
  <c r="CW59" i="1" s="1"/>
  <c r="ND58" i="1"/>
  <c r="NG58" i="1" s="1"/>
  <c r="CJ61" i="1"/>
  <c r="CL60" i="1"/>
  <c r="CV60" i="1" l="1"/>
  <c r="CJ62" i="1"/>
  <c r="CL61" i="1"/>
  <c r="CV61" i="1" s="1"/>
  <c r="J56" i="1"/>
  <c r="K56" i="1" s="1"/>
  <c r="I57" i="1"/>
  <c r="NL58" i="1"/>
  <c r="NK58" i="1"/>
  <c r="F58" i="1"/>
  <c r="NN58" i="1"/>
  <c r="NO57" i="1"/>
  <c r="NP57" i="1" s="1"/>
  <c r="F59" i="1"/>
  <c r="NK59" i="1"/>
  <c r="NI59" i="1" s="1"/>
  <c r="NL59" i="1"/>
  <c r="NJ59" i="1" s="1"/>
  <c r="NI58" i="1" l="1"/>
  <c r="ND61" i="1"/>
  <c r="NG61" i="1" s="1"/>
  <c r="NJ58" i="1"/>
  <c r="J57" i="1"/>
  <c r="K57" i="1" s="1"/>
  <c r="I58" i="1"/>
  <c r="J58" i="1" s="1"/>
  <c r="K58" i="1" s="1"/>
  <c r="CJ63" i="1"/>
  <c r="CL62" i="1"/>
  <c r="NO58" i="1"/>
  <c r="NP58" i="1" s="1"/>
  <c r="NN59" i="1"/>
  <c r="H58" i="1"/>
  <c r="G58" i="1"/>
  <c r="C59" i="1" s="1"/>
  <c r="G59" i="1" s="1"/>
  <c r="C60" i="1" s="1"/>
  <c r="CW60" i="1"/>
  <c r="CW61" i="1" s="1"/>
  <c r="ND60" i="1"/>
  <c r="NG60" i="1" s="1"/>
  <c r="NO59" i="1" l="1"/>
  <c r="NP59" i="1" s="1"/>
  <c r="H59" i="1"/>
  <c r="CJ64" i="1"/>
  <c r="CL63" i="1"/>
  <c r="CV63" i="1" s="1"/>
  <c r="NK60" i="1"/>
  <c r="F60" i="1"/>
  <c r="G60" i="1" s="1"/>
  <c r="C61" i="1" s="1"/>
  <c r="NL60" i="1"/>
  <c r="NN60" i="1"/>
  <c r="CV62" i="1"/>
  <c r="I59" i="1"/>
  <c r="J59" i="1" s="1"/>
  <c r="K59" i="1" s="1"/>
  <c r="F61" i="1"/>
  <c r="NK61" i="1"/>
  <c r="NI61" i="1" s="1"/>
  <c r="NL61" i="1"/>
  <c r="NJ61" i="1" s="1"/>
  <c r="MY152" i="1"/>
  <c r="NA152" i="1" s="1"/>
  <c r="MY136" i="1"/>
  <c r="NA136" i="1" s="1"/>
  <c r="MY120" i="1"/>
  <c r="NA120" i="1" s="1"/>
  <c r="MY104" i="1"/>
  <c r="NA104" i="1" s="1"/>
  <c r="MY88" i="1"/>
  <c r="NA88" i="1" s="1"/>
  <c r="MY72" i="1"/>
  <c r="NA72" i="1" s="1"/>
  <c r="MY147" i="1"/>
  <c r="NA147" i="1" s="1"/>
  <c r="MY131" i="1"/>
  <c r="NA131" i="1" s="1"/>
  <c r="MY115" i="1"/>
  <c r="NA115" i="1" s="1"/>
  <c r="MY99" i="1"/>
  <c r="NA99" i="1" s="1"/>
  <c r="MY83" i="1"/>
  <c r="NA83" i="1" s="1"/>
  <c r="MY67" i="1"/>
  <c r="NA67" i="1" s="1"/>
  <c r="MY150" i="1"/>
  <c r="NA150" i="1" s="1"/>
  <c r="MY134" i="1"/>
  <c r="NA134" i="1" s="1"/>
  <c r="MY118" i="1"/>
  <c r="NA118" i="1" s="1"/>
  <c r="MY102" i="1"/>
  <c r="NA102" i="1" s="1"/>
  <c r="MY86" i="1"/>
  <c r="NA86" i="1" s="1"/>
  <c r="MY70" i="1"/>
  <c r="NA70" i="1" s="1"/>
  <c r="MY68" i="1"/>
  <c r="NA68" i="1" s="1"/>
  <c r="MY149" i="1"/>
  <c r="NA149" i="1" s="1"/>
  <c r="MY133" i="1"/>
  <c r="NA133" i="1" s="1"/>
  <c r="MY117" i="1"/>
  <c r="NA117" i="1" s="1"/>
  <c r="MY101" i="1"/>
  <c r="NA101" i="1" s="1"/>
  <c r="MY85" i="1"/>
  <c r="NA85" i="1" s="1"/>
  <c r="MY69" i="1"/>
  <c r="NA69" i="1" s="1"/>
  <c r="MY64" i="1"/>
  <c r="NA64" i="1" s="1"/>
  <c r="MY148" i="1"/>
  <c r="NA148" i="1" s="1"/>
  <c r="MY132" i="1"/>
  <c r="NA132" i="1" s="1"/>
  <c r="MY116" i="1"/>
  <c r="NA116" i="1" s="1"/>
  <c r="MY100" i="1"/>
  <c r="NA100" i="1" s="1"/>
  <c r="NA84" i="1"/>
  <c r="MY60" i="1"/>
  <c r="NA60" i="1" s="1"/>
  <c r="MY143" i="1"/>
  <c r="NA143" i="1" s="1"/>
  <c r="MY127" i="1"/>
  <c r="NA127" i="1" s="1"/>
  <c r="MY111" i="1"/>
  <c r="NA111" i="1" s="1"/>
  <c r="MY95" i="1"/>
  <c r="NA95" i="1" s="1"/>
  <c r="MY79" i="1"/>
  <c r="NA79" i="1" s="1"/>
  <c r="MY63" i="1"/>
  <c r="NA63" i="1" s="1"/>
  <c r="MY146" i="1"/>
  <c r="NA146" i="1" s="1"/>
  <c r="MY130" i="1"/>
  <c r="NA130" i="1" s="1"/>
  <c r="MY114" i="1"/>
  <c r="NA114" i="1" s="1"/>
  <c r="MY98" i="1"/>
  <c r="NA98" i="1" s="1"/>
  <c r="MY82" i="1"/>
  <c r="NA82" i="1" s="1"/>
  <c r="MY66" i="1"/>
  <c r="NA66" i="1" s="1"/>
  <c r="MY56" i="1"/>
  <c r="NA56" i="1" s="1"/>
  <c r="MY145" i="1"/>
  <c r="NA145" i="1" s="1"/>
  <c r="MY129" i="1"/>
  <c r="NA129" i="1" s="1"/>
  <c r="MY113" i="1"/>
  <c r="NA113" i="1" s="1"/>
  <c r="MY97" i="1"/>
  <c r="NA97" i="1" s="1"/>
  <c r="MY81" i="1"/>
  <c r="NA81" i="1" s="1"/>
  <c r="MY65" i="1"/>
  <c r="NA65" i="1" s="1"/>
  <c r="MY59" i="1"/>
  <c r="NA59" i="1" s="1"/>
  <c r="MY144" i="1"/>
  <c r="NA144" i="1" s="1"/>
  <c r="MY128" i="1"/>
  <c r="NA128" i="1" s="1"/>
  <c r="MY112" i="1"/>
  <c r="NA112" i="1" s="1"/>
  <c r="MY96" i="1"/>
  <c r="NA96" i="1" s="1"/>
  <c r="MY80" i="1"/>
  <c r="NA80" i="1" s="1"/>
  <c r="MY155" i="1"/>
  <c r="NA155" i="1" s="1"/>
  <c r="MY139" i="1"/>
  <c r="NA139" i="1" s="1"/>
  <c r="MY123" i="1"/>
  <c r="NA123" i="1" s="1"/>
  <c r="MY107" i="1"/>
  <c r="NA107" i="1" s="1"/>
  <c r="MY91" i="1"/>
  <c r="NA91" i="1" s="1"/>
  <c r="MY75" i="1"/>
  <c r="NA75" i="1" s="1"/>
  <c r="MY158" i="1"/>
  <c r="NA158" i="1" s="1"/>
  <c r="MY142" i="1"/>
  <c r="NA142" i="1" s="1"/>
  <c r="MY126" i="1"/>
  <c r="NA126" i="1" s="1"/>
  <c r="MY110" i="1"/>
  <c r="NA110" i="1" s="1"/>
  <c r="MY94" i="1"/>
  <c r="NA94" i="1" s="1"/>
  <c r="MY78" i="1"/>
  <c r="NA78" i="1" s="1"/>
  <c r="MY62" i="1"/>
  <c r="NA62" i="1" s="1"/>
  <c r="MY157" i="1"/>
  <c r="NA157" i="1" s="1"/>
  <c r="MY141" i="1"/>
  <c r="NA141" i="1" s="1"/>
  <c r="MY125" i="1"/>
  <c r="NA125" i="1" s="1"/>
  <c r="MY109" i="1"/>
  <c r="NA109" i="1" s="1"/>
  <c r="MY93" i="1"/>
  <c r="NA93" i="1" s="1"/>
  <c r="MY77" i="1"/>
  <c r="NA77" i="1" s="1"/>
  <c r="MY61" i="1"/>
  <c r="NA61" i="1" s="1"/>
  <c r="NA55" i="1"/>
  <c r="MY156" i="1"/>
  <c r="NA156" i="1" s="1"/>
  <c r="MY140" i="1"/>
  <c r="NA140" i="1" s="1"/>
  <c r="MY124" i="1"/>
  <c r="NA124" i="1" s="1"/>
  <c r="MY108" i="1"/>
  <c r="NA108" i="1" s="1"/>
  <c r="MY92" i="1"/>
  <c r="NA92" i="1" s="1"/>
  <c r="MY76" i="1"/>
  <c r="NA76" i="1" s="1"/>
  <c r="MY151" i="1"/>
  <c r="NA151" i="1" s="1"/>
  <c r="MY135" i="1"/>
  <c r="NA135" i="1" s="1"/>
  <c r="MY119" i="1"/>
  <c r="NA119" i="1" s="1"/>
  <c r="MY103" i="1"/>
  <c r="NA103" i="1" s="1"/>
  <c r="MY87" i="1"/>
  <c r="NA87" i="1" s="1"/>
  <c r="MY71" i="1"/>
  <c r="NA71" i="1" s="1"/>
  <c r="MY154" i="1"/>
  <c r="NA154" i="1" s="1"/>
  <c r="MY138" i="1"/>
  <c r="NA138" i="1" s="1"/>
  <c r="MY122" i="1"/>
  <c r="NA122" i="1" s="1"/>
  <c r="MY106" i="1"/>
  <c r="NA106" i="1" s="1"/>
  <c r="MY90" i="1"/>
  <c r="NA90" i="1" s="1"/>
  <c r="MY74" i="1"/>
  <c r="NA74" i="1" s="1"/>
  <c r="MY58" i="1"/>
  <c r="NA58" i="1" s="1"/>
  <c r="MY153" i="1"/>
  <c r="NA153" i="1" s="1"/>
  <c r="MY137" i="1"/>
  <c r="NA137" i="1" s="1"/>
  <c r="MY121" i="1"/>
  <c r="NA121" i="1" s="1"/>
  <c r="MY105" i="1"/>
  <c r="NA105" i="1" s="1"/>
  <c r="MY89" i="1"/>
  <c r="NA89" i="1" s="1"/>
  <c r="MY73" i="1"/>
  <c r="NA73" i="1" s="1"/>
  <c r="MY57" i="1"/>
  <c r="NA57" i="1" s="1"/>
  <c r="H61" i="1" l="1"/>
  <c r="G61" i="1"/>
  <c r="C62" i="1" s="1"/>
  <c r="NJ60" i="1"/>
  <c r="ND63" i="1"/>
  <c r="NG63" i="1" s="1"/>
  <c r="CW62" i="1"/>
  <c r="CW63" i="1" s="1"/>
  <c r="ND62" i="1"/>
  <c r="NG62" i="1" s="1"/>
  <c r="H60" i="1"/>
  <c r="CJ65" i="1"/>
  <c r="CL64" i="1"/>
  <c r="CV64" i="1" s="1"/>
  <c r="NI60" i="1"/>
  <c r="I60" i="1"/>
  <c r="J60" i="1" s="1"/>
  <c r="K60" i="1" s="1"/>
  <c r="NO60" i="1"/>
  <c r="NP60" i="1" s="1"/>
  <c r="NN61" i="1"/>
  <c r="NO61" i="1" s="1"/>
  <c r="NP61" i="1" s="1"/>
  <c r="T51" i="1"/>
  <c r="H30" i="1" s="1"/>
  <c r="C50" i="1" s="1"/>
  <c r="I61" i="1" l="1"/>
  <c r="CJ66" i="1"/>
  <c r="CL65" i="1"/>
  <c r="CV65" i="1" s="1"/>
  <c r="NN62" i="1"/>
  <c r="F63" i="1"/>
  <c r="NL63" i="1"/>
  <c r="NJ63" i="1" s="1"/>
  <c r="NK63" i="1"/>
  <c r="NI63" i="1" s="1"/>
  <c r="CW64" i="1"/>
  <c r="ND64" i="1"/>
  <c r="NG64" i="1" s="1"/>
  <c r="F62" i="1"/>
  <c r="NK62" i="1"/>
  <c r="NL62" i="1"/>
  <c r="C47" i="1"/>
  <c r="NJ62" i="1" l="1"/>
  <c r="NO62" i="1"/>
  <c r="NP62" i="1" s="1"/>
  <c r="NN63" i="1"/>
  <c r="ND65" i="1"/>
  <c r="NG65" i="1" s="1"/>
  <c r="CW65" i="1"/>
  <c r="NI62" i="1"/>
  <c r="H62" i="1"/>
  <c r="F64" i="1"/>
  <c r="NK64" i="1"/>
  <c r="NI64" i="1" s="1"/>
  <c r="NL64" i="1"/>
  <c r="NJ64" i="1" s="1"/>
  <c r="G62" i="1"/>
  <c r="C63" i="1" s="1"/>
  <c r="G63" i="1" s="1"/>
  <c r="C64" i="1" s="1"/>
  <c r="CJ68" i="1"/>
  <c r="CL68" i="1" s="1"/>
  <c r="CJ70" i="1"/>
  <c r="CL66" i="1"/>
  <c r="CV66" i="1" s="1"/>
  <c r="I62" i="1"/>
  <c r="J62" i="1" s="1"/>
  <c r="K62" i="1" s="1"/>
  <c r="J61" i="1"/>
  <c r="K61" i="1" s="1"/>
  <c r="D47" i="1"/>
  <c r="C43" i="1"/>
  <c r="H64" i="1" l="1"/>
  <c r="CJ71" i="1"/>
  <c r="CL70" i="1"/>
  <c r="CV70" i="1" s="1"/>
  <c r="H63" i="1"/>
  <c r="NN64" i="1"/>
  <c r="NO63" i="1"/>
  <c r="NP63" i="1" s="1"/>
  <c r="I63" i="1"/>
  <c r="G64" i="1"/>
  <c r="C65" i="1" s="1"/>
  <c r="CV68" i="1"/>
  <c r="CW66" i="1"/>
  <c r="ND66" i="1"/>
  <c r="NG66" i="1" s="1"/>
  <c r="NL65" i="1"/>
  <c r="NJ65" i="1" s="1"/>
  <c r="NK65" i="1"/>
  <c r="NI65" i="1" s="1"/>
  <c r="F65" i="1"/>
  <c r="H65" i="1" l="1"/>
  <c r="NL66" i="1"/>
  <c r="NJ66" i="1" s="1"/>
  <c r="F66" i="1"/>
  <c r="NK66" i="1"/>
  <c r="NI66" i="1" s="1"/>
  <c r="I64" i="1"/>
  <c r="I65" i="1" s="1"/>
  <c r="ND70" i="1"/>
  <c r="NG70" i="1" s="1"/>
  <c r="CW70" i="1"/>
  <c r="CL71" i="1"/>
  <c r="CV71" i="1" s="1"/>
  <c r="CJ72" i="1"/>
  <c r="NO64" i="1"/>
  <c r="NP64" i="1" s="1"/>
  <c r="NN65" i="1"/>
  <c r="NS61" i="1"/>
  <c r="G65" i="1"/>
  <c r="C66" i="1" s="1"/>
  <c r="J63" i="1"/>
  <c r="K63" i="1" s="1"/>
  <c r="G66" i="1" l="1"/>
  <c r="J65" i="1"/>
  <c r="K65" i="1" s="1"/>
  <c r="J64" i="1"/>
  <c r="K64" i="1" s="1"/>
  <c r="CJ73" i="1"/>
  <c r="CL72" i="1"/>
  <c r="CV72" i="1" s="1"/>
  <c r="NK70" i="1"/>
  <c r="NI70" i="1" s="1"/>
  <c r="NL70" i="1"/>
  <c r="NJ70" i="1" s="1"/>
  <c r="F70" i="1"/>
  <c r="I66" i="1"/>
  <c r="J66" i="1" s="1"/>
  <c r="K66" i="1" s="1"/>
  <c r="H66" i="1"/>
  <c r="F68" i="1"/>
  <c r="CW71" i="1"/>
  <c r="ND71" i="1"/>
  <c r="NG71" i="1" s="1"/>
  <c r="NN66" i="1"/>
  <c r="NO65" i="1"/>
  <c r="NP65" i="1" s="1"/>
  <c r="NV61" i="1"/>
  <c r="NU61" i="1"/>
  <c r="NT61" i="1" s="1"/>
  <c r="CW72" i="1" l="1"/>
  <c r="ND72" i="1"/>
  <c r="NG72" i="1" s="1"/>
  <c r="NN70" i="1"/>
  <c r="NO66" i="1"/>
  <c r="NP66" i="1" s="1"/>
  <c r="D70" i="1"/>
  <c r="H68" i="1"/>
  <c r="D26" i="1"/>
  <c r="E70" i="1"/>
  <c r="H70" i="1"/>
  <c r="I70" i="1"/>
  <c r="CJ74" i="1"/>
  <c r="CL73" i="1"/>
  <c r="CV73" i="1" s="1"/>
  <c r="G70" i="1"/>
  <c r="C71" i="1" s="1"/>
  <c r="NW61" i="1"/>
  <c r="NL71" i="1"/>
  <c r="NJ71" i="1" s="1"/>
  <c r="NK71" i="1"/>
  <c r="NI71" i="1" s="1"/>
  <c r="F71" i="1"/>
  <c r="J70" i="1" l="1"/>
  <c r="K70" i="1" s="1"/>
  <c r="G71" i="1"/>
  <c r="C72" i="1" s="1"/>
  <c r="I71" i="1"/>
  <c r="J71" i="1" s="1"/>
  <c r="K71" i="1" s="1"/>
  <c r="H71" i="1"/>
  <c r="C26" i="1"/>
  <c r="NN71" i="1"/>
  <c r="NO70" i="1"/>
  <c r="NP70" i="1" s="1"/>
  <c r="NK72" i="1"/>
  <c r="NI72" i="1" s="1"/>
  <c r="NL72" i="1"/>
  <c r="NJ72" i="1" s="1"/>
  <c r="F72" i="1"/>
  <c r="CW73" i="1"/>
  <c r="ND73" i="1"/>
  <c r="NG73" i="1" s="1"/>
  <c r="CJ75" i="1"/>
  <c r="CL74" i="1"/>
  <c r="CV74" i="1" s="1"/>
  <c r="CJ76" i="1" l="1"/>
  <c r="CL75" i="1"/>
  <c r="CV75" i="1" s="1"/>
  <c r="I72" i="1"/>
  <c r="J72" i="1" s="1"/>
  <c r="K72" i="1" s="1"/>
  <c r="H72" i="1"/>
  <c r="G72" i="1"/>
  <c r="C73" i="1" s="1"/>
  <c r="NN72" i="1"/>
  <c r="NO71" i="1"/>
  <c r="NP71" i="1" s="1"/>
  <c r="NL73" i="1"/>
  <c r="NJ73" i="1" s="1"/>
  <c r="F73" i="1"/>
  <c r="NK73" i="1"/>
  <c r="NI73" i="1" s="1"/>
  <c r="CW74" i="1"/>
  <c r="ND74" i="1"/>
  <c r="NG74" i="1" s="1"/>
  <c r="NK74" i="1" l="1"/>
  <c r="NI74" i="1" s="1"/>
  <c r="NL74" i="1"/>
  <c r="NJ74" i="1" s="1"/>
  <c r="F74" i="1"/>
  <c r="NN73" i="1"/>
  <c r="NO72" i="1"/>
  <c r="NP72" i="1" s="1"/>
  <c r="CW75" i="1"/>
  <c r="ND75" i="1"/>
  <c r="NG75" i="1" s="1"/>
  <c r="G73" i="1"/>
  <c r="C74" i="1" s="1"/>
  <c r="I73" i="1"/>
  <c r="J73" i="1" s="1"/>
  <c r="K73" i="1" s="1"/>
  <c r="H73" i="1"/>
  <c r="CL76" i="1"/>
  <c r="CV76" i="1" s="1"/>
  <c r="CJ77" i="1"/>
  <c r="F75" i="1" l="1"/>
  <c r="NL75" i="1"/>
  <c r="NJ75" i="1" s="1"/>
  <c r="NK75" i="1"/>
  <c r="NI75" i="1" s="1"/>
  <c r="I74" i="1"/>
  <c r="J74" i="1" s="1"/>
  <c r="K74" i="1" s="1"/>
  <c r="G74" i="1"/>
  <c r="C75" i="1" s="1"/>
  <c r="H74" i="1"/>
  <c r="CW76" i="1"/>
  <c r="ND76" i="1"/>
  <c r="NG76" i="1" s="1"/>
  <c r="CL77" i="1"/>
  <c r="CV77" i="1" s="1"/>
  <c r="CJ78" i="1"/>
  <c r="NN74" i="1"/>
  <c r="NO73" i="1"/>
  <c r="NP73" i="1" s="1"/>
  <c r="ND77" i="1" l="1"/>
  <c r="NG77" i="1" s="1"/>
  <c r="CW77" i="1"/>
  <c r="NN75" i="1"/>
  <c r="NO74" i="1"/>
  <c r="NP74" i="1" s="1"/>
  <c r="NL76" i="1"/>
  <c r="NJ76" i="1" s="1"/>
  <c r="NK76" i="1"/>
  <c r="NI76" i="1" s="1"/>
  <c r="F76" i="1"/>
  <c r="CJ79" i="1"/>
  <c r="CL78" i="1"/>
  <c r="CV78" i="1" s="1"/>
  <c r="H75" i="1"/>
  <c r="I75" i="1"/>
  <c r="J75" i="1" s="1"/>
  <c r="K75" i="1" s="1"/>
  <c r="G75" i="1"/>
  <c r="C76" i="1" s="1"/>
  <c r="G76" i="1" l="1"/>
  <c r="C77" i="1" s="1"/>
  <c r="I76" i="1"/>
  <c r="J76" i="1" s="1"/>
  <c r="K76" i="1" s="1"/>
  <c r="H76" i="1"/>
  <c r="NN76" i="1"/>
  <c r="NO75" i="1"/>
  <c r="NP75" i="1" s="1"/>
  <c r="ND78" i="1"/>
  <c r="NG78" i="1" s="1"/>
  <c r="CW78" i="1"/>
  <c r="CJ80" i="1"/>
  <c r="CL79" i="1"/>
  <c r="CV79" i="1" s="1"/>
  <c r="NL77" i="1"/>
  <c r="NJ77" i="1" s="1"/>
  <c r="NK77" i="1"/>
  <c r="NI77" i="1" s="1"/>
  <c r="F77" i="1"/>
  <c r="ND79" i="1" l="1"/>
  <c r="NG79" i="1" s="1"/>
  <c r="CW79" i="1"/>
  <c r="NK78" i="1"/>
  <c r="NI78" i="1" s="1"/>
  <c r="NL78" i="1"/>
  <c r="NJ78" i="1" s="1"/>
  <c r="F78" i="1"/>
  <c r="H77" i="1"/>
  <c r="I77" i="1"/>
  <c r="J77" i="1" s="1"/>
  <c r="K77" i="1" s="1"/>
  <c r="G77" i="1"/>
  <c r="C78" i="1" s="1"/>
  <c r="CJ81" i="1"/>
  <c r="CL80" i="1"/>
  <c r="CV80" i="1" s="1"/>
  <c r="NN77" i="1"/>
  <c r="NO76" i="1"/>
  <c r="NP76" i="1" s="1"/>
  <c r="ND80" i="1" l="1"/>
  <c r="NG80" i="1" s="1"/>
  <c r="CW80" i="1"/>
  <c r="NN78" i="1"/>
  <c r="NO77" i="1"/>
  <c r="NP77" i="1" s="1"/>
  <c r="CJ85" i="1"/>
  <c r="CL81" i="1"/>
  <c r="CV81" i="1" s="1"/>
  <c r="CJ83" i="1"/>
  <c r="CL83" i="1" s="1"/>
  <c r="H78" i="1"/>
  <c r="I78" i="1"/>
  <c r="J78" i="1" s="1"/>
  <c r="K78" i="1" s="1"/>
  <c r="G78" i="1"/>
  <c r="C79" i="1" s="1"/>
  <c r="NL79" i="1"/>
  <c r="NJ79" i="1" s="1"/>
  <c r="NK79" i="1"/>
  <c r="NI79" i="1" s="1"/>
  <c r="F79" i="1"/>
  <c r="CJ86" i="1" l="1"/>
  <c r="CL85" i="1"/>
  <c r="CV85" i="1" s="1"/>
  <c r="NN79" i="1"/>
  <c r="NO78" i="1"/>
  <c r="NP78" i="1" s="1"/>
  <c r="CV83" i="1"/>
  <c r="CW81" i="1"/>
  <c r="ND81" i="1"/>
  <c r="NG81" i="1" s="1"/>
  <c r="G79" i="1"/>
  <c r="C80" i="1" s="1"/>
  <c r="H79" i="1"/>
  <c r="I79" i="1"/>
  <c r="J79" i="1" s="1"/>
  <c r="K79" i="1" s="1"/>
  <c r="NL80" i="1"/>
  <c r="NJ80" i="1" s="1"/>
  <c r="NK80" i="1"/>
  <c r="NI80" i="1" s="1"/>
  <c r="F80" i="1"/>
  <c r="NK81" i="1" l="1"/>
  <c r="NI81" i="1" s="1"/>
  <c r="NL81" i="1"/>
  <c r="NJ81" i="1" s="1"/>
  <c r="F81" i="1"/>
  <c r="NS76" i="1"/>
  <c r="NN80" i="1"/>
  <c r="NO79" i="1"/>
  <c r="NP79" i="1" s="1"/>
  <c r="CW85" i="1"/>
  <c r="ND85" i="1"/>
  <c r="NG85" i="1" s="1"/>
  <c r="G80" i="1"/>
  <c r="C81" i="1" s="1"/>
  <c r="H80" i="1"/>
  <c r="I80" i="1"/>
  <c r="J80" i="1" s="1"/>
  <c r="K80" i="1" s="1"/>
  <c r="CJ87" i="1"/>
  <c r="CL86" i="1"/>
  <c r="CV86" i="1" s="1"/>
  <c r="NV76" i="1" l="1"/>
  <c r="NU76" i="1"/>
  <c r="NT76" i="1" s="1"/>
  <c r="H81" i="1"/>
  <c r="I81" i="1"/>
  <c r="J81" i="1" s="1"/>
  <c r="G81" i="1"/>
  <c r="F83" i="1"/>
  <c r="CW86" i="1"/>
  <c r="ND86" i="1"/>
  <c r="NG86" i="1" s="1"/>
  <c r="CJ88" i="1"/>
  <c r="CL87" i="1"/>
  <c r="CV87" i="1" s="1"/>
  <c r="NL85" i="1"/>
  <c r="NJ85" i="1" s="1"/>
  <c r="NK85" i="1"/>
  <c r="NI85" i="1" s="1"/>
  <c r="F85" i="1"/>
  <c r="NN81" i="1"/>
  <c r="NO80" i="1"/>
  <c r="NP80" i="1" s="1"/>
  <c r="CW87" i="1" l="1"/>
  <c r="ND87" i="1"/>
  <c r="NG87" i="1" s="1"/>
  <c r="G85" i="1"/>
  <c r="C86" i="1" s="1"/>
  <c r="H85" i="1"/>
  <c r="I85" i="1"/>
  <c r="H83" i="1"/>
  <c r="D27" i="1"/>
  <c r="E85" i="1"/>
  <c r="D85" i="1"/>
  <c r="NK86" i="1"/>
  <c r="NI86" i="1" s="1"/>
  <c r="NL86" i="1"/>
  <c r="NJ86" i="1" s="1"/>
  <c r="F86" i="1"/>
  <c r="CJ89" i="1"/>
  <c r="CL88" i="1"/>
  <c r="CV88" i="1" s="1"/>
  <c r="NN85" i="1"/>
  <c r="NO81" i="1"/>
  <c r="NP81" i="1" s="1"/>
  <c r="NW76" i="1"/>
  <c r="CW88" i="1" l="1"/>
  <c r="ND88" i="1"/>
  <c r="NG88" i="1" s="1"/>
  <c r="C27" i="1"/>
  <c r="CL89" i="1"/>
  <c r="CV89" i="1" s="1"/>
  <c r="CJ90" i="1"/>
  <c r="NL87" i="1"/>
  <c r="NJ87" i="1" s="1"/>
  <c r="F87" i="1"/>
  <c r="NK87" i="1"/>
  <c r="NI87" i="1" s="1"/>
  <c r="G86" i="1"/>
  <c r="C87" i="1" s="1"/>
  <c r="H86" i="1"/>
  <c r="NN86" i="1"/>
  <c r="NO85" i="1"/>
  <c r="NP85" i="1" s="1"/>
  <c r="I86" i="1"/>
  <c r="J86" i="1" s="1"/>
  <c r="K86" i="1" s="1"/>
  <c r="J85" i="1"/>
  <c r="K85" i="1" s="1"/>
  <c r="NN87" i="1" l="1"/>
  <c r="NO86" i="1"/>
  <c r="NP86" i="1" s="1"/>
  <c r="CJ91" i="1"/>
  <c r="CL90" i="1"/>
  <c r="CV90" i="1" s="1"/>
  <c r="ND89" i="1"/>
  <c r="NG89" i="1" s="1"/>
  <c r="CW89" i="1"/>
  <c r="NL88" i="1"/>
  <c r="NJ88" i="1" s="1"/>
  <c r="NK88" i="1"/>
  <c r="NI88" i="1" s="1"/>
  <c r="F88" i="1"/>
  <c r="I87" i="1"/>
  <c r="J87" i="1" s="1"/>
  <c r="K87" i="1" s="1"/>
  <c r="G87" i="1"/>
  <c r="C88" i="1" s="1"/>
  <c r="H87" i="1"/>
  <c r="I88" i="1" l="1"/>
  <c r="J88" i="1" s="1"/>
  <c r="K88" i="1" s="1"/>
  <c r="H88" i="1"/>
  <c r="G88" i="1"/>
  <c r="C89" i="1" s="1"/>
  <c r="F89" i="1"/>
  <c r="NL89" i="1"/>
  <c r="NJ89" i="1" s="1"/>
  <c r="NK89" i="1"/>
  <c r="NI89" i="1" s="1"/>
  <c r="CJ92" i="1"/>
  <c r="CL91" i="1"/>
  <c r="CV91" i="1" s="1"/>
  <c r="ND90" i="1"/>
  <c r="NG90" i="1" s="1"/>
  <c r="CW90" i="1"/>
  <c r="NN88" i="1"/>
  <c r="NO87" i="1"/>
  <c r="NP87" i="1" s="1"/>
  <c r="NN89" i="1" l="1"/>
  <c r="NO88" i="1"/>
  <c r="NP88" i="1" s="1"/>
  <c r="CJ93" i="1"/>
  <c r="CL92" i="1"/>
  <c r="CV92" i="1" s="1"/>
  <c r="H89" i="1"/>
  <c r="I89" i="1"/>
  <c r="J89" i="1" s="1"/>
  <c r="K89" i="1" s="1"/>
  <c r="G89" i="1"/>
  <c r="C90" i="1" s="1"/>
  <c r="NL90" i="1"/>
  <c r="NJ90" i="1" s="1"/>
  <c r="NK90" i="1"/>
  <c r="NI90" i="1" s="1"/>
  <c r="F90" i="1"/>
  <c r="CW91" i="1"/>
  <c r="ND91" i="1"/>
  <c r="NG91" i="1" s="1"/>
  <c r="F91" i="1" l="1"/>
  <c r="NK91" i="1"/>
  <c r="NI91" i="1" s="1"/>
  <c r="NL91" i="1"/>
  <c r="NJ91" i="1" s="1"/>
  <c r="I90" i="1"/>
  <c r="J90" i="1" s="1"/>
  <c r="K90" i="1" s="1"/>
  <c r="H90" i="1"/>
  <c r="G90" i="1"/>
  <c r="C91" i="1" s="1"/>
  <c r="CJ94" i="1"/>
  <c r="CL93" i="1"/>
  <c r="CV93" i="1" s="1"/>
  <c r="CW92" i="1"/>
  <c r="ND92" i="1"/>
  <c r="NG92" i="1" s="1"/>
  <c r="NN90" i="1"/>
  <c r="NO89" i="1"/>
  <c r="NP89" i="1" s="1"/>
  <c r="CW93" i="1" l="1"/>
  <c r="ND93" i="1"/>
  <c r="NG93" i="1" s="1"/>
  <c r="CJ95" i="1"/>
  <c r="CL94" i="1"/>
  <c r="CV94" i="1" s="1"/>
  <c r="F92" i="1"/>
  <c r="NK92" i="1"/>
  <c r="NI92" i="1" s="1"/>
  <c r="NL92" i="1"/>
  <c r="NJ92" i="1" s="1"/>
  <c r="NN91" i="1"/>
  <c r="NO90" i="1"/>
  <c r="NP90" i="1" s="1"/>
  <c r="I91" i="1"/>
  <c r="J91" i="1" s="1"/>
  <c r="K91" i="1" s="1"/>
  <c r="G91" i="1"/>
  <c r="C92" i="1" s="1"/>
  <c r="H91" i="1"/>
  <c r="CW94" i="1" l="1"/>
  <c r="ND94" i="1"/>
  <c r="NG94" i="1" s="1"/>
  <c r="CL95" i="1"/>
  <c r="CV95" i="1" s="1"/>
  <c r="CJ96" i="1"/>
  <c r="NK93" i="1"/>
  <c r="NI93" i="1" s="1"/>
  <c r="NL93" i="1"/>
  <c r="NJ93" i="1" s="1"/>
  <c r="F93" i="1"/>
  <c r="NN92" i="1"/>
  <c r="NO91" i="1"/>
  <c r="NP91" i="1" s="1"/>
  <c r="G92" i="1"/>
  <c r="C93" i="1" s="1"/>
  <c r="I92" i="1"/>
  <c r="J92" i="1" s="1"/>
  <c r="K92" i="1" s="1"/>
  <c r="H92" i="1"/>
  <c r="I93" i="1" l="1"/>
  <c r="J93" i="1" s="1"/>
  <c r="K93" i="1" s="1"/>
  <c r="G93" i="1"/>
  <c r="C94" i="1" s="1"/>
  <c r="H93" i="1"/>
  <c r="CJ98" i="1"/>
  <c r="CL98" i="1" s="1"/>
  <c r="CJ100" i="1"/>
  <c r="CL96" i="1"/>
  <c r="CV96" i="1" s="1"/>
  <c r="CW95" i="1"/>
  <c r="ND95" i="1"/>
  <c r="NG95" i="1" s="1"/>
  <c r="F94" i="1"/>
  <c r="NK94" i="1"/>
  <c r="NI94" i="1" s="1"/>
  <c r="NL94" i="1"/>
  <c r="NJ94" i="1" s="1"/>
  <c r="NN93" i="1"/>
  <c r="NO92" i="1"/>
  <c r="NP92" i="1" s="1"/>
  <c r="F95" i="1" l="1"/>
  <c r="NK95" i="1"/>
  <c r="NI95" i="1" s="1"/>
  <c r="NL95" i="1"/>
  <c r="NJ95" i="1" s="1"/>
  <c r="CV98" i="1"/>
  <c r="CW96" i="1"/>
  <c r="ND96" i="1"/>
  <c r="NG96" i="1" s="1"/>
  <c r="NN94" i="1"/>
  <c r="NO93" i="1"/>
  <c r="NP93" i="1" s="1"/>
  <c r="G94" i="1"/>
  <c r="C95" i="1" s="1"/>
  <c r="H94" i="1"/>
  <c r="I94" i="1"/>
  <c r="J94" i="1" s="1"/>
  <c r="K94" i="1" s="1"/>
  <c r="CL100" i="1"/>
  <c r="CV100" i="1" s="1"/>
  <c r="CJ101" i="1"/>
  <c r="NN95" i="1" l="1"/>
  <c r="NO94" i="1"/>
  <c r="NP94" i="1" s="1"/>
  <c r="NK96" i="1"/>
  <c r="NI96" i="1" s="1"/>
  <c r="NL96" i="1"/>
  <c r="NJ96" i="1" s="1"/>
  <c r="F96" i="1"/>
  <c r="NS91" i="1"/>
  <c r="CJ102" i="1"/>
  <c r="CL101" i="1"/>
  <c r="CV101" i="1" s="1"/>
  <c r="CW100" i="1"/>
  <c r="ND100" i="1"/>
  <c r="NG100" i="1" s="1"/>
  <c r="G95" i="1"/>
  <c r="C96" i="1" s="1"/>
  <c r="H95" i="1"/>
  <c r="I95" i="1"/>
  <c r="J95" i="1" s="1"/>
  <c r="K95" i="1" s="1"/>
  <c r="NL100" i="1" l="1"/>
  <c r="NJ100" i="1" s="1"/>
  <c r="F100" i="1"/>
  <c r="NK100" i="1"/>
  <c r="NI100" i="1" s="1"/>
  <c r="CJ103" i="1"/>
  <c r="CL102" i="1"/>
  <c r="CV102" i="1" s="1"/>
  <c r="NU91" i="1"/>
  <c r="NT91" i="1" s="1"/>
  <c r="NV91" i="1"/>
  <c r="H96" i="1"/>
  <c r="I96" i="1"/>
  <c r="J96" i="1" s="1"/>
  <c r="G96" i="1"/>
  <c r="F98" i="1"/>
  <c r="CW101" i="1"/>
  <c r="ND101" i="1"/>
  <c r="NG101" i="1" s="1"/>
  <c r="NN96" i="1"/>
  <c r="NO95" i="1"/>
  <c r="NP95" i="1" s="1"/>
  <c r="NW91" i="1" l="1"/>
  <c r="NK101" i="1"/>
  <c r="NI101" i="1" s="1"/>
  <c r="NL101" i="1"/>
  <c r="NJ101" i="1" s="1"/>
  <c r="F101" i="1"/>
  <c r="D100" i="1"/>
  <c r="H98" i="1"/>
  <c r="D28" i="1"/>
  <c r="E100" i="1"/>
  <c r="CW102" i="1"/>
  <c r="ND102" i="1"/>
  <c r="NG102" i="1" s="1"/>
  <c r="H100" i="1"/>
  <c r="G100" i="1"/>
  <c r="C101" i="1" s="1"/>
  <c r="I100" i="1"/>
  <c r="J100" i="1" s="1"/>
  <c r="K100" i="1" s="1"/>
  <c r="NN100" i="1"/>
  <c r="NO96" i="1"/>
  <c r="NP96" i="1" s="1"/>
  <c r="CJ104" i="1"/>
  <c r="CL103" i="1"/>
  <c r="CV103" i="1" s="1"/>
  <c r="CJ105" i="1" l="1"/>
  <c r="CL104" i="1"/>
  <c r="CV104" i="1" s="1"/>
  <c r="NK102" i="1"/>
  <c r="NI102" i="1" s="1"/>
  <c r="NL102" i="1"/>
  <c r="NJ102" i="1" s="1"/>
  <c r="F102" i="1"/>
  <c r="NN101" i="1"/>
  <c r="NO100" i="1"/>
  <c r="NP100" i="1" s="1"/>
  <c r="H101" i="1"/>
  <c r="G101" i="1"/>
  <c r="C102" i="1" s="1"/>
  <c r="I101" i="1"/>
  <c r="CW103" i="1"/>
  <c r="ND103" i="1"/>
  <c r="NG103" i="1" s="1"/>
  <c r="C28" i="1"/>
  <c r="I102" i="1" l="1"/>
  <c r="J102" i="1" s="1"/>
  <c r="K102" i="1" s="1"/>
  <c r="J101" i="1"/>
  <c r="K101" i="1" s="1"/>
  <c r="NN102" i="1"/>
  <c r="NO101" i="1"/>
  <c r="NP101" i="1" s="1"/>
  <c r="CW104" i="1"/>
  <c r="ND104" i="1"/>
  <c r="NG104" i="1" s="1"/>
  <c r="F103" i="1"/>
  <c r="NK103" i="1"/>
  <c r="NI103" i="1" s="1"/>
  <c r="NL103" i="1"/>
  <c r="NJ103" i="1" s="1"/>
  <c r="H102" i="1"/>
  <c r="G102" i="1"/>
  <c r="C103" i="1" s="1"/>
  <c r="CJ106" i="1"/>
  <c r="CL105" i="1"/>
  <c r="CV105" i="1" s="1"/>
  <c r="CJ107" i="1" l="1"/>
  <c r="CL106" i="1"/>
  <c r="CV106" i="1" s="1"/>
  <c r="NN103" i="1"/>
  <c r="NO102" i="1"/>
  <c r="NP102" i="1" s="1"/>
  <c r="NL104" i="1"/>
  <c r="NJ104" i="1" s="1"/>
  <c r="F104" i="1"/>
  <c r="NK104" i="1"/>
  <c r="NI104" i="1" s="1"/>
  <c r="CW105" i="1"/>
  <c r="ND105" i="1"/>
  <c r="NG105" i="1" s="1"/>
  <c r="H103" i="1"/>
  <c r="G103" i="1"/>
  <c r="C104" i="1" s="1"/>
  <c r="I103" i="1"/>
  <c r="J103" i="1" s="1"/>
  <c r="K103" i="1" s="1"/>
  <c r="NN104" i="1" l="1"/>
  <c r="NO103" i="1"/>
  <c r="NP103" i="1" s="1"/>
  <c r="CW106" i="1"/>
  <c r="ND106" i="1"/>
  <c r="NG106" i="1" s="1"/>
  <c r="H104" i="1"/>
  <c r="G104" i="1"/>
  <c r="C105" i="1" s="1"/>
  <c r="I104" i="1"/>
  <c r="J104" i="1" s="1"/>
  <c r="K104" i="1" s="1"/>
  <c r="F105" i="1"/>
  <c r="NK105" i="1"/>
  <c r="NI105" i="1" s="1"/>
  <c r="NL105" i="1"/>
  <c r="NJ105" i="1" s="1"/>
  <c r="CJ108" i="1"/>
  <c r="CL107" i="1"/>
  <c r="CV107" i="1" s="1"/>
  <c r="CW107" i="1" l="1"/>
  <c r="ND107" i="1"/>
  <c r="NG107" i="1" s="1"/>
  <c r="H105" i="1"/>
  <c r="G105" i="1"/>
  <c r="C106" i="1" s="1"/>
  <c r="I105" i="1"/>
  <c r="J105" i="1" s="1"/>
  <c r="K105" i="1" s="1"/>
  <c r="NN105" i="1"/>
  <c r="NO104" i="1"/>
  <c r="NP104" i="1" s="1"/>
  <c r="CL108" i="1"/>
  <c r="CV108" i="1" s="1"/>
  <c r="CJ109" i="1"/>
  <c r="NK106" i="1"/>
  <c r="NI106" i="1" s="1"/>
  <c r="NL106" i="1"/>
  <c r="NJ106" i="1" s="1"/>
  <c r="F106" i="1"/>
  <c r="NN106" i="1" l="1"/>
  <c r="NO105" i="1"/>
  <c r="NP105" i="1" s="1"/>
  <c r="NL107" i="1"/>
  <c r="NJ107" i="1" s="1"/>
  <c r="NK107" i="1"/>
  <c r="NI107" i="1" s="1"/>
  <c r="F107" i="1"/>
  <c r="CJ110" i="1"/>
  <c r="CL109" i="1"/>
  <c r="CV109" i="1" s="1"/>
  <c r="G106" i="1"/>
  <c r="C107" i="1" s="1"/>
  <c r="H106" i="1"/>
  <c r="I106" i="1"/>
  <c r="J106" i="1" s="1"/>
  <c r="K106" i="1" s="1"/>
  <c r="CW108" i="1"/>
  <c r="ND108" i="1"/>
  <c r="NG108" i="1" s="1"/>
  <c r="CW109" i="1" l="1"/>
  <c r="ND109" i="1"/>
  <c r="NG109" i="1" s="1"/>
  <c r="NL108" i="1"/>
  <c r="NJ108" i="1" s="1"/>
  <c r="F108" i="1"/>
  <c r="NK108" i="1"/>
  <c r="NI108" i="1" s="1"/>
  <c r="H107" i="1"/>
  <c r="I107" i="1"/>
  <c r="J107" i="1" s="1"/>
  <c r="K107" i="1" s="1"/>
  <c r="G107" i="1"/>
  <c r="C108" i="1" s="1"/>
  <c r="NN107" i="1"/>
  <c r="NO106" i="1"/>
  <c r="NP106" i="1" s="1"/>
  <c r="CL110" i="1"/>
  <c r="CV110" i="1" s="1"/>
  <c r="CJ113" i="1"/>
  <c r="CL113" i="1" s="1"/>
  <c r="CJ111" i="1"/>
  <c r="NK109" i="1" l="1"/>
  <c r="NI109" i="1" s="1"/>
  <c r="F109" i="1"/>
  <c r="NL109" i="1"/>
  <c r="NJ109" i="1" s="1"/>
  <c r="CW110" i="1"/>
  <c r="ND110" i="1"/>
  <c r="NG110" i="1" s="1"/>
  <c r="CJ115" i="1"/>
  <c r="CL111" i="1"/>
  <c r="CV111" i="1" s="1"/>
  <c r="NN108" i="1"/>
  <c r="NO107" i="1"/>
  <c r="NP107" i="1" s="1"/>
  <c r="H108" i="1"/>
  <c r="G108" i="1"/>
  <c r="C109" i="1" s="1"/>
  <c r="I108" i="1"/>
  <c r="CV113" i="1" l="1"/>
  <c r="CW111" i="1"/>
  <c r="ND111" i="1"/>
  <c r="NG111" i="1" s="1"/>
  <c r="CJ116" i="1"/>
  <c r="CL115" i="1"/>
  <c r="CV115" i="1" s="1"/>
  <c r="H109" i="1"/>
  <c r="G109" i="1"/>
  <c r="C110" i="1" s="1"/>
  <c r="F110" i="1"/>
  <c r="NK110" i="1"/>
  <c r="NI110" i="1" s="1"/>
  <c r="NL110" i="1"/>
  <c r="NJ110" i="1" s="1"/>
  <c r="I109" i="1"/>
  <c r="J109" i="1" s="1"/>
  <c r="K109" i="1" s="1"/>
  <c r="J108" i="1"/>
  <c r="K108" i="1" s="1"/>
  <c r="NN109" i="1"/>
  <c r="NO108" i="1"/>
  <c r="NP108" i="1" s="1"/>
  <c r="CJ117" i="1" l="1"/>
  <c r="CL116" i="1"/>
  <c r="CV116" i="1" s="1"/>
  <c r="I110" i="1"/>
  <c r="J110" i="1" s="1"/>
  <c r="K110" i="1" s="1"/>
  <c r="H110" i="1"/>
  <c r="G110" i="1"/>
  <c r="C111" i="1" s="1"/>
  <c r="NL111" i="1"/>
  <c r="NJ111" i="1" s="1"/>
  <c r="F111" i="1"/>
  <c r="NK111" i="1"/>
  <c r="NI111" i="1" s="1"/>
  <c r="NS106" i="1"/>
  <c r="NN110" i="1"/>
  <c r="NO109" i="1"/>
  <c r="NP109" i="1" s="1"/>
  <c r="CW115" i="1"/>
  <c r="ND115" i="1"/>
  <c r="NG115" i="1" s="1"/>
  <c r="F115" i="1" s="1"/>
  <c r="NK115" i="1" l="1"/>
  <c r="NI115" i="1" s="1"/>
  <c r="NL115" i="1"/>
  <c r="NJ115" i="1" s="1"/>
  <c r="CW116" i="1"/>
  <c r="ND116" i="1"/>
  <c r="NG116" i="1" s="1"/>
  <c r="F116" i="1" s="1"/>
  <c r="NN111" i="1"/>
  <c r="NO110" i="1"/>
  <c r="NP110" i="1" s="1"/>
  <c r="I111" i="1"/>
  <c r="J111" i="1" s="1"/>
  <c r="K111" i="1" s="1"/>
  <c r="G111" i="1"/>
  <c r="H111" i="1"/>
  <c r="F113" i="1"/>
  <c r="NU106" i="1"/>
  <c r="NT106" i="1" s="1"/>
  <c r="NV106" i="1"/>
  <c r="CJ118" i="1"/>
  <c r="CL117" i="1"/>
  <c r="CV117" i="1" s="1"/>
  <c r="NN115" i="1" l="1"/>
  <c r="NO111" i="1"/>
  <c r="NP111" i="1" s="1"/>
  <c r="H115" i="1"/>
  <c r="G115" i="1"/>
  <c r="C116" i="1" s="1"/>
  <c r="I115" i="1"/>
  <c r="CW117" i="1"/>
  <c r="ND117" i="1"/>
  <c r="NG117" i="1" s="1"/>
  <c r="F117" i="1" s="1"/>
  <c r="CJ119" i="1"/>
  <c r="CL118" i="1"/>
  <c r="CV118" i="1" s="1"/>
  <c r="NW106" i="1"/>
  <c r="NL116" i="1"/>
  <c r="NJ116" i="1" s="1"/>
  <c r="NK116" i="1"/>
  <c r="NI116" i="1" s="1"/>
  <c r="H113" i="1"/>
  <c r="D115" i="1"/>
  <c r="D29" i="1"/>
  <c r="E115" i="1"/>
  <c r="NK117" i="1" l="1"/>
  <c r="NI117" i="1" s="1"/>
  <c r="NL117" i="1"/>
  <c r="NJ117" i="1" s="1"/>
  <c r="C29" i="1"/>
  <c r="G116" i="1"/>
  <c r="C117" i="1" s="1"/>
  <c r="H116" i="1"/>
  <c r="CW118" i="1"/>
  <c r="ND118" i="1"/>
  <c r="NG118" i="1" s="1"/>
  <c r="F118" i="1" s="1"/>
  <c r="CJ120" i="1"/>
  <c r="CL119" i="1"/>
  <c r="CV119" i="1" s="1"/>
  <c r="I116" i="1"/>
  <c r="J116" i="1" s="1"/>
  <c r="K116" i="1" s="1"/>
  <c r="J115" i="1"/>
  <c r="K115" i="1" s="1"/>
  <c r="NN116" i="1"/>
  <c r="NO115" i="1"/>
  <c r="NP115" i="1" s="1"/>
  <c r="CW119" i="1" l="1"/>
  <c r="ND119" i="1"/>
  <c r="NG119" i="1" s="1"/>
  <c r="F119" i="1" s="1"/>
  <c r="NK118" i="1"/>
  <c r="NI118" i="1" s="1"/>
  <c r="NL118" i="1"/>
  <c r="NJ118" i="1" s="1"/>
  <c r="G117" i="1"/>
  <c r="C118" i="1" s="1"/>
  <c r="H117" i="1"/>
  <c r="I117" i="1"/>
  <c r="J117" i="1" s="1"/>
  <c r="K117" i="1" s="1"/>
  <c r="NN117" i="1"/>
  <c r="NO116" i="1"/>
  <c r="NP116" i="1" s="1"/>
  <c r="CJ121" i="1"/>
  <c r="CL120" i="1"/>
  <c r="CV120" i="1" s="1"/>
  <c r="CJ122" i="1" l="1"/>
  <c r="CL121" i="1"/>
  <c r="CV121" i="1" s="1"/>
  <c r="NN118" i="1"/>
  <c r="NO117" i="1"/>
  <c r="NP117" i="1" s="1"/>
  <c r="NL119" i="1"/>
  <c r="NJ119" i="1" s="1"/>
  <c r="NK119" i="1"/>
  <c r="NI119" i="1" s="1"/>
  <c r="CW120" i="1"/>
  <c r="ND120" i="1"/>
  <c r="NG120" i="1" s="1"/>
  <c r="F120" i="1" s="1"/>
  <c r="H118" i="1"/>
  <c r="G118" i="1"/>
  <c r="C119" i="1" s="1"/>
  <c r="I118" i="1"/>
  <c r="J118" i="1" s="1"/>
  <c r="K118" i="1" s="1"/>
  <c r="NN119" i="1" l="1"/>
  <c r="NO118" i="1"/>
  <c r="NP118" i="1" s="1"/>
  <c r="NL120" i="1"/>
  <c r="NJ120" i="1" s="1"/>
  <c r="NK120" i="1"/>
  <c r="NI120" i="1" s="1"/>
  <c r="CW121" i="1"/>
  <c r="ND121" i="1"/>
  <c r="NG121" i="1" s="1"/>
  <c r="F121" i="1" s="1"/>
  <c r="G119" i="1"/>
  <c r="C120" i="1" s="1"/>
  <c r="I119" i="1"/>
  <c r="J119" i="1" s="1"/>
  <c r="K119" i="1" s="1"/>
  <c r="H119" i="1"/>
  <c r="CJ123" i="1"/>
  <c r="CL122" i="1"/>
  <c r="CV122" i="1" s="1"/>
  <c r="CL123" i="1" l="1"/>
  <c r="CV123" i="1" s="1"/>
  <c r="CJ124" i="1"/>
  <c r="NK121" i="1"/>
  <c r="NI121" i="1" s="1"/>
  <c r="NL121" i="1"/>
  <c r="NJ121" i="1" s="1"/>
  <c r="G120" i="1"/>
  <c r="C121" i="1" s="1"/>
  <c r="I120" i="1"/>
  <c r="J120" i="1" s="1"/>
  <c r="K120" i="1" s="1"/>
  <c r="H120" i="1"/>
  <c r="NN120" i="1"/>
  <c r="NO119" i="1"/>
  <c r="NP119" i="1" s="1"/>
  <c r="CW122" i="1"/>
  <c r="ND122" i="1"/>
  <c r="NG122" i="1" s="1"/>
  <c r="F122" i="1" s="1"/>
  <c r="NK122" i="1" l="1"/>
  <c r="NI122" i="1" s="1"/>
  <c r="NL122" i="1"/>
  <c r="NJ122" i="1" s="1"/>
  <c r="G121" i="1"/>
  <c r="C122" i="1" s="1"/>
  <c r="I121" i="1"/>
  <c r="J121" i="1" s="1"/>
  <c r="K121" i="1" s="1"/>
  <c r="H121" i="1"/>
  <c r="NN121" i="1"/>
  <c r="NO120" i="1"/>
  <c r="NP120" i="1" s="1"/>
  <c r="CL124" i="1"/>
  <c r="CV124" i="1" s="1"/>
  <c r="CJ125" i="1"/>
  <c r="CW123" i="1"/>
  <c r="ND123" i="1"/>
  <c r="NG123" i="1" s="1"/>
  <c r="F123" i="1" s="1"/>
  <c r="CJ126" i="1" l="1"/>
  <c r="CL125" i="1"/>
  <c r="CV125" i="1" s="1"/>
  <c r="CJ128" i="1"/>
  <c r="CL128" i="1" s="1"/>
  <c r="NN122" i="1"/>
  <c r="NO121" i="1"/>
  <c r="NP121" i="1" s="1"/>
  <c r="NK123" i="1"/>
  <c r="NI123" i="1" s="1"/>
  <c r="NL123" i="1"/>
  <c r="NJ123" i="1" s="1"/>
  <c r="CW124" i="1"/>
  <c r="ND124" i="1"/>
  <c r="NG124" i="1" s="1"/>
  <c r="F124" i="1" s="1"/>
  <c r="G122" i="1"/>
  <c r="C123" i="1" s="1"/>
  <c r="H122" i="1"/>
  <c r="I122" i="1"/>
  <c r="J122" i="1" s="1"/>
  <c r="K122" i="1" s="1"/>
  <c r="NN123" i="1" l="1"/>
  <c r="NO122" i="1"/>
  <c r="NP122" i="1" s="1"/>
  <c r="NK124" i="1"/>
  <c r="NI124" i="1" s="1"/>
  <c r="NL124" i="1"/>
  <c r="NJ124" i="1" s="1"/>
  <c r="H123" i="1"/>
  <c r="G123" i="1"/>
  <c r="C124" i="1" s="1"/>
  <c r="I123" i="1"/>
  <c r="J123" i="1" s="1"/>
  <c r="K123" i="1" s="1"/>
  <c r="CW125" i="1"/>
  <c r="ND125" i="1"/>
  <c r="NG125" i="1" s="1"/>
  <c r="F125" i="1" s="1"/>
  <c r="CJ130" i="1"/>
  <c r="CL126" i="1"/>
  <c r="CV126" i="1" s="1"/>
  <c r="NK125" i="1" l="1"/>
  <c r="NI125" i="1" s="1"/>
  <c r="NL125" i="1"/>
  <c r="NJ125" i="1" s="1"/>
  <c r="CL130" i="1"/>
  <c r="CV130" i="1" s="1"/>
  <c r="CJ131" i="1"/>
  <c r="G124" i="1"/>
  <c r="C125" i="1" s="1"/>
  <c r="H124" i="1"/>
  <c r="I124" i="1"/>
  <c r="J124" i="1" s="1"/>
  <c r="K124" i="1" s="1"/>
  <c r="CV128" i="1"/>
  <c r="CW126" i="1"/>
  <c r="ND126" i="1"/>
  <c r="NG126" i="1" s="1"/>
  <c r="F126" i="1" s="1"/>
  <c r="F128" i="1" s="1"/>
  <c r="D30" i="1" s="1"/>
  <c r="NN124" i="1"/>
  <c r="NO123" i="1"/>
  <c r="NP123" i="1" s="1"/>
  <c r="CW130" i="1" l="1"/>
  <c r="ND130" i="1"/>
  <c r="NG130" i="1" s="1"/>
  <c r="I125" i="1"/>
  <c r="J125" i="1" s="1"/>
  <c r="K125" i="1" s="1"/>
  <c r="H125" i="1"/>
  <c r="G125" i="1"/>
  <c r="C126" i="1" s="1"/>
  <c r="NL126" i="1"/>
  <c r="NJ126" i="1" s="1"/>
  <c r="NK126" i="1"/>
  <c r="NI126" i="1" s="1"/>
  <c r="NS121" i="1"/>
  <c r="NN125" i="1"/>
  <c r="NO124" i="1"/>
  <c r="NP124" i="1" s="1"/>
  <c r="CL131" i="1"/>
  <c r="CV131" i="1" s="1"/>
  <c r="CJ132" i="1"/>
  <c r="NN126" i="1" l="1"/>
  <c r="NO125" i="1"/>
  <c r="NP125" i="1" s="1"/>
  <c r="CL132" i="1"/>
  <c r="CV132" i="1" s="1"/>
  <c r="CJ133" i="1"/>
  <c r="H126" i="1"/>
  <c r="G126" i="1"/>
  <c r="I126" i="1"/>
  <c r="J126" i="1" s="1"/>
  <c r="NK130" i="1"/>
  <c r="NI130" i="1" s="1"/>
  <c r="NL130" i="1"/>
  <c r="NJ130" i="1" s="1"/>
  <c r="F130" i="1"/>
  <c r="CW131" i="1"/>
  <c r="ND131" i="1"/>
  <c r="NG131" i="1" s="1"/>
  <c r="NV121" i="1"/>
  <c r="NU121" i="1"/>
  <c r="NT121" i="1" s="1"/>
  <c r="NW121" i="1" l="1"/>
  <c r="E130" i="1"/>
  <c r="H128" i="1"/>
  <c r="D130" i="1"/>
  <c r="CL133" i="1"/>
  <c r="CV133" i="1" s="1"/>
  <c r="CJ134" i="1"/>
  <c r="CW132" i="1"/>
  <c r="ND132" i="1"/>
  <c r="NG132" i="1" s="1"/>
  <c r="NL131" i="1"/>
  <c r="NJ131" i="1" s="1"/>
  <c r="F131" i="1"/>
  <c r="NK131" i="1"/>
  <c r="NI131" i="1" s="1"/>
  <c r="G130" i="1"/>
  <c r="C131" i="1" s="1"/>
  <c r="H130" i="1"/>
  <c r="I130" i="1"/>
  <c r="NN130" i="1"/>
  <c r="NO126" i="1"/>
  <c r="NP126" i="1" s="1"/>
  <c r="CW133" i="1" l="1"/>
  <c r="ND133" i="1"/>
  <c r="NG133" i="1" s="1"/>
  <c r="NN131" i="1"/>
  <c r="NO130" i="1"/>
  <c r="NP130" i="1" s="1"/>
  <c r="NK132" i="1"/>
  <c r="NI132" i="1" s="1"/>
  <c r="NL132" i="1"/>
  <c r="NJ132" i="1" s="1"/>
  <c r="F132" i="1"/>
  <c r="I131" i="1"/>
  <c r="J131" i="1" s="1"/>
  <c r="K131" i="1" s="1"/>
  <c r="J130" i="1"/>
  <c r="K130" i="1" s="1"/>
  <c r="H131" i="1"/>
  <c r="G131" i="1"/>
  <c r="C132" i="1" s="1"/>
  <c r="CJ135" i="1"/>
  <c r="CL134" i="1"/>
  <c r="CV134" i="1" s="1"/>
  <c r="C30" i="1"/>
  <c r="D22" i="1"/>
  <c r="CL135" i="1" l="1"/>
  <c r="CV135" i="1" s="1"/>
  <c r="CJ136" i="1"/>
  <c r="G132" i="1"/>
  <c r="C133" i="1" s="1"/>
  <c r="H132" i="1"/>
  <c r="I132" i="1"/>
  <c r="J132" i="1" s="1"/>
  <c r="K132" i="1" s="1"/>
  <c r="NN132" i="1"/>
  <c r="NO131" i="1"/>
  <c r="NP131" i="1" s="1"/>
  <c r="CW134" i="1"/>
  <c r="ND134" i="1"/>
  <c r="NG134" i="1" s="1"/>
  <c r="NL133" i="1"/>
  <c r="NJ133" i="1" s="1"/>
  <c r="NK133" i="1"/>
  <c r="NI133" i="1" s="1"/>
  <c r="F133" i="1"/>
  <c r="H133" i="1" l="1"/>
  <c r="G133" i="1"/>
  <c r="C134" i="1" s="1"/>
  <c r="I133" i="1"/>
  <c r="J133" i="1" s="1"/>
  <c r="K133" i="1" s="1"/>
  <c r="CJ137" i="1"/>
  <c r="CL136" i="1"/>
  <c r="CV136" i="1" s="1"/>
  <c r="NN133" i="1"/>
  <c r="NO132" i="1"/>
  <c r="NP132" i="1" s="1"/>
  <c r="CW135" i="1"/>
  <c r="ND135" i="1"/>
  <c r="NG135" i="1" s="1"/>
  <c r="NL134" i="1"/>
  <c r="NJ134" i="1" s="1"/>
  <c r="F134" i="1"/>
  <c r="NK134" i="1"/>
  <c r="NI134" i="1" s="1"/>
  <c r="I134" i="1" l="1"/>
  <c r="J134" i="1" s="1"/>
  <c r="K134" i="1" s="1"/>
  <c r="H134" i="1"/>
  <c r="G134" i="1"/>
  <c r="C135" i="1" s="1"/>
  <c r="CW136" i="1"/>
  <c r="ND136" i="1"/>
  <c r="NG136" i="1" s="1"/>
  <c r="NN134" i="1"/>
  <c r="NO133" i="1"/>
  <c r="NP133" i="1" s="1"/>
  <c r="F135" i="1"/>
  <c r="NK135" i="1"/>
  <c r="NI135" i="1" s="1"/>
  <c r="NL135" i="1"/>
  <c r="NJ135" i="1" s="1"/>
  <c r="CJ138" i="1"/>
  <c r="CL137" i="1"/>
  <c r="CV137" i="1" s="1"/>
  <c r="F136" i="1" l="1"/>
  <c r="NK136" i="1"/>
  <c r="NI136" i="1" s="1"/>
  <c r="NL136" i="1"/>
  <c r="NJ136" i="1" s="1"/>
  <c r="NN135" i="1"/>
  <c r="NO134" i="1"/>
  <c r="NP134" i="1" s="1"/>
  <c r="CW137" i="1"/>
  <c r="ND137" i="1"/>
  <c r="NG137" i="1" s="1"/>
  <c r="H135" i="1"/>
  <c r="G135" i="1"/>
  <c r="C136" i="1" s="1"/>
  <c r="I135" i="1"/>
  <c r="J135" i="1" s="1"/>
  <c r="K135" i="1" s="1"/>
  <c r="CJ139" i="1"/>
  <c r="CL138" i="1"/>
  <c r="CV138" i="1" s="1"/>
  <c r="CW138" i="1" l="1"/>
  <c r="ND138" i="1"/>
  <c r="NG138" i="1" s="1"/>
  <c r="NN136" i="1"/>
  <c r="NO135" i="1"/>
  <c r="NP135" i="1" s="1"/>
  <c r="CJ140" i="1"/>
  <c r="CL139" i="1"/>
  <c r="CV139" i="1" s="1"/>
  <c r="NK137" i="1"/>
  <c r="NI137" i="1" s="1"/>
  <c r="NL137" i="1"/>
  <c r="NJ137" i="1" s="1"/>
  <c r="F137" i="1"/>
  <c r="G136" i="1"/>
  <c r="C137" i="1" s="1"/>
  <c r="I136" i="1"/>
  <c r="J136" i="1" s="1"/>
  <c r="K136" i="1" s="1"/>
  <c r="H136" i="1"/>
  <c r="NN137" i="1" l="1"/>
  <c r="NO136" i="1"/>
  <c r="NP136" i="1" s="1"/>
  <c r="NL138" i="1"/>
  <c r="NJ138" i="1" s="1"/>
  <c r="NK138" i="1"/>
  <c r="NI138" i="1" s="1"/>
  <c r="F138" i="1"/>
  <c r="CW139" i="1"/>
  <c r="ND139" i="1"/>
  <c r="NG139" i="1" s="1"/>
  <c r="I137" i="1"/>
  <c r="J137" i="1" s="1"/>
  <c r="K137" i="1" s="1"/>
  <c r="G137" i="1"/>
  <c r="C138" i="1" s="1"/>
  <c r="H137" i="1"/>
  <c r="CJ143" i="1"/>
  <c r="CL143" i="1" s="1"/>
  <c r="CJ141" i="1"/>
  <c r="CL140" i="1"/>
  <c r="CV140" i="1" s="1"/>
  <c r="NL139" i="1" l="1"/>
  <c r="NJ139" i="1" s="1"/>
  <c r="NK139" i="1"/>
  <c r="NI139" i="1" s="1"/>
  <c r="F139" i="1"/>
  <c r="CJ145" i="1"/>
  <c r="CL141" i="1"/>
  <c r="CV141" i="1" s="1"/>
  <c r="CW140" i="1"/>
  <c r="ND140" i="1"/>
  <c r="NG140" i="1" s="1"/>
  <c r="H138" i="1"/>
  <c r="I138" i="1"/>
  <c r="J138" i="1" s="1"/>
  <c r="K138" i="1" s="1"/>
  <c r="G138" i="1"/>
  <c r="C139" i="1" s="1"/>
  <c r="NN138" i="1"/>
  <c r="NO137" i="1"/>
  <c r="NP137" i="1" s="1"/>
  <c r="NN139" i="1" l="1"/>
  <c r="NO138" i="1"/>
  <c r="NP138" i="1" s="1"/>
  <c r="NK140" i="1"/>
  <c r="NI140" i="1" s="1"/>
  <c r="F140" i="1"/>
  <c r="NL140" i="1"/>
  <c r="NJ140" i="1" s="1"/>
  <c r="H139" i="1"/>
  <c r="I139" i="1"/>
  <c r="G139" i="1"/>
  <c r="C140" i="1" s="1"/>
  <c r="CV143" i="1"/>
  <c r="CW141" i="1"/>
  <c r="ND141" i="1"/>
  <c r="NG141" i="1" s="1"/>
  <c r="CJ146" i="1"/>
  <c r="CL145" i="1"/>
  <c r="CV145" i="1" s="1"/>
  <c r="H140" i="1" l="1"/>
  <c r="G140" i="1"/>
  <c r="C141" i="1" s="1"/>
  <c r="NL141" i="1"/>
  <c r="NJ141" i="1" s="1"/>
  <c r="F141" i="1"/>
  <c r="NK141" i="1"/>
  <c r="NI141" i="1" s="1"/>
  <c r="NS136" i="1"/>
  <c r="I140" i="1"/>
  <c r="J140" i="1" s="1"/>
  <c r="K140" i="1" s="1"/>
  <c r="J139" i="1"/>
  <c r="K139" i="1" s="1"/>
  <c r="CW145" i="1"/>
  <c r="ND145" i="1"/>
  <c r="NG145" i="1" s="1"/>
  <c r="CL146" i="1"/>
  <c r="CV146" i="1" s="1"/>
  <c r="CJ147" i="1"/>
  <c r="NN140" i="1"/>
  <c r="NO139" i="1"/>
  <c r="NP139" i="1" s="1"/>
  <c r="G141" i="1" l="1"/>
  <c r="I141" i="1"/>
  <c r="J141" i="1" s="1"/>
  <c r="H141" i="1"/>
  <c r="F143" i="1"/>
  <c r="CW146" i="1"/>
  <c r="ND146" i="1"/>
  <c r="NG146" i="1" s="1"/>
  <c r="NL145" i="1"/>
  <c r="NJ145" i="1" s="1"/>
  <c r="NK145" i="1"/>
  <c r="NI145" i="1" s="1"/>
  <c r="F145" i="1"/>
  <c r="NU136" i="1"/>
  <c r="NV136" i="1"/>
  <c r="NW136" i="1" s="1"/>
  <c r="NN141" i="1"/>
  <c r="NO140" i="1"/>
  <c r="NP140" i="1" s="1"/>
  <c r="CJ148" i="1"/>
  <c r="CL147" i="1"/>
  <c r="CV147" i="1" s="1"/>
  <c r="NN145" i="1" l="1"/>
  <c r="NO141" i="1"/>
  <c r="NP141" i="1" s="1"/>
  <c r="CJ149" i="1"/>
  <c r="CL148" i="1"/>
  <c r="CV148" i="1" s="1"/>
  <c r="D31" i="1"/>
  <c r="C31" i="1" s="1"/>
  <c r="D145" i="1"/>
  <c r="E145" i="1"/>
  <c r="H143" i="1"/>
  <c r="F146" i="1"/>
  <c r="NK146" i="1"/>
  <c r="NI146" i="1" s="1"/>
  <c r="NL146" i="1"/>
  <c r="NJ146" i="1" s="1"/>
  <c r="G145" i="1"/>
  <c r="C146" i="1" s="1"/>
  <c r="H145" i="1"/>
  <c r="I145" i="1"/>
  <c r="CW147" i="1"/>
  <c r="ND147" i="1"/>
  <c r="NG147" i="1" s="1"/>
  <c r="CW148" i="1" l="1"/>
  <c r="ND148" i="1"/>
  <c r="NG148" i="1" s="1"/>
  <c r="I146" i="1"/>
  <c r="J146" i="1" s="1"/>
  <c r="K146" i="1" s="1"/>
  <c r="J145" i="1"/>
  <c r="K145" i="1" s="1"/>
  <c r="CJ150" i="1"/>
  <c r="CL149" i="1"/>
  <c r="CV149" i="1" s="1"/>
  <c r="NK147" i="1"/>
  <c r="NI147" i="1" s="1"/>
  <c r="NL147" i="1"/>
  <c r="NJ147" i="1" s="1"/>
  <c r="F147" i="1"/>
  <c r="G146" i="1"/>
  <c r="C147" i="1" s="1"/>
  <c r="H146" i="1"/>
  <c r="NN146" i="1"/>
  <c r="NO145" i="1"/>
  <c r="NP145" i="1" s="1"/>
  <c r="CW149" i="1" l="1"/>
  <c r="ND149" i="1"/>
  <c r="NG149" i="1" s="1"/>
  <c r="F148" i="1"/>
  <c r="NK148" i="1"/>
  <c r="NI148" i="1" s="1"/>
  <c r="NL148" i="1"/>
  <c r="NJ148" i="1" s="1"/>
  <c r="NN147" i="1"/>
  <c r="NO146" i="1"/>
  <c r="NP146" i="1" s="1"/>
  <c r="G147" i="1"/>
  <c r="C148" i="1" s="1"/>
  <c r="I147" i="1"/>
  <c r="J147" i="1" s="1"/>
  <c r="K147" i="1" s="1"/>
  <c r="H147" i="1"/>
  <c r="CL150" i="1"/>
  <c r="CV150" i="1" s="1"/>
  <c r="CJ151" i="1"/>
  <c r="H148" i="1" l="1"/>
  <c r="I148" i="1"/>
  <c r="J148" i="1" s="1"/>
  <c r="K148" i="1" s="1"/>
  <c r="G148" i="1"/>
  <c r="C149" i="1" s="1"/>
  <c r="NN148" i="1"/>
  <c r="NO147" i="1"/>
  <c r="NP147" i="1" s="1"/>
  <c r="NK149" i="1"/>
  <c r="NI149" i="1" s="1"/>
  <c r="NL149" i="1"/>
  <c r="NJ149" i="1" s="1"/>
  <c r="F149" i="1"/>
  <c r="CJ152" i="1"/>
  <c r="CL151" i="1"/>
  <c r="CV151" i="1" s="1"/>
  <c r="CW150" i="1"/>
  <c r="ND150" i="1"/>
  <c r="NG150" i="1" s="1"/>
  <c r="CW151" i="1" l="1"/>
  <c r="ND151" i="1"/>
  <c r="NG151" i="1" s="1"/>
  <c r="CL152" i="1"/>
  <c r="CV152" i="1" s="1"/>
  <c r="CJ153" i="1"/>
  <c r="NL150" i="1"/>
  <c r="NJ150" i="1" s="1"/>
  <c r="F150" i="1"/>
  <c r="NK150" i="1"/>
  <c r="NI150" i="1" s="1"/>
  <c r="G149" i="1"/>
  <c r="C150" i="1" s="1"/>
  <c r="I149" i="1"/>
  <c r="J149" i="1" s="1"/>
  <c r="K149" i="1" s="1"/>
  <c r="H149" i="1"/>
  <c r="NN149" i="1"/>
  <c r="NO148" i="1"/>
  <c r="NP148" i="1" s="1"/>
  <c r="CW152" i="1" l="1"/>
  <c r="ND152" i="1"/>
  <c r="NG152" i="1" s="1"/>
  <c r="NL151" i="1"/>
  <c r="NJ151" i="1" s="1"/>
  <c r="NK151" i="1"/>
  <c r="NI151" i="1" s="1"/>
  <c r="F151" i="1"/>
  <c r="H150" i="1"/>
  <c r="I150" i="1"/>
  <c r="J150" i="1" s="1"/>
  <c r="K150" i="1" s="1"/>
  <c r="G150" i="1"/>
  <c r="C151" i="1" s="1"/>
  <c r="NN150" i="1"/>
  <c r="NO149" i="1"/>
  <c r="NP149" i="1" s="1"/>
  <c r="CJ154" i="1"/>
  <c r="CL153" i="1"/>
  <c r="CV153" i="1" s="1"/>
  <c r="CW153" i="1" l="1"/>
  <c r="ND153" i="1"/>
  <c r="NG153" i="1" s="1"/>
  <c r="CL154" i="1"/>
  <c r="CV154" i="1" s="1"/>
  <c r="CJ155" i="1"/>
  <c r="NN151" i="1"/>
  <c r="NO150" i="1"/>
  <c r="NP150" i="1" s="1"/>
  <c r="G151" i="1"/>
  <c r="C152" i="1" s="1"/>
  <c r="H151" i="1"/>
  <c r="I151" i="1"/>
  <c r="J151" i="1" s="1"/>
  <c r="K151" i="1" s="1"/>
  <c r="NL152" i="1"/>
  <c r="NJ152" i="1" s="1"/>
  <c r="NK152" i="1"/>
  <c r="NI152" i="1" s="1"/>
  <c r="F152" i="1"/>
  <c r="CW154" i="1" l="1"/>
  <c r="ND154" i="1"/>
  <c r="NG154" i="1" s="1"/>
  <c r="F153" i="1"/>
  <c r="NK153" i="1"/>
  <c r="NI153" i="1" s="1"/>
  <c r="NL153" i="1"/>
  <c r="NJ153" i="1" s="1"/>
  <c r="NN152" i="1"/>
  <c r="NO151" i="1"/>
  <c r="NP151" i="1" s="1"/>
  <c r="G152" i="1"/>
  <c r="C153" i="1" s="1"/>
  <c r="I152" i="1"/>
  <c r="J152" i="1" s="1"/>
  <c r="K152" i="1" s="1"/>
  <c r="H152" i="1"/>
  <c r="CL155" i="1"/>
  <c r="CV155" i="1" s="1"/>
  <c r="CJ156" i="1"/>
  <c r="CJ158" i="1"/>
  <c r="CL158" i="1" s="1"/>
  <c r="I153" i="1" l="1"/>
  <c r="G153" i="1"/>
  <c r="C154" i="1" s="1"/>
  <c r="H153" i="1"/>
  <c r="NN153" i="1"/>
  <c r="NO152" i="1"/>
  <c r="NP152" i="1" s="1"/>
  <c r="F154" i="1"/>
  <c r="NL154" i="1"/>
  <c r="NJ154" i="1" s="1"/>
  <c r="NK154" i="1"/>
  <c r="NI154" i="1" s="1"/>
  <c r="CJ160" i="1"/>
  <c r="CL156" i="1"/>
  <c r="CV156" i="1" s="1"/>
  <c r="CW155" i="1"/>
  <c r="ND155" i="1"/>
  <c r="NG155" i="1" s="1"/>
  <c r="CV158" i="1" l="1"/>
  <c r="CW156" i="1"/>
  <c r="ND156" i="1"/>
  <c r="NG156" i="1" s="1"/>
  <c r="G154" i="1"/>
  <c r="C155" i="1" s="1"/>
  <c r="H154" i="1"/>
  <c r="I154" i="1"/>
  <c r="J154" i="1" s="1"/>
  <c r="K154" i="1" s="1"/>
  <c r="J153" i="1"/>
  <c r="K153" i="1" s="1"/>
  <c r="CJ161" i="1"/>
  <c r="CL160" i="1"/>
  <c r="CV160" i="1" s="1"/>
  <c r="F155" i="1"/>
  <c r="NL155" i="1"/>
  <c r="NJ155" i="1" s="1"/>
  <c r="NK155" i="1"/>
  <c r="NI155" i="1" s="1"/>
  <c r="NN154" i="1"/>
  <c r="NO153" i="1"/>
  <c r="NP153" i="1" s="1"/>
  <c r="I155" i="1" l="1"/>
  <c r="J155" i="1" s="1"/>
  <c r="K155" i="1" s="1"/>
  <c r="H155" i="1"/>
  <c r="G155" i="1"/>
  <c r="C156" i="1" s="1"/>
  <c r="F156" i="1"/>
  <c r="NL156" i="1"/>
  <c r="NJ156" i="1" s="1"/>
  <c r="NK156" i="1"/>
  <c r="NI156" i="1" s="1"/>
  <c r="NS151" i="1"/>
  <c r="CW160" i="1"/>
  <c r="ND160" i="1"/>
  <c r="NG160" i="1" s="1"/>
  <c r="NN155" i="1"/>
  <c r="NO154" i="1"/>
  <c r="NP154" i="1" s="1"/>
  <c r="CJ162" i="1"/>
  <c r="CL161" i="1"/>
  <c r="CV161" i="1" s="1"/>
  <c r="NV151" i="1" l="1"/>
  <c r="NW151" i="1" s="1"/>
  <c r="NU151" i="1"/>
  <c r="NT151" i="1" s="1"/>
  <c r="NN156" i="1"/>
  <c r="NO155" i="1"/>
  <c r="NP155" i="1" s="1"/>
  <c r="CW161" i="1"/>
  <c r="ND161" i="1"/>
  <c r="NG161" i="1" s="1"/>
  <c r="NL160" i="1"/>
  <c r="NJ160" i="1" s="1"/>
  <c r="NK160" i="1"/>
  <c r="NI160" i="1" s="1"/>
  <c r="F160" i="1"/>
  <c r="CJ163" i="1"/>
  <c r="CL162" i="1"/>
  <c r="CV162" i="1" s="1"/>
  <c r="H156" i="1"/>
  <c r="G156" i="1"/>
  <c r="I156" i="1"/>
  <c r="J156" i="1" s="1"/>
  <c r="F158" i="1"/>
  <c r="NN160" i="1" l="1"/>
  <c r="NO156" i="1"/>
  <c r="NP156" i="1" s="1"/>
  <c r="CW162" i="1"/>
  <c r="ND162" i="1"/>
  <c r="NG162" i="1" s="1"/>
  <c r="F161" i="1"/>
  <c r="NK161" i="1"/>
  <c r="NI161" i="1" s="1"/>
  <c r="NL161" i="1"/>
  <c r="NJ161" i="1" s="1"/>
  <c r="D160" i="1"/>
  <c r="D32" i="1"/>
  <c r="C32" i="1" s="1"/>
  <c r="H158" i="1"/>
  <c r="E160" i="1"/>
  <c r="CJ164" i="1"/>
  <c r="CL163" i="1"/>
  <c r="CV163" i="1" s="1"/>
  <c r="H160" i="1"/>
  <c r="G160" i="1"/>
  <c r="C161" i="1" s="1"/>
  <c r="I160" i="1"/>
  <c r="I161" i="1" l="1"/>
  <c r="J161" i="1" s="1"/>
  <c r="K161" i="1" s="1"/>
  <c r="J160" i="1"/>
  <c r="K160" i="1" s="1"/>
  <c r="NK162" i="1"/>
  <c r="NI162" i="1" s="1"/>
  <c r="F162" i="1"/>
  <c r="NL162" i="1"/>
  <c r="NJ162" i="1" s="1"/>
  <c r="CJ165" i="1"/>
  <c r="CL164" i="1"/>
  <c r="CV164" i="1" s="1"/>
  <c r="CW163" i="1"/>
  <c r="ND163" i="1"/>
  <c r="NG163" i="1" s="1"/>
  <c r="H161" i="1"/>
  <c r="G161" i="1"/>
  <c r="C162" i="1" s="1"/>
  <c r="NN161" i="1"/>
  <c r="NO160" i="1"/>
  <c r="NP160" i="1" s="1"/>
  <c r="CW164" i="1" l="1"/>
  <c r="ND164" i="1"/>
  <c r="NG164" i="1" s="1"/>
  <c r="I162" i="1"/>
  <c r="J162" i="1" s="1"/>
  <c r="K162" i="1" s="1"/>
  <c r="G162" i="1"/>
  <c r="C163" i="1" s="1"/>
  <c r="H162" i="1"/>
  <c r="NL163" i="1"/>
  <c r="NJ163" i="1" s="1"/>
  <c r="F163" i="1"/>
  <c r="NK163" i="1"/>
  <c r="NI163" i="1" s="1"/>
  <c r="CL165" i="1"/>
  <c r="CV165" i="1" s="1"/>
  <c r="CJ166" i="1"/>
  <c r="NN162" i="1"/>
  <c r="NO161" i="1"/>
  <c r="NP161" i="1" s="1"/>
  <c r="CL166" i="1" l="1"/>
  <c r="CV166" i="1" s="1"/>
  <c r="CJ167" i="1"/>
  <c r="CW165" i="1"/>
  <c r="ND165" i="1"/>
  <c r="NG165" i="1" s="1"/>
  <c r="NL164" i="1"/>
  <c r="NJ164" i="1" s="1"/>
  <c r="NK164" i="1"/>
  <c r="NI164" i="1" s="1"/>
  <c r="F164" i="1"/>
  <c r="NN163" i="1"/>
  <c r="NO162" i="1"/>
  <c r="NP162" i="1" s="1"/>
  <c r="G163" i="1"/>
  <c r="C164" i="1" s="1"/>
  <c r="I163" i="1"/>
  <c r="J163" i="1" s="1"/>
  <c r="K163" i="1" s="1"/>
  <c r="H163" i="1"/>
  <c r="F165" i="1" l="1"/>
  <c r="NK165" i="1"/>
  <c r="NI165" i="1" s="1"/>
  <c r="NL165" i="1"/>
  <c r="NJ165" i="1" s="1"/>
  <c r="H164" i="1"/>
  <c r="I164" i="1"/>
  <c r="J164" i="1" s="1"/>
  <c r="K164" i="1" s="1"/>
  <c r="G164" i="1"/>
  <c r="C165" i="1" s="1"/>
  <c r="NN164" i="1"/>
  <c r="NO163" i="1"/>
  <c r="NP163" i="1" s="1"/>
  <c r="CL167" i="1"/>
  <c r="CV167" i="1" s="1"/>
  <c r="CJ168" i="1"/>
  <c r="CW166" i="1"/>
  <c r="ND166" i="1"/>
  <c r="NG166" i="1" s="1"/>
  <c r="NK166" i="1" l="1"/>
  <c r="NI166" i="1" s="1"/>
  <c r="NL166" i="1"/>
  <c r="NJ166" i="1" s="1"/>
  <c r="F166" i="1"/>
  <c r="CJ169" i="1"/>
  <c r="CL168" i="1"/>
  <c r="CV168" i="1" s="1"/>
  <c r="CW167" i="1"/>
  <c r="ND167" i="1"/>
  <c r="NG167" i="1" s="1"/>
  <c r="G165" i="1"/>
  <c r="C166" i="1" s="1"/>
  <c r="H165" i="1"/>
  <c r="I165" i="1"/>
  <c r="NN165" i="1"/>
  <c r="NO164" i="1"/>
  <c r="NP164" i="1" s="1"/>
  <c r="NL167" i="1" l="1"/>
  <c r="NJ167" i="1" s="1"/>
  <c r="NK167" i="1"/>
  <c r="NI167" i="1" s="1"/>
  <c r="F167" i="1"/>
  <c r="I166" i="1"/>
  <c r="J166" i="1" s="1"/>
  <c r="K166" i="1" s="1"/>
  <c r="J165" i="1"/>
  <c r="K165" i="1" s="1"/>
  <c r="G166" i="1"/>
  <c r="C167" i="1" s="1"/>
  <c r="H166" i="1"/>
  <c r="ND168" i="1"/>
  <c r="NG168" i="1" s="1"/>
  <c r="CW168" i="1"/>
  <c r="NN166" i="1"/>
  <c r="NO165" i="1"/>
  <c r="NP165" i="1" s="1"/>
  <c r="CJ170" i="1"/>
  <c r="CL169" i="1"/>
  <c r="CV169" i="1" s="1"/>
  <c r="F168" i="1" l="1"/>
  <c r="NK168" i="1"/>
  <c r="NI168" i="1" s="1"/>
  <c r="NL168" i="1"/>
  <c r="NJ168" i="1" s="1"/>
  <c r="NN167" i="1"/>
  <c r="NO166" i="1"/>
  <c r="NP166" i="1" s="1"/>
  <c r="I167" i="1"/>
  <c r="J167" i="1" s="1"/>
  <c r="K167" i="1" s="1"/>
  <c r="H167" i="1"/>
  <c r="G167" i="1"/>
  <c r="C168" i="1" s="1"/>
  <c r="CW169" i="1"/>
  <c r="ND169" i="1"/>
  <c r="NG169" i="1" s="1"/>
  <c r="CJ171" i="1"/>
  <c r="CJ173" i="1"/>
  <c r="CL173" i="1" s="1"/>
  <c r="CL170" i="1"/>
  <c r="CV170" i="1" s="1"/>
  <c r="NK169" i="1" l="1"/>
  <c r="NI169" i="1" s="1"/>
  <c r="NL169" i="1"/>
  <c r="NJ169" i="1" s="1"/>
  <c r="F169" i="1"/>
  <c r="CW170" i="1"/>
  <c r="ND170" i="1"/>
  <c r="NG170" i="1" s="1"/>
  <c r="CL171" i="1"/>
  <c r="CV171" i="1" s="1"/>
  <c r="CJ175" i="1"/>
  <c r="NN168" i="1"/>
  <c r="NO167" i="1"/>
  <c r="NP167" i="1" s="1"/>
  <c r="I168" i="1"/>
  <c r="J168" i="1" s="1"/>
  <c r="K168" i="1" s="1"/>
  <c r="H168" i="1"/>
  <c r="G168" i="1"/>
  <c r="C169" i="1" s="1"/>
  <c r="CJ176" i="1" l="1"/>
  <c r="CL175" i="1"/>
  <c r="CV175" i="1" s="1"/>
  <c r="CV173" i="1"/>
  <c r="CW171" i="1"/>
  <c r="ND171" i="1"/>
  <c r="NG171" i="1" s="1"/>
  <c r="I169" i="1"/>
  <c r="J169" i="1" s="1"/>
  <c r="K169" i="1" s="1"/>
  <c r="G169" i="1"/>
  <c r="C170" i="1" s="1"/>
  <c r="H169" i="1"/>
  <c r="NN169" i="1"/>
  <c r="NO168" i="1"/>
  <c r="NP168" i="1" s="1"/>
  <c r="F170" i="1"/>
  <c r="NK170" i="1"/>
  <c r="NI170" i="1" s="1"/>
  <c r="NL170" i="1"/>
  <c r="NJ170" i="1" s="1"/>
  <c r="I170" i="1" l="1"/>
  <c r="J170" i="1" s="1"/>
  <c r="K170" i="1" s="1"/>
  <c r="H170" i="1"/>
  <c r="G170" i="1"/>
  <c r="C171" i="1" s="1"/>
  <c r="NN170" i="1"/>
  <c r="NO169" i="1"/>
  <c r="NP169" i="1" s="1"/>
  <c r="CW175" i="1"/>
  <c r="ND175" i="1"/>
  <c r="NG175" i="1" s="1"/>
  <c r="F171" i="1"/>
  <c r="NL171" i="1"/>
  <c r="NJ171" i="1" s="1"/>
  <c r="NK171" i="1"/>
  <c r="NI171" i="1" s="1"/>
  <c r="NS166" i="1"/>
  <c r="CJ177" i="1"/>
  <c r="CL176" i="1"/>
  <c r="CV176" i="1" s="1"/>
  <c r="NL175" i="1" l="1"/>
  <c r="NK175" i="1"/>
  <c r="F175" i="1"/>
  <c r="CW176" i="1"/>
  <c r="ND176" i="1"/>
  <c r="NG176" i="1" s="1"/>
  <c r="CL177" i="1"/>
  <c r="CV177" i="1" s="1"/>
  <c r="CJ178" i="1"/>
  <c r="G171" i="1"/>
  <c r="I171" i="1"/>
  <c r="J171" i="1" s="1"/>
  <c r="H171" i="1"/>
  <c r="F173" i="1"/>
  <c r="NV166" i="1"/>
  <c r="NW166" i="1" s="1"/>
  <c r="NU166" i="1"/>
  <c r="NT166" i="1" s="1"/>
  <c r="NN171" i="1"/>
  <c r="NO170" i="1"/>
  <c r="NP170" i="1" s="1"/>
  <c r="F176" i="1" l="1"/>
  <c r="NK176" i="1"/>
  <c r="NI176" i="1" s="1"/>
  <c r="NL176" i="1"/>
  <c r="NJ176" i="1" s="1"/>
  <c r="G175" i="1"/>
  <c r="C176" i="1" s="1"/>
  <c r="H175" i="1"/>
  <c r="I175" i="1"/>
  <c r="J175" i="1" s="1"/>
  <c r="K175" i="1" s="1"/>
  <c r="NI175" i="1"/>
  <c r="NN175" i="1"/>
  <c r="NO171" i="1"/>
  <c r="NP171" i="1" s="1"/>
  <c r="E175" i="1"/>
  <c r="D33" i="1"/>
  <c r="C33" i="1" s="1"/>
  <c r="H173" i="1"/>
  <c r="D175" i="1"/>
  <c r="CJ179" i="1"/>
  <c r="CL178" i="1"/>
  <c r="CV178" i="1" s="1"/>
  <c r="NJ175" i="1"/>
  <c r="ND177" i="1"/>
  <c r="NG177" i="1" s="1"/>
  <c r="CW177" i="1"/>
  <c r="NN176" i="1" l="1"/>
  <c r="NO175" i="1"/>
  <c r="NP175" i="1" s="1"/>
  <c r="ND178" i="1"/>
  <c r="NG178" i="1" s="1"/>
  <c r="CW178" i="1"/>
  <c r="NL177" i="1"/>
  <c r="F177" i="1"/>
  <c r="NK177" i="1"/>
  <c r="NI177" i="1" s="1"/>
  <c r="CJ180" i="1"/>
  <c r="CL179" i="1"/>
  <c r="CV179" i="1" s="1"/>
  <c r="G176" i="1"/>
  <c r="C177" i="1" s="1"/>
  <c r="H176" i="1"/>
  <c r="I176" i="1"/>
  <c r="J176" i="1" s="1"/>
  <c r="K176" i="1" s="1"/>
  <c r="H177" i="1" l="1"/>
  <c r="I177" i="1"/>
  <c r="J177" i="1" s="1"/>
  <c r="K177" i="1" s="1"/>
  <c r="G177" i="1"/>
  <c r="C178" i="1" s="1"/>
  <c r="NK178" i="1"/>
  <c r="NL178" i="1"/>
  <c r="NJ178" i="1" s="1"/>
  <c r="F178" i="1"/>
  <c r="NJ177" i="1"/>
  <c r="CJ181" i="1"/>
  <c r="CL180" i="1"/>
  <c r="CV180" i="1" s="1"/>
  <c r="NN177" i="1"/>
  <c r="NO176" i="1"/>
  <c r="NP176" i="1" s="1"/>
  <c r="CW179" i="1"/>
  <c r="ND179" i="1"/>
  <c r="NG179" i="1" s="1"/>
  <c r="G178" i="1" l="1"/>
  <c r="C179" i="1" s="1"/>
  <c r="I178" i="1"/>
  <c r="H178" i="1"/>
  <c r="NN178" i="1"/>
  <c r="NO177" i="1"/>
  <c r="NP177" i="1" s="1"/>
  <c r="NL179" i="1"/>
  <c r="NJ179" i="1" s="1"/>
  <c r="F179" i="1"/>
  <c r="NK179" i="1"/>
  <c r="NI179" i="1" s="1"/>
  <c r="ND180" i="1"/>
  <c r="NG180" i="1" s="1"/>
  <c r="CW180" i="1"/>
  <c r="NI178" i="1"/>
  <c r="CL181" i="1"/>
  <c r="CV181" i="1" s="1"/>
  <c r="CJ182" i="1"/>
  <c r="I179" i="1" l="1"/>
  <c r="J179" i="1" s="1"/>
  <c r="K179" i="1" s="1"/>
  <c r="J178" i="1"/>
  <c r="K178" i="1" s="1"/>
  <c r="CL182" i="1"/>
  <c r="CV182" i="1" s="1"/>
  <c r="CJ188" i="1"/>
  <c r="CL188" i="1" s="1"/>
  <c r="CJ183" i="1"/>
  <c r="CJ184" i="1" s="1"/>
  <c r="NN179" i="1"/>
  <c r="NO178" i="1"/>
  <c r="NP178" i="1" s="1"/>
  <c r="CW181" i="1"/>
  <c r="ND181" i="1"/>
  <c r="NG181" i="1" s="1"/>
  <c r="F180" i="1"/>
  <c r="NK180" i="1"/>
  <c r="NL180" i="1"/>
  <c r="NJ180" i="1" s="1"/>
  <c r="H179" i="1"/>
  <c r="G179" i="1"/>
  <c r="C180" i="1" s="1"/>
  <c r="CW182" i="1" l="1"/>
  <c r="CW183" i="1" s="1"/>
  <c r="CW184" i="1" s="1"/>
  <c r="CW185" i="1" s="1"/>
  <c r="CW186" i="1" s="1"/>
  <c r="CW190" i="1" s="1"/>
  <c r="CW191" i="1" s="1"/>
  <c r="ND182" i="1"/>
  <c r="NG182" i="1" s="1"/>
  <c r="NG203" i="1" s="1"/>
  <c r="H20" i="1" s="1"/>
  <c r="CV188" i="1"/>
  <c r="NI180" i="1"/>
  <c r="CL201" i="1"/>
  <c r="CL202" i="1"/>
  <c r="I180" i="1"/>
  <c r="J180" i="1" s="1"/>
  <c r="K180" i="1" s="1"/>
  <c r="G180" i="1"/>
  <c r="C181" i="1" s="1"/>
  <c r="H180" i="1"/>
  <c r="NL181" i="1"/>
  <c r="NJ181" i="1" s="1"/>
  <c r="F181" i="1"/>
  <c r="NK181" i="1"/>
  <c r="NI181" i="1" s="1"/>
  <c r="NN180" i="1"/>
  <c r="NO179" i="1"/>
  <c r="NP179" i="1" s="1"/>
  <c r="NL182" i="1" l="1"/>
  <c r="F182" i="1"/>
  <c r="NK182" i="1"/>
  <c r="NS181" i="1"/>
  <c r="NS203" i="1" s="1"/>
  <c r="NN181" i="1"/>
  <c r="NO180" i="1"/>
  <c r="NP180" i="1" s="1"/>
  <c r="I181" i="1"/>
  <c r="J181" i="1" s="1"/>
  <c r="K181" i="1" s="1"/>
  <c r="G181" i="1"/>
  <c r="C182" i="1" s="1"/>
  <c r="H181" i="1"/>
  <c r="F201" i="1" l="1"/>
  <c r="D37" i="1" s="1"/>
  <c r="NV181" i="1"/>
  <c r="NU181" i="1"/>
  <c r="NU203" i="1" s="1"/>
  <c r="H37" i="1" s="1"/>
  <c r="H21" i="1"/>
  <c r="NI182" i="1"/>
  <c r="NK203" i="1"/>
  <c r="NN182" i="1"/>
  <c r="NO181" i="1"/>
  <c r="NP181" i="1" s="1"/>
  <c r="H182" i="1"/>
  <c r="I182" i="1"/>
  <c r="G182" i="1"/>
  <c r="F188" i="1"/>
  <c r="E190" i="1" s="1"/>
  <c r="H39" i="1"/>
  <c r="NJ182" i="1"/>
  <c r="NL203" i="1"/>
  <c r="H49" i="1" s="1"/>
  <c r="H38" i="1" l="1"/>
  <c r="H51" i="1"/>
  <c r="NJ203" i="1"/>
  <c r="H50" i="1" s="1"/>
  <c r="C183" i="1"/>
  <c r="H183" i="1"/>
  <c r="G183" i="1"/>
  <c r="NN183" i="1"/>
  <c r="NO182" i="1"/>
  <c r="NP182" i="1" s="1"/>
  <c r="I183" i="1"/>
  <c r="J182" i="1"/>
  <c r="K182" i="1" s="1"/>
  <c r="H44" i="1"/>
  <c r="H45" i="1" s="1"/>
  <c r="H46" i="1"/>
  <c r="H36" i="1"/>
  <c r="D21" i="1" s="1"/>
  <c r="C21" i="1" s="1"/>
  <c r="H26" i="1" s="1"/>
  <c r="NW181" i="1"/>
  <c r="NV203" i="1"/>
  <c r="H40" i="1" s="1"/>
  <c r="NI203" i="1"/>
  <c r="H47" i="1" s="1"/>
  <c r="H48" i="1"/>
  <c r="H188" i="1"/>
  <c r="D34" i="1"/>
  <c r="C37" i="1"/>
  <c r="H42" i="1" l="1"/>
  <c r="NW203" i="1"/>
  <c r="H41" i="1" s="1"/>
  <c r="I184" i="1"/>
  <c r="J183" i="1"/>
  <c r="K183" i="1" s="1"/>
  <c r="C34" i="1"/>
  <c r="C20" i="1" s="1"/>
  <c r="D20" i="1"/>
  <c r="NN184" i="1"/>
  <c r="NO183" i="1"/>
  <c r="NP183" i="1" s="1"/>
  <c r="G184" i="1"/>
  <c r="C184" i="1"/>
  <c r="H184" i="1"/>
  <c r="C22" i="1" l="1"/>
  <c r="I185" i="1"/>
  <c r="J184" i="1"/>
  <c r="K184" i="1" s="1"/>
  <c r="C185" i="1"/>
  <c r="H185" i="1"/>
  <c r="G185" i="1"/>
  <c r="NN185" i="1"/>
  <c r="NO184" i="1"/>
  <c r="NP184" i="1" s="1"/>
  <c r="NN186" i="1" l="1"/>
  <c r="NO186" i="1" s="1"/>
  <c r="NO185" i="1"/>
  <c r="NP185" i="1" s="1"/>
  <c r="C186" i="1"/>
  <c r="H186" i="1"/>
  <c r="G186" i="1"/>
  <c r="I186" i="1"/>
  <c r="J185" i="1"/>
  <c r="K185" i="1" s="1"/>
  <c r="J186" i="1" l="1"/>
  <c r="K186" i="1" s="1"/>
  <c r="I190" i="1"/>
  <c r="NP186" i="1"/>
  <c r="NN189" i="1"/>
  <c r="NN190" i="1" l="1"/>
  <c r="NO190" i="1" s="1"/>
  <c r="NO189" i="1"/>
  <c r="NP189" i="1" s="1"/>
  <c r="J190" i="1"/>
  <c r="K190" i="1" s="1"/>
  <c r="I191" i="1"/>
  <c r="NP190" i="1" l="1"/>
  <c r="NP203" i="1" s="1"/>
  <c r="NQ183" i="1" s="1"/>
  <c r="NR183" i="1" s="1"/>
  <c r="J191" i="1"/>
  <c r="K191" i="1" s="1"/>
  <c r="K201" i="1" s="1"/>
  <c r="NQ190" i="1" l="1"/>
  <c r="NR190" i="1" s="1"/>
  <c r="NQ78" i="1"/>
  <c r="NR78" i="1" s="1"/>
  <c r="NQ59" i="1"/>
  <c r="NR59" i="1" s="1"/>
  <c r="NQ100" i="1"/>
  <c r="NR100" i="1" s="1"/>
  <c r="NQ73" i="1"/>
  <c r="NR73" i="1" s="1"/>
  <c r="NQ80" i="1"/>
  <c r="NR80" i="1" s="1"/>
  <c r="NQ108" i="1"/>
  <c r="NR108" i="1" s="1"/>
  <c r="NQ123" i="1"/>
  <c r="NR123" i="1" s="1"/>
  <c r="NQ148" i="1"/>
  <c r="NR148" i="1" s="1"/>
  <c r="NQ58" i="1"/>
  <c r="NR58" i="1" s="1"/>
  <c r="NQ77" i="1"/>
  <c r="NR77" i="1" s="1"/>
  <c r="NQ63" i="1"/>
  <c r="NR63" i="1" s="1"/>
  <c r="NQ85" i="1"/>
  <c r="NR85" i="1" s="1"/>
  <c r="NQ56" i="1"/>
  <c r="NR56" i="1" s="1"/>
  <c r="NQ75" i="1"/>
  <c r="NR75" i="1" s="1"/>
  <c r="NQ94" i="1"/>
  <c r="NR94" i="1" s="1"/>
  <c r="NQ101" i="1"/>
  <c r="NR101" i="1" s="1"/>
  <c r="NQ92" i="1"/>
  <c r="NR92" i="1" s="1"/>
  <c r="NQ65" i="1"/>
  <c r="NR65" i="1" s="1"/>
  <c r="NQ107" i="1"/>
  <c r="NR107" i="1" s="1"/>
  <c r="NQ117" i="1"/>
  <c r="NR117" i="1" s="1"/>
  <c r="NQ136" i="1"/>
  <c r="NR136" i="1" s="1"/>
  <c r="NQ96" i="1"/>
  <c r="NR96" i="1" s="1"/>
  <c r="NQ131" i="1"/>
  <c r="NR131" i="1" s="1"/>
  <c r="NQ119" i="1"/>
  <c r="NR119" i="1" s="1"/>
  <c r="NQ146" i="1"/>
  <c r="NR146" i="1" s="1"/>
  <c r="NQ126" i="1"/>
  <c r="NR126" i="1" s="1"/>
  <c r="NQ153" i="1"/>
  <c r="NR153" i="1" s="1"/>
  <c r="NQ161" i="1"/>
  <c r="NR161" i="1" s="1"/>
  <c r="NQ152" i="1"/>
  <c r="NR152" i="1" s="1"/>
  <c r="NQ90" i="1"/>
  <c r="NR90" i="1" s="1"/>
  <c r="NQ110" i="1"/>
  <c r="NR110" i="1" s="1"/>
  <c r="NQ132" i="1"/>
  <c r="NR132" i="1" s="1"/>
  <c r="NQ109" i="1"/>
  <c r="NR109" i="1" s="1"/>
  <c r="NQ120" i="1"/>
  <c r="NR120" i="1" s="1"/>
  <c r="NQ184" i="1"/>
  <c r="NR184" i="1" s="1"/>
  <c r="NQ62" i="1"/>
  <c r="NR62" i="1" s="1"/>
  <c r="NQ81" i="1"/>
  <c r="NR81" i="1" s="1"/>
  <c r="NQ70" i="1"/>
  <c r="NR70" i="1" s="1"/>
  <c r="NQ89" i="1"/>
  <c r="NR89" i="1" s="1"/>
  <c r="NQ61" i="1"/>
  <c r="NR61" i="1" s="1"/>
  <c r="NQ79" i="1"/>
  <c r="NR79" i="1" s="1"/>
  <c r="NQ57" i="1"/>
  <c r="NR57" i="1" s="1"/>
  <c r="NQ105" i="1"/>
  <c r="NR105" i="1" s="1"/>
  <c r="NQ102" i="1"/>
  <c r="NR102" i="1" s="1"/>
  <c r="NQ87" i="1"/>
  <c r="NR87" i="1" s="1"/>
  <c r="NQ111" i="1"/>
  <c r="NR111" i="1" s="1"/>
  <c r="NQ121" i="1"/>
  <c r="NR121" i="1" s="1"/>
  <c r="NQ140" i="1"/>
  <c r="NR140" i="1" s="1"/>
  <c r="NQ104" i="1"/>
  <c r="NR104" i="1" s="1"/>
  <c r="NQ137" i="1"/>
  <c r="NR137" i="1" s="1"/>
  <c r="NQ124" i="1"/>
  <c r="NR124" i="1" s="1"/>
  <c r="NQ151" i="1"/>
  <c r="NR151" i="1" s="1"/>
  <c r="NQ134" i="1"/>
  <c r="NR134" i="1" s="1"/>
  <c r="NQ160" i="1"/>
  <c r="NR160" i="1" s="1"/>
  <c r="NQ165" i="1"/>
  <c r="NR165" i="1" s="1"/>
  <c r="NQ171" i="1"/>
  <c r="NR171" i="1" s="1"/>
  <c r="NQ71" i="1"/>
  <c r="NR71" i="1" s="1"/>
  <c r="NQ91" i="1"/>
  <c r="NR91" i="1" s="1"/>
  <c r="NQ103" i="1"/>
  <c r="NR103" i="1" s="1"/>
  <c r="NQ88" i="1"/>
  <c r="NR88" i="1" s="1"/>
  <c r="NQ138" i="1"/>
  <c r="NR138" i="1" s="1"/>
  <c r="NQ162" i="1"/>
  <c r="NR162" i="1" s="1"/>
  <c r="NQ66" i="1"/>
  <c r="NR66" i="1" s="1"/>
  <c r="H22" i="1"/>
  <c r="H27" i="1" s="1"/>
  <c r="NQ74" i="1"/>
  <c r="NR74" i="1" s="1"/>
  <c r="NQ93" i="1"/>
  <c r="NR93" i="1" s="1"/>
  <c r="NQ64" i="1"/>
  <c r="NR64" i="1" s="1"/>
  <c r="NQ86" i="1"/>
  <c r="NR86" i="1" s="1"/>
  <c r="NQ76" i="1"/>
  <c r="NR76" i="1" s="1"/>
  <c r="NQ60" i="1"/>
  <c r="NR60" i="1" s="1"/>
  <c r="NQ106" i="1"/>
  <c r="NR106" i="1" s="1"/>
  <c r="NQ95" i="1"/>
  <c r="NR95" i="1" s="1"/>
  <c r="NQ72" i="1"/>
  <c r="NR72" i="1" s="1"/>
  <c r="NQ125" i="1"/>
  <c r="NR125" i="1" s="1"/>
  <c r="NQ147" i="1"/>
  <c r="NR147" i="1" s="1"/>
  <c r="NQ118" i="1"/>
  <c r="NR118" i="1" s="1"/>
  <c r="NQ145" i="1"/>
  <c r="NR145" i="1" s="1"/>
  <c r="NQ133" i="1"/>
  <c r="NR133" i="1" s="1"/>
  <c r="NQ115" i="1"/>
  <c r="NR115" i="1" s="1"/>
  <c r="NQ139" i="1"/>
  <c r="NR139" i="1" s="1"/>
  <c r="NQ179" i="1"/>
  <c r="NR179" i="1" s="1"/>
  <c r="NQ155" i="1"/>
  <c r="NR155" i="1" s="1"/>
  <c r="NQ116" i="1"/>
  <c r="NR116" i="1" s="1"/>
  <c r="NQ164" i="1"/>
  <c r="NR164" i="1" s="1"/>
  <c r="NQ122" i="1"/>
  <c r="NR122" i="1" s="1"/>
  <c r="NQ180" i="1"/>
  <c r="NR180" i="1" s="1"/>
  <c r="NQ177" i="1"/>
  <c r="NR177" i="1" s="1"/>
  <c r="NQ156" i="1"/>
  <c r="NR156" i="1" s="1"/>
  <c r="NQ141" i="1"/>
  <c r="NR141" i="1" s="1"/>
  <c r="NQ168" i="1"/>
  <c r="NR168" i="1" s="1"/>
  <c r="NQ154" i="1"/>
  <c r="NR154" i="1" s="1"/>
  <c r="NQ186" i="1"/>
  <c r="NR186" i="1" s="1"/>
  <c r="NQ135" i="1"/>
  <c r="NR135" i="1" s="1"/>
  <c r="NQ178" i="1"/>
  <c r="NR178" i="1" s="1"/>
  <c r="NQ175" i="1"/>
  <c r="NR175" i="1" s="1"/>
  <c r="NQ149" i="1"/>
  <c r="NR149" i="1" s="1"/>
  <c r="NQ169" i="1"/>
  <c r="NR169" i="1" s="1"/>
  <c r="NQ130" i="1"/>
  <c r="NR130" i="1" s="1"/>
  <c r="NQ166" i="1"/>
  <c r="NR166" i="1" s="1"/>
  <c r="NQ167" i="1"/>
  <c r="NR167" i="1" s="1"/>
  <c r="NQ185" i="1"/>
  <c r="NR185" i="1" s="1"/>
  <c r="NQ163" i="1"/>
  <c r="NR163" i="1" s="1"/>
  <c r="NQ176" i="1"/>
  <c r="NR176" i="1" s="1"/>
  <c r="NQ150" i="1"/>
  <c r="NR150" i="1" s="1"/>
  <c r="NQ170" i="1"/>
  <c r="NR170" i="1" s="1"/>
  <c r="NQ182" i="1"/>
  <c r="NR182" i="1" s="1"/>
  <c r="NQ181" i="1"/>
  <c r="NR181" i="1" s="1"/>
  <c r="NQ189" i="1"/>
  <c r="NR189" i="1" s="1"/>
  <c r="C42" i="1" l="1"/>
  <c r="C45" i="1" s="1"/>
  <c r="D45" i="1" s="1"/>
  <c r="H24" i="1"/>
  <c r="NR203" i="1"/>
  <c r="NR206" i="1" s="1"/>
  <c r="NR207" i="1" s="1"/>
  <c r="H23" i="1" s="1"/>
  <c r="C46" i="1" l="1"/>
  <c r="D42" i="1" s="1"/>
  <c r="H25" i="1" s="1"/>
  <c r="D46" i="1" l="1"/>
  <c r="D50" i="1" s="1"/>
  <c r="H31" i="1" s="1"/>
  <c r="H33" i="1" s="1"/>
  <c r="C48" i="1" l="1"/>
  <c r="C49" i="1" s="1"/>
  <c r="H29" i="1" s="1"/>
  <c r="H32" i="1" s="1"/>
</calcChain>
</file>

<file path=xl/sharedStrings.xml><?xml version="1.0" encoding="utf-8"?>
<sst xmlns="http://schemas.openxmlformats.org/spreadsheetml/2006/main" count="1131" uniqueCount="194">
  <si>
    <t>Period Ending</t>
  </si>
  <si>
    <t>Profitable Months</t>
  </si>
  <si>
    <t>Total Months</t>
  </si>
  <si>
    <t>Monthly Average</t>
  </si>
  <si>
    <t>Average Up Month</t>
  </si>
  <si>
    <t>Largest Up Month</t>
  </si>
  <si>
    <t>Average Down Month</t>
  </si>
  <si>
    <t>Largest Down Month</t>
  </si>
  <si>
    <t>Down Months</t>
  </si>
  <si>
    <t>Up Months</t>
  </si>
  <si>
    <t>Total Years</t>
  </si>
  <si>
    <t>Up Years</t>
  </si>
  <si>
    <t>Largest Up Year</t>
  </si>
  <si>
    <t>Down Years</t>
  </si>
  <si>
    <t>Average Down Year</t>
  </si>
  <si>
    <t>Beginning Equity</t>
  </si>
  <si>
    <t>Additions</t>
  </si>
  <si>
    <t>Rate of Return</t>
  </si>
  <si>
    <t>-----------</t>
  </si>
  <si>
    <t>Average Up Year</t>
  </si>
  <si>
    <t>Drawdown</t>
  </si>
  <si>
    <t>Cumulative</t>
  </si>
  <si>
    <t>Withdrawals</t>
  </si>
  <si>
    <t>Percent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</si>
  <si>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</si>
  <si>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</si>
  <si>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</si>
  <si>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</si>
  <si>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</si>
  <si>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</si>
  <si>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Brokerage Firms</t>
  </si>
  <si>
    <t>+340-244-4319 BVI Direct</t>
  </si>
  <si>
    <t>+44-20-3289-9796  London</t>
  </si>
  <si>
    <t>Best Year</t>
  </si>
  <si>
    <t>Worst Year</t>
  </si>
  <si>
    <t>----------------</t>
  </si>
  <si>
    <t xml:space="preserve">Average </t>
  </si>
  <si>
    <t>Performance Summary</t>
  </si>
  <si>
    <t>Monthly P&amp;L</t>
  </si>
  <si>
    <t xml:space="preserve">Net Profit Per Unit Life of Program </t>
  </si>
  <si>
    <t>Little Mountain Road , Beef Island</t>
  </si>
  <si>
    <t>Schedule an online Review</t>
  </si>
  <si>
    <t>Peter_Knight@peterknightadvisor.com</t>
  </si>
  <si>
    <t xml:space="preserve"> </t>
  </si>
  <si>
    <t>Automated Trading Accounts</t>
  </si>
  <si>
    <t>ATA's What Are How They Work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</si>
  <si>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</si>
  <si>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</si>
  <si>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</si>
  <si>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</si>
  <si>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</si>
  <si>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</si>
  <si>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</si>
  <si>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Period           Ending</t>
  </si>
  <si>
    <t>Ending           Equity</t>
  </si>
  <si>
    <t>Enter Start Balance</t>
  </si>
  <si>
    <t>-------------------</t>
  </si>
  <si>
    <t>Monthly &amp; Annual</t>
  </si>
  <si>
    <t>Last Month</t>
  </si>
  <si>
    <t>A6 100,000 AUD</t>
  </si>
  <si>
    <t>NM Nasdaq Micro</t>
  </si>
  <si>
    <t>D6 100,000 CAD</t>
  </si>
  <si>
    <t>S6 125,000 CHF</t>
  </si>
  <si>
    <t>E6 125,000 EUR</t>
  </si>
  <si>
    <t>E7 62,500 EUR</t>
  </si>
  <si>
    <t>DX 100,000 USD</t>
  </si>
  <si>
    <t>QM Crude 500 Barrels</t>
  </si>
  <si>
    <t>SO Silver 1000 Ounces</t>
  </si>
  <si>
    <t>SI Silver 5000 Ounces</t>
  </si>
  <si>
    <t>ES SP 500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</si>
  <si>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</si>
  <si>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</si>
  <si>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</si>
  <si>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</si>
  <si>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</si>
  <si>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</si>
  <si>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</si>
  <si>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</si>
  <si>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</si>
  <si>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Last 12</t>
  </si>
  <si>
    <t xml:space="preserve">Cumulative Net Performance </t>
  </si>
  <si>
    <t>Max Monthly</t>
  </si>
  <si>
    <t>QI Silver 2500 Ounces</t>
  </si>
  <si>
    <t>CL Crude 1000 Barrels</t>
  </si>
  <si>
    <t>GC Gold 100 Ounce</t>
  </si>
  <si>
    <t>QO Gold 50 Ounce</t>
  </si>
  <si>
    <t>GR Gold 10 Ounce</t>
  </si>
  <si>
    <t>B6 62,500 GBP</t>
  </si>
  <si>
    <t>CY Crude 100 Barrels</t>
  </si>
  <si>
    <t>---------------</t>
  </si>
  <si>
    <t>Hourly Period Ending</t>
  </si>
  <si>
    <t>5 Hour Period Ending</t>
  </si>
  <si>
    <t>3 Hour Period Ending</t>
  </si>
  <si>
    <t>5 Hour Monthly</t>
  </si>
  <si>
    <t>Hourly Monthly</t>
  </si>
  <si>
    <t>3 Hour Monthly</t>
  </si>
  <si>
    <t>3 Hour Monthly Total</t>
  </si>
  <si>
    <t>Hourly Monthly Total</t>
  </si>
  <si>
    <t>+</t>
  </si>
  <si>
    <t>-</t>
  </si>
  <si>
    <t>Drawdown Date</t>
  </si>
  <si>
    <t>Current Drawdown</t>
  </si>
  <si>
    <t>Highest High</t>
  </si>
  <si>
    <t>Draw</t>
  </si>
  <si>
    <t>3 Hour Cumulative</t>
  </si>
  <si>
    <t>1 Hour Cumulative</t>
  </si>
  <si>
    <t>Net All In</t>
  </si>
  <si>
    <t>Profitable Years</t>
  </si>
  <si>
    <t>Losing Years</t>
  </si>
  <si>
    <t>Profitable Years  $</t>
  </si>
  <si>
    <t>Hourly Net</t>
  </si>
  <si>
    <t>3 Hour Net</t>
  </si>
  <si>
    <t>5 Hour Net</t>
  </si>
  <si>
    <t>NM Nasdaq 100 Micro</t>
  </si>
  <si>
    <t>ET S&amp;P Micro</t>
  </si>
  <si>
    <t xml:space="preserve">NQ Nasdaq 100 </t>
  </si>
  <si>
    <t>Active       Margin</t>
  </si>
  <si>
    <t xml:space="preserve">Total Profit or Loss by Contract  Traded </t>
  </si>
  <si>
    <t>NM NASDAQ Micro</t>
  </si>
  <si>
    <t>NQ NASDAQ</t>
  </si>
  <si>
    <t>HG Copper 25,000</t>
  </si>
  <si>
    <t>QC Copper 12,500</t>
  </si>
  <si>
    <t>QL Copper 2,500</t>
  </si>
  <si>
    <t>HG  Copper  25,000</t>
  </si>
  <si>
    <t>QC Mini Copper 12,500</t>
  </si>
  <si>
    <t>QL Micro Copper 2,500</t>
  </si>
  <si>
    <t>CAD 100,000</t>
  </si>
  <si>
    <t>E6 EUR 125,000</t>
  </si>
  <si>
    <t>E7 EUR 62,500</t>
  </si>
  <si>
    <t>B6 GBP 62,500</t>
  </si>
  <si>
    <t>J6 JPY 12.5M</t>
  </si>
  <si>
    <t>J7 JPY  6.25M</t>
  </si>
  <si>
    <t xml:space="preserve">Maximum Month on Month Combined Drawdown </t>
  </si>
  <si>
    <t>Net liquidating Value</t>
  </si>
  <si>
    <t>USD</t>
  </si>
  <si>
    <t>Summary</t>
  </si>
  <si>
    <t>Annual</t>
  </si>
  <si>
    <t>Balance</t>
  </si>
  <si>
    <t>Date Month on Month Combined Drawdown   Occurred</t>
  </si>
  <si>
    <t>Allocation Parameters</t>
  </si>
  <si>
    <t>Track Performance For Any</t>
  </si>
  <si>
    <t>Contract Specifications &amp; Margin Requirements</t>
  </si>
  <si>
    <t>ET SP 500 Micro</t>
  </si>
  <si>
    <t>QL  Copper 2500</t>
  </si>
  <si>
    <t>Month Combined Performance</t>
  </si>
  <si>
    <t>Losing Months</t>
  </si>
  <si>
    <t>Date</t>
  </si>
  <si>
    <t>60 Total</t>
  </si>
  <si>
    <t>180 Total</t>
  </si>
  <si>
    <t>300 Total</t>
  </si>
  <si>
    <t xml:space="preserve">losing         Years </t>
  </si>
  <si>
    <t>Cumulative Total</t>
  </si>
  <si>
    <t>Resources</t>
  </si>
  <si>
    <t>Educational Resources</t>
  </si>
  <si>
    <t>Risk Disclosure</t>
  </si>
  <si>
    <t>Allocation Performance Ranking</t>
  </si>
  <si>
    <t>Economic Reports &amp; Data</t>
  </si>
  <si>
    <t>highest high</t>
  </si>
  <si>
    <t>Max Draw</t>
  </si>
  <si>
    <t>Reward/Risk 1 = Net Profit Divided by Monthly Drawdown</t>
  </si>
  <si>
    <t>MF 12,500 EUR</t>
  </si>
  <si>
    <t>J7 6.25M JPY</t>
  </si>
  <si>
    <t>J6 12,5M JPY</t>
  </si>
  <si>
    <t>Not Traded</t>
  </si>
  <si>
    <t>Margin</t>
  </si>
  <si>
    <t>A6 100.000</t>
  </si>
  <si>
    <t>Reward/Risk 2 = Net Profit Divided by Risk Tolerance</t>
  </si>
  <si>
    <t>Monthly Drawdown as a % of Start Equity</t>
  </si>
  <si>
    <t xml:space="preserve">Market &amp; Timeframe Here </t>
  </si>
  <si>
    <t>Maintenance Balance Against Recommended Minimum</t>
  </si>
  <si>
    <t>Maintenance Balance Against Entered Minimum</t>
  </si>
  <si>
    <t>3 Hour               EMA 9-18</t>
  </si>
  <si>
    <t>5 Hour        EMA 9-18</t>
  </si>
  <si>
    <t>3X Monthly DD</t>
  </si>
  <si>
    <t>Ending  Equity</t>
  </si>
  <si>
    <t>Min RT</t>
  </si>
  <si>
    <t>40% of rec</t>
  </si>
  <si>
    <t>Max RT</t>
  </si>
  <si>
    <t>RisK-T</t>
  </si>
  <si>
    <t>Margin + RT</t>
  </si>
  <si>
    <t>Rec Min</t>
  </si>
  <si>
    <t>RT Filter</t>
  </si>
  <si>
    <t xml:space="preserve">Risk Tolerance </t>
  </si>
  <si>
    <t>DX Dollar 100,000</t>
  </si>
  <si>
    <t>WN 12,500 CHF</t>
  </si>
  <si>
    <t>DD</t>
  </si>
  <si>
    <t>ET S&amp;P 500 Micro</t>
  </si>
  <si>
    <t>5 Hour Cumulative Total</t>
  </si>
  <si>
    <t>Largest Down Year</t>
  </si>
  <si>
    <t>1 Hour                  EMA 9-18</t>
  </si>
  <si>
    <t>-------------</t>
  </si>
  <si>
    <t>Minimum Permitted Start Balance</t>
  </si>
  <si>
    <t>Track Trades as they occur</t>
  </si>
  <si>
    <t>Set-up on barchart to track trades intra-day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</si>
</sst>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164" formatCode="&quot;$&quot;#,##0.00;[Red]\-&quot;$&quot;#,##0.00"/>
    <numFmt numFmtId="165" formatCode="mm\-yy"/>
    <numFmt numFmtId="166" formatCode="&quot;$&quot;#,##0.00"/>
    <numFmt numFmtId="167" formatCode="m/yyyy"/>
    <numFmt numFmtId="168" formatCode="mm/yyyy"/>
    <numFmt numFmtId="169" formatCode="&quot;$&quot;#,##0"/>
    <numFmt numFmtId="170" formatCode="mmm\-yyyy"/>
    <numFmt numFmtId="171" formatCode="#,##0.00;[Red]#,##0.00"/>
    <numFmt numFmtId="172" formatCode="&quot;$&quot;#,##0;[Red]&quot;$&quot;#,##0"/>
  </numFmts>
  <fonts count="1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u/>
      <sz val="16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000074"/>
      <name val="Calibri"/>
      <family val="2"/>
      <scheme val="minor"/>
    </font>
    <font>
      <b/>
      <sz val="14"/>
      <color rgb="FF000074"/>
      <name val="Calibri"/>
      <family val="2"/>
      <scheme val="minor"/>
    </font>
    <font>
      <sz val="12"/>
      <color rgb="FF000074"/>
      <name val="Calibri"/>
      <family val="2"/>
      <scheme val="minor"/>
    </font>
    <font>
      <sz val="16"/>
      <color rgb="FF000074"/>
      <name val="Calibri"/>
      <family val="2"/>
      <scheme val="minor"/>
    </font>
    <font>
      <sz val="17"/>
      <name val="Calibri"/>
      <family val="2"/>
    </font>
    <font>
      <sz val="17"/>
      <color theme="0"/>
      <name val="Calibri"/>
      <family val="2"/>
      <scheme val="minor"/>
    </font>
    <font>
      <b/>
      <u/>
      <sz val="15"/>
      <name val="Calibri"/>
      <family val="2"/>
      <scheme val="minor"/>
    </font>
    <font>
      <sz val="17"/>
      <color rgb="FF000000"/>
      <name val="Calibri"/>
      <family val="2"/>
      <scheme val="minor"/>
    </font>
    <font>
      <u/>
      <sz val="15"/>
      <color rgb="FF0000A8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7"/>
      <color rgb="FF002060"/>
      <name val="Calibri"/>
      <family val="2"/>
      <scheme val="minor"/>
    </font>
    <font>
      <u/>
      <sz val="18"/>
      <color rgb="FF002060"/>
      <name val="Calibri"/>
      <family val="2"/>
      <scheme val="minor"/>
    </font>
    <font>
      <sz val="16"/>
      <name val="Arial"/>
      <family val="2"/>
    </font>
    <font>
      <sz val="16"/>
      <color rgb="FF0000A8"/>
      <name val="Arial"/>
      <family val="2"/>
    </font>
    <font>
      <b/>
      <u/>
      <sz val="18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rgb="FF000096"/>
      <name val="Calibri"/>
      <family val="2"/>
      <scheme val="minor"/>
    </font>
    <font>
      <b/>
      <u/>
      <sz val="14"/>
      <color rgb="FF0000A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6"/>
      <color theme="0"/>
      <name val="Arial"/>
      <family val="2"/>
    </font>
    <font>
      <b/>
      <u/>
      <sz val="16"/>
      <color rgb="FF002060"/>
      <name val="Calibri"/>
      <family val="2"/>
      <scheme val="minor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u/>
      <sz val="16"/>
      <color rgb="FF0000A8"/>
      <name val="Calibri"/>
      <family val="2"/>
      <scheme val="minor"/>
    </font>
    <font>
      <u/>
      <sz val="16"/>
      <color rgb="FF920000"/>
      <name val="Calibri"/>
      <family val="2"/>
      <scheme val="minor"/>
    </font>
    <font>
      <u/>
      <sz val="16"/>
      <color rgb="FFCC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9FAFD"/>
        <bgColor indexed="64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medium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 style="thin">
        <color theme="0" tint="-0.14993743705557422"/>
      </left>
      <right style="medium">
        <color theme="1"/>
      </right>
      <top style="thin">
        <color theme="0" tint="-0.14996795556505021"/>
      </top>
      <bottom/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auto="1"/>
      </left>
      <right style="thin">
        <color theme="0"/>
      </right>
      <top/>
      <bottom style="thin">
        <color theme="0"/>
      </bottom>
      <diagonal/>
    </border>
    <border>
      <left style="thick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ck">
        <color auto="1"/>
      </right>
      <top/>
      <bottom/>
      <diagonal/>
    </border>
    <border>
      <left style="thin">
        <color theme="0" tint="-0.14993743705557422"/>
      </left>
      <right style="thick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ck">
        <color auto="1"/>
      </right>
      <top style="thin">
        <color auto="1"/>
      </top>
      <bottom style="thin">
        <color theme="0" tint="-0.2499465926084170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0" tint="-0.14996795556505021"/>
      </top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thick">
        <color auto="1"/>
      </right>
      <top style="thin">
        <color auto="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medium">
        <color theme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1"/>
      </left>
      <right style="medium">
        <color theme="1"/>
      </right>
      <top style="medium">
        <color theme="0" tint="-0.14996795556505021"/>
      </top>
      <bottom/>
      <diagonal/>
    </border>
    <border>
      <left style="medium">
        <color auto="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7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7" fillId="3" borderId="0" xfId="0" applyFont="1" applyFill="1" applyAlignment="1">
      <alignment horizontal="left" indent="1"/>
    </xf>
    <xf numFmtId="8" fontId="0" fillId="0" borderId="0" xfId="0" applyNumberFormat="1" applyAlignment="1">
      <alignment horizontal="lef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2" xfId="0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68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1" fontId="0" fillId="3" borderId="0" xfId="0" applyNumberFormat="1" applyFill="1" applyAlignment="1">
      <alignment horizontal="left" indent="1"/>
    </xf>
    <xf numFmtId="40" fontId="9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indent="3"/>
    </xf>
    <xf numFmtId="0" fontId="5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justify"/>
    </xf>
    <xf numFmtId="0" fontId="7" fillId="3" borderId="0" xfId="0" applyFont="1" applyFill="1" applyAlignment="1">
      <alignment horizontal="left" indent="2"/>
    </xf>
    <xf numFmtId="167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167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3"/>
    </xf>
    <xf numFmtId="0" fontId="7" fillId="3" borderId="0" xfId="0" applyFont="1" applyFill="1" applyAlignment="1">
      <alignment horizontal="center" vertical="justify"/>
    </xf>
    <xf numFmtId="167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justify"/>
    </xf>
    <xf numFmtId="0" fontId="34" fillId="3" borderId="0" xfId="0" applyFont="1" applyFill="1" applyAlignment="1">
      <alignment horizontal="center" vertical="justify"/>
    </xf>
    <xf numFmtId="0" fontId="0" fillId="2" borderId="0" xfId="0" applyFill="1"/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167" fontId="35" fillId="3" borderId="0" xfId="42" applyNumberFormat="1" applyFont="1" applyFill="1" applyBorder="1" applyAlignment="1">
      <alignment horizontal="left" vertical="center" indent="1"/>
    </xf>
    <xf numFmtId="167" fontId="35" fillId="3" borderId="0" xfId="42" applyNumberFormat="1" applyFont="1" applyFill="1" applyBorder="1" applyAlignment="1">
      <alignment horizontal="left" vertical="center"/>
    </xf>
    <xf numFmtId="167" fontId="35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35" fillId="3" borderId="0" xfId="42" applyNumberFormat="1" applyFont="1" applyFill="1" applyBorder="1" applyAlignment="1">
      <alignment horizontal="left" vertical="center" indent="1"/>
    </xf>
    <xf numFmtId="8" fontId="35" fillId="3" borderId="0" xfId="42" applyNumberFormat="1" applyFont="1" applyFill="1" applyBorder="1" applyAlignment="1">
      <alignment horizontal="left" vertical="center"/>
    </xf>
    <xf numFmtId="8" fontId="35" fillId="3" borderId="0" xfId="42" applyNumberFormat="1" applyFont="1" applyFill="1" applyBorder="1" applyAlignment="1">
      <alignment horizontal="center" vertical="center"/>
    </xf>
    <xf numFmtId="0" fontId="35" fillId="3" borderId="0" xfId="42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/>
    </xf>
    <xf numFmtId="0" fontId="35" fillId="3" borderId="0" xfId="42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indent="1"/>
    </xf>
    <xf numFmtId="0" fontId="28" fillId="3" borderId="0" xfId="0" applyFont="1" applyFill="1" applyAlignment="1">
      <alignment horizontal="center" vertical="center"/>
    </xf>
    <xf numFmtId="0" fontId="35" fillId="3" borderId="0" xfId="42" applyFont="1" applyFill="1" applyBorder="1" applyAlignment="1">
      <alignment horizontal="left" vertical="center" wrapText="1" indent="1"/>
    </xf>
    <xf numFmtId="0" fontId="35" fillId="3" borderId="0" xfId="42" applyFont="1" applyFill="1" applyBorder="1" applyAlignment="1">
      <alignment horizontal="left" vertical="center" wrapText="1"/>
    </xf>
    <xf numFmtId="0" fontId="35" fillId="3" borderId="0" xfId="4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8" fontId="9" fillId="0" borderId="2" xfId="0" applyNumberFormat="1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3" borderId="0" xfId="0" applyFill="1" applyAlignment="1">
      <alignment horizontal="left" indent="4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68" fontId="9" fillId="3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 indent="2"/>
    </xf>
    <xf numFmtId="0" fontId="8" fillId="3" borderId="0" xfId="0" applyFont="1" applyFill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7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justify" indent="1"/>
    </xf>
    <xf numFmtId="8" fontId="8" fillId="3" borderId="0" xfId="0" applyNumberFormat="1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27" fillId="3" borderId="0" xfId="0" applyFont="1" applyFill="1"/>
    <xf numFmtId="8" fontId="27" fillId="0" borderId="0" xfId="0" applyNumberFormat="1" applyFont="1" applyAlignment="1">
      <alignment horizontal="left" inden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40" fontId="28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1"/>
    </xf>
    <xf numFmtId="0" fontId="27" fillId="0" borderId="0" xfId="0" applyFont="1"/>
    <xf numFmtId="8" fontId="39" fillId="0" borderId="2" xfId="0" applyNumberFormat="1" applyFont="1" applyBorder="1" applyAlignment="1">
      <alignment horizontal="left" vertical="center" indent="1"/>
    </xf>
    <xf numFmtId="40" fontId="39" fillId="0" borderId="0" xfId="0" applyNumberFormat="1" applyFont="1" applyAlignment="1">
      <alignment horizontal="left" vertical="center" indent="2"/>
    </xf>
    <xf numFmtId="40" fontId="39" fillId="0" borderId="0" xfId="0" applyNumberFormat="1" applyFont="1" applyAlignment="1">
      <alignment horizontal="left" vertical="center" indent="1"/>
    </xf>
    <xf numFmtId="40" fontId="39" fillId="0" borderId="2" xfId="0" applyNumberFormat="1" applyFont="1" applyBorder="1" applyAlignment="1">
      <alignment horizontal="left" vertical="center" indent="2"/>
    </xf>
    <xf numFmtId="40" fontId="39" fillId="0" borderId="2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 vertical="justify"/>
    </xf>
    <xf numFmtId="8" fontId="39" fillId="0" borderId="2" xfId="0" applyNumberFormat="1" applyFont="1" applyBorder="1" applyAlignment="1">
      <alignment horizontal="left" indent="1"/>
    </xf>
    <xf numFmtId="40" fontId="39" fillId="0" borderId="0" xfId="0" applyNumberFormat="1" applyFont="1" applyAlignment="1">
      <alignment horizontal="left" indent="1"/>
    </xf>
    <xf numFmtId="40" fontId="39" fillId="0" borderId="0" xfId="0" applyNumberFormat="1" applyFont="1"/>
    <xf numFmtId="40" fontId="39" fillId="0" borderId="2" xfId="0" applyNumberFormat="1" applyFont="1" applyBorder="1" applyAlignment="1">
      <alignment horizontal="left" indent="1"/>
    </xf>
    <xf numFmtId="8" fontId="27" fillId="3" borderId="0" xfId="0" applyNumberFormat="1" applyFont="1" applyFill="1" applyAlignment="1">
      <alignment horizontal="center" vertical="center"/>
    </xf>
    <xf numFmtId="8" fontId="39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8" fontId="27" fillId="0" borderId="0" xfId="0" applyNumberFormat="1" applyFont="1" applyAlignment="1">
      <alignment horizontal="left" indent="2"/>
    </xf>
    <xf numFmtId="0" fontId="38" fillId="0" borderId="0" xfId="0" applyFont="1" applyAlignment="1">
      <alignment horizontal="left" vertical="center" indent="2"/>
    </xf>
    <xf numFmtId="40" fontId="39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8" xfId="0" applyFont="1" applyBorder="1" applyAlignment="1">
      <alignment horizontal="left" vertical="center" indent="2"/>
    </xf>
    <xf numFmtId="8" fontId="27" fillId="0" borderId="18" xfId="0" applyNumberFormat="1" applyFont="1" applyBorder="1" applyAlignment="1">
      <alignment horizontal="left" indent="3"/>
    </xf>
    <xf numFmtId="8" fontId="36" fillId="3" borderId="0" xfId="0" applyNumberFormat="1" applyFont="1" applyFill="1" applyAlignment="1">
      <alignment horizontal="left" vertical="center" indent="1"/>
    </xf>
    <xf numFmtId="8" fontId="27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left" vertical="center" indent="1"/>
    </xf>
    <xf numFmtId="8" fontId="2" fillId="0" borderId="0" xfId="0" applyNumberFormat="1" applyFont="1" applyAlignment="1">
      <alignment horizontal="left" vertical="center" indent="2"/>
    </xf>
    <xf numFmtId="8" fontId="4" fillId="0" borderId="0" xfId="0" applyNumberFormat="1" applyFont="1" applyAlignment="1">
      <alignment horizontal="left" vertical="center" indent="2"/>
    </xf>
    <xf numFmtId="0" fontId="45" fillId="3" borderId="0" xfId="0" applyFont="1" applyFill="1"/>
    <xf numFmtId="8" fontId="46" fillId="36" borderId="21" xfId="0" applyNumberFormat="1" applyFont="1" applyFill="1" applyBorder="1" applyAlignment="1">
      <alignment vertical="center"/>
    </xf>
    <xf numFmtId="0" fontId="46" fillId="36" borderId="0" xfId="0" applyFont="1" applyFill="1"/>
    <xf numFmtId="8" fontId="46" fillId="36" borderId="0" xfId="0" applyNumberFormat="1" applyFont="1" applyFill="1" applyAlignment="1">
      <alignment vertical="center"/>
    </xf>
    <xf numFmtId="0" fontId="47" fillId="36" borderId="0" xfId="0" applyFont="1" applyFill="1"/>
    <xf numFmtId="0" fontId="44" fillId="3" borderId="0" xfId="0" applyFont="1" applyFill="1"/>
    <xf numFmtId="1" fontId="31" fillId="0" borderId="0" xfId="0" applyNumberFormat="1" applyFont="1" applyAlignment="1">
      <alignment horizontal="left" indent="1"/>
    </xf>
    <xf numFmtId="8" fontId="8" fillId="3" borderId="0" xfId="0" applyNumberFormat="1" applyFont="1" applyFill="1" applyAlignment="1">
      <alignment vertical="justify"/>
    </xf>
    <xf numFmtId="167" fontId="56" fillId="3" borderId="0" xfId="42" applyNumberFormat="1" applyFont="1" applyFill="1" applyBorder="1" applyAlignment="1">
      <alignment horizontal="left" vertical="center"/>
    </xf>
    <xf numFmtId="167" fontId="56" fillId="3" borderId="0" xfId="42" applyNumberFormat="1" applyFont="1" applyFill="1" applyBorder="1" applyAlignment="1">
      <alignment horizontal="center" vertical="center"/>
    </xf>
    <xf numFmtId="167" fontId="51" fillId="3" borderId="0" xfId="42" applyNumberFormat="1" applyFont="1" applyFill="1" applyBorder="1" applyAlignment="1">
      <alignment horizontal="left" vertical="center"/>
    </xf>
    <xf numFmtId="0" fontId="57" fillId="3" borderId="0" xfId="0" applyFont="1" applyFill="1"/>
    <xf numFmtId="0" fontId="57" fillId="3" borderId="0" xfId="0" applyFont="1" applyFill="1" applyAlignment="1">
      <alignment horizontal="center"/>
    </xf>
    <xf numFmtId="0" fontId="57" fillId="3" borderId="0" xfId="0" applyFont="1" applyFill="1" applyAlignment="1">
      <alignment horizontal="left" indent="1"/>
    </xf>
    <xf numFmtId="8" fontId="50" fillId="2" borderId="27" xfId="0" applyNumberFormat="1" applyFont="1" applyFill="1" applyBorder="1" applyAlignment="1">
      <alignment horizontal="left" vertical="justify" indent="1"/>
    </xf>
    <xf numFmtId="8" fontId="50" fillId="2" borderId="27" xfId="0" applyNumberFormat="1" applyFont="1" applyFill="1" applyBorder="1" applyAlignment="1">
      <alignment horizontal="left" vertical="center" indent="2"/>
    </xf>
    <xf numFmtId="8" fontId="50" fillId="2" borderId="27" xfId="0" applyNumberFormat="1" applyFont="1" applyFill="1" applyBorder="1" applyAlignment="1">
      <alignment horizontal="left" vertical="center" indent="1"/>
    </xf>
    <xf numFmtId="0" fontId="41" fillId="3" borderId="0" xfId="0" applyFont="1" applyFill="1" applyAlignment="1">
      <alignment horizontal="left" vertical="justify" indent="1"/>
    </xf>
    <xf numFmtId="8" fontId="43" fillId="2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justify" indent="1"/>
    </xf>
    <xf numFmtId="8" fontId="36" fillId="3" borderId="0" xfId="0" applyNumberFormat="1" applyFont="1" applyFill="1" applyAlignment="1">
      <alignment horizontal="center" vertical="center"/>
    </xf>
    <xf numFmtId="8" fontId="50" fillId="2" borderId="27" xfId="0" applyNumberFormat="1" applyFont="1" applyFill="1" applyBorder="1" applyAlignment="1">
      <alignment horizontal="center" vertical="center"/>
    </xf>
    <xf numFmtId="8" fontId="37" fillId="36" borderId="0" xfId="0" applyNumberFormat="1" applyFont="1" applyFill="1" applyAlignment="1">
      <alignment vertical="center"/>
    </xf>
    <xf numFmtId="8" fontId="37" fillId="36" borderId="24" xfId="0" applyNumberFormat="1" applyFont="1" applyFill="1" applyBorder="1" applyAlignment="1">
      <alignment vertical="center"/>
    </xf>
    <xf numFmtId="0" fontId="49" fillId="3" borderId="0" xfId="0" applyFont="1" applyFill="1" applyAlignment="1">
      <alignment vertical="justify"/>
    </xf>
    <xf numFmtId="0" fontId="43" fillId="3" borderId="0" xfId="0" applyFont="1" applyFill="1" applyAlignment="1">
      <alignment horizontal="left" vertical="justify" indent="1"/>
    </xf>
    <xf numFmtId="8" fontId="43" fillId="3" borderId="0" xfId="0" applyNumberFormat="1" applyFont="1" applyFill="1" applyAlignment="1">
      <alignment horizontal="center" vertical="center"/>
    </xf>
    <xf numFmtId="8" fontId="43" fillId="3" borderId="0" xfId="0" applyNumberFormat="1" applyFont="1" applyFill="1" applyAlignment="1">
      <alignment horizontal="left" vertical="center" indent="1"/>
    </xf>
    <xf numFmtId="0" fontId="43" fillId="2" borderId="16" xfId="0" applyFont="1" applyFill="1" applyBorder="1" applyAlignment="1">
      <alignment horizontal="center" vertical="justify"/>
    </xf>
    <xf numFmtId="38" fontId="43" fillId="2" borderId="17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justify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justify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3" fillId="2" borderId="16" xfId="0" applyFont="1" applyFill="1" applyBorder="1" applyAlignment="1">
      <alignment horizontal="left" vertical="justify" indent="1"/>
    </xf>
    <xf numFmtId="0" fontId="43" fillId="2" borderId="15" xfId="0" applyFont="1" applyFill="1" applyBorder="1" applyAlignment="1">
      <alignment horizontal="center" vertical="center"/>
    </xf>
    <xf numFmtId="0" fontId="59" fillId="3" borderId="0" xfId="0" applyFont="1" applyFill="1" applyAlignment="1">
      <alignment vertical="justify"/>
    </xf>
    <xf numFmtId="0" fontId="60" fillId="3" borderId="0" xfId="0" applyFont="1" applyFill="1" applyAlignment="1">
      <alignment horizontal="left" vertical="justify" indent="1"/>
    </xf>
    <xf numFmtId="0" fontId="60" fillId="3" borderId="0" xfId="0" applyFont="1" applyFill="1" applyAlignment="1">
      <alignment vertical="justify"/>
    </xf>
    <xf numFmtId="0" fontId="60" fillId="3" borderId="0" xfId="0" applyFont="1" applyFill="1" applyAlignment="1">
      <alignment horizontal="center" vertical="justify"/>
    </xf>
    <xf numFmtId="0" fontId="60" fillId="3" borderId="0" xfId="0" applyFont="1" applyFill="1" applyAlignment="1">
      <alignment horizontal="center" vertical="center"/>
    </xf>
    <xf numFmtId="8" fontId="60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1" fontId="60" fillId="3" borderId="0" xfId="0" applyNumberFormat="1" applyFont="1" applyFill="1" applyAlignment="1">
      <alignment horizontal="center" vertical="justify"/>
    </xf>
    <xf numFmtId="1" fontId="7" fillId="3" borderId="0" xfId="0" applyNumberFormat="1" applyFont="1" applyFill="1" applyAlignment="1">
      <alignment horizontal="center" vertical="justify"/>
    </xf>
    <xf numFmtId="1" fontId="8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7" fillId="0" borderId="43" xfId="0" applyFont="1" applyBorder="1" applyAlignment="1">
      <alignment horizontal="center"/>
    </xf>
    <xf numFmtId="8" fontId="50" fillId="3" borderId="0" xfId="0" applyNumberFormat="1" applyFont="1" applyFill="1" applyAlignment="1">
      <alignment horizontal="left" vertical="center" indent="1"/>
    </xf>
    <xf numFmtId="8" fontId="50" fillId="3" borderId="0" xfId="0" applyNumberFormat="1" applyFont="1" applyFill="1" applyAlignment="1">
      <alignment horizontal="left" vertical="justify" indent="1"/>
    </xf>
    <xf numFmtId="8" fontId="50" fillId="3" borderId="0" xfId="0" applyNumberFormat="1" applyFont="1" applyFill="1" applyAlignment="1">
      <alignment horizontal="left" vertical="center" indent="2"/>
    </xf>
    <xf numFmtId="1" fontId="43" fillId="3" borderId="0" xfId="0" applyNumberFormat="1" applyFont="1" applyFill="1" applyAlignment="1">
      <alignment horizontal="center" vertical="center"/>
    </xf>
    <xf numFmtId="10" fontId="50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168" fontId="43" fillId="3" borderId="0" xfId="0" applyNumberFormat="1" applyFont="1" applyFill="1" applyAlignment="1">
      <alignment horizontal="center" vertical="center"/>
    </xf>
    <xf numFmtId="8" fontId="0" fillId="3" borderId="0" xfId="0" applyNumberFormat="1" applyFill="1" applyAlignment="1">
      <alignment horizontal="center" vertical="center"/>
    </xf>
    <xf numFmtId="40" fontId="39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/>
    </xf>
    <xf numFmtId="0" fontId="43" fillId="2" borderId="13" xfId="0" applyFont="1" applyFill="1" applyBorder="1" applyAlignment="1">
      <alignment horizontal="left" vertical="center" indent="1"/>
    </xf>
    <xf numFmtId="0" fontId="43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indent="1"/>
    </xf>
    <xf numFmtId="0" fontId="27" fillId="0" borderId="1" xfId="0" applyFont="1" applyBorder="1"/>
    <xf numFmtId="1" fontId="39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left" indent="2"/>
    </xf>
    <xf numFmtId="167" fontId="35" fillId="3" borderId="0" xfId="42" applyNumberFormat="1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wrapText="1" indent="2"/>
    </xf>
    <xf numFmtId="0" fontId="49" fillId="3" borderId="0" xfId="0" applyFont="1" applyFill="1" applyAlignment="1">
      <alignment horizontal="left" vertical="justify" indent="2"/>
    </xf>
    <xf numFmtId="8" fontId="50" fillId="3" borderId="0" xfId="0" applyNumberFormat="1" applyFont="1" applyFill="1" applyAlignment="1">
      <alignment horizontal="left" vertical="center" indent="3"/>
    </xf>
    <xf numFmtId="1" fontId="0" fillId="3" borderId="0" xfId="0" applyNumberFormat="1" applyFill="1" applyAlignment="1">
      <alignment horizontal="left" indent="3"/>
    </xf>
    <xf numFmtId="0" fontId="60" fillId="3" borderId="0" xfId="0" applyFont="1" applyFill="1" applyAlignment="1">
      <alignment horizontal="left" vertical="justify" indent="2"/>
    </xf>
    <xf numFmtId="0" fontId="7" fillId="3" borderId="0" xfId="0" applyFont="1" applyFill="1" applyAlignment="1">
      <alignment horizontal="left" vertical="justify" indent="2"/>
    </xf>
    <xf numFmtId="0" fontId="0" fillId="3" borderId="0" xfId="0" applyFill="1" applyAlignment="1">
      <alignment horizontal="left" vertical="center" indent="2"/>
    </xf>
    <xf numFmtId="0" fontId="27" fillId="0" borderId="0" xfId="0" applyFont="1" applyAlignment="1">
      <alignment horizontal="left" indent="3"/>
    </xf>
    <xf numFmtId="0" fontId="27" fillId="0" borderId="14" xfId="0" applyFont="1" applyBorder="1" applyAlignment="1">
      <alignment horizontal="left" vertical="center" indent="4"/>
    </xf>
    <xf numFmtId="0" fontId="43" fillId="3" borderId="0" xfId="0" applyFont="1" applyFill="1" applyAlignment="1">
      <alignment horizontal="left" vertical="justify" indent="3"/>
    </xf>
    <xf numFmtId="0" fontId="27" fillId="0" borderId="0" xfId="0" applyFont="1" applyAlignment="1">
      <alignment horizontal="left" vertical="center" indent="3"/>
    </xf>
    <xf numFmtId="8" fontId="43" fillId="2" borderId="17" xfId="0" applyNumberFormat="1" applyFont="1" applyFill="1" applyBorder="1" applyAlignment="1">
      <alignment horizontal="center" vertical="center"/>
    </xf>
    <xf numFmtId="40" fontId="39" fillId="0" borderId="44" xfId="0" applyNumberFormat="1" applyFont="1" applyBorder="1" applyAlignment="1">
      <alignment horizontal="left" indent="1"/>
    </xf>
    <xf numFmtId="40" fontId="39" fillId="0" borderId="44" xfId="0" applyNumberFormat="1" applyFont="1" applyBorder="1" applyAlignment="1">
      <alignment horizontal="left" vertical="center" indent="1"/>
    </xf>
    <xf numFmtId="1" fontId="60" fillId="3" borderId="0" xfId="0" applyNumberFormat="1" applyFont="1" applyFill="1" applyAlignment="1">
      <alignment vertical="justify"/>
    </xf>
    <xf numFmtId="0" fontId="29" fillId="3" borderId="43" xfId="0" applyFont="1" applyFill="1" applyBorder="1" applyAlignment="1">
      <alignment horizontal="center" vertical="justify"/>
    </xf>
    <xf numFmtId="0" fontId="29" fillId="3" borderId="44" xfId="0" applyFont="1" applyFill="1" applyBorder="1" applyAlignment="1">
      <alignment horizontal="center" vertical="justify"/>
    </xf>
    <xf numFmtId="166" fontId="60" fillId="3" borderId="0" xfId="0" applyNumberFormat="1" applyFont="1" applyFill="1" applyAlignment="1">
      <alignment horizontal="center" vertical="justify"/>
    </xf>
    <xf numFmtId="10" fontId="27" fillId="0" borderId="37" xfId="0" applyNumberFormat="1" applyFont="1" applyBorder="1" applyAlignment="1">
      <alignment horizontal="center"/>
    </xf>
    <xf numFmtId="14" fontId="63" fillId="3" borderId="0" xfId="0" applyNumberFormat="1" applyFont="1" applyFill="1" applyAlignment="1">
      <alignment horizontal="center"/>
    </xf>
    <xf numFmtId="8" fontId="31" fillId="3" borderId="0" xfId="0" applyNumberFormat="1" applyFont="1" applyFill="1" applyAlignment="1">
      <alignment horizontal="left" indent="1"/>
    </xf>
    <xf numFmtId="38" fontId="53" fillId="3" borderId="0" xfId="0" quotePrefix="1" applyNumberFormat="1" applyFont="1" applyFill="1" applyAlignment="1">
      <alignment horizontal="left" vertical="center" indent="2"/>
    </xf>
    <xf numFmtId="14" fontId="36" fillId="3" borderId="0" xfId="0" applyNumberFormat="1" applyFont="1" applyFill="1" applyAlignment="1">
      <alignment horizontal="left" indent="1"/>
    </xf>
    <xf numFmtId="168" fontId="31" fillId="3" borderId="0" xfId="0" applyNumberFormat="1" applyFont="1" applyFill="1" applyAlignment="1">
      <alignment horizontal="left" indent="1"/>
    </xf>
    <xf numFmtId="8" fontId="50" fillId="0" borderId="29" xfId="0" applyNumberFormat="1" applyFont="1" applyBorder="1" applyAlignment="1">
      <alignment horizontal="left" vertical="justify" indent="1"/>
    </xf>
    <xf numFmtId="8" fontId="50" fillId="0" borderId="29" xfId="0" applyNumberFormat="1" applyFont="1" applyBorder="1" applyAlignment="1">
      <alignment horizontal="left" vertical="center" indent="2"/>
    </xf>
    <xf numFmtId="8" fontId="50" fillId="0" borderId="29" xfId="0" applyNumberFormat="1" applyFont="1" applyBorder="1" applyAlignment="1">
      <alignment horizontal="left" vertical="justify" indent="2"/>
    </xf>
    <xf numFmtId="8" fontId="50" fillId="0" borderId="29" xfId="0" applyNumberFormat="1" applyFont="1" applyBorder="1" applyAlignment="1">
      <alignment horizontal="left" vertical="center" indent="3"/>
    </xf>
    <xf numFmtId="40" fontId="39" fillId="3" borderId="0" xfId="0" applyNumberFormat="1" applyFont="1" applyFill="1" applyAlignment="1">
      <alignment horizontal="left" vertical="center" indent="1"/>
    </xf>
    <xf numFmtId="40" fontId="39" fillId="3" borderId="0" xfId="0" applyNumberFormat="1" applyFont="1" applyFill="1" applyAlignment="1">
      <alignment horizontal="left" indent="1"/>
    </xf>
    <xf numFmtId="40" fontId="28" fillId="3" borderId="0" xfId="0" applyNumberFormat="1" applyFont="1" applyFill="1" applyAlignment="1">
      <alignment horizontal="left" vertical="center" indent="1"/>
    </xf>
    <xf numFmtId="0" fontId="0" fillId="0" borderId="44" xfId="0" applyBorder="1" applyAlignment="1">
      <alignment horizontal="left" indent="1"/>
    </xf>
    <xf numFmtId="8" fontId="39" fillId="0" borderId="44" xfId="0" applyNumberFormat="1" applyFont="1" applyBorder="1" applyAlignment="1">
      <alignment horizontal="left" indent="1"/>
    </xf>
    <xf numFmtId="0" fontId="27" fillId="0" borderId="61" xfId="0" applyFont="1" applyBorder="1" applyAlignment="1">
      <alignment horizontal="left" indent="1"/>
    </xf>
    <xf numFmtId="0" fontId="67" fillId="0" borderId="64" xfId="0" applyFont="1" applyBorder="1" applyAlignment="1">
      <alignment horizontal="left" vertical="center" indent="1"/>
    </xf>
    <xf numFmtId="8" fontId="62" fillId="0" borderId="0" xfId="0" applyNumberFormat="1" applyFont="1" applyAlignment="1">
      <alignment horizontal="left" vertical="center" indent="1"/>
    </xf>
    <xf numFmtId="8" fontId="60" fillId="3" borderId="0" xfId="0" applyNumberFormat="1" applyFont="1" applyFill="1" applyAlignment="1">
      <alignment horizontal="left" vertical="justify"/>
    </xf>
    <xf numFmtId="14" fontId="60" fillId="3" borderId="0" xfId="0" applyNumberFormat="1" applyFont="1" applyFill="1" applyAlignment="1">
      <alignment horizontal="center" vertical="justify"/>
    </xf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left" indent="1"/>
    </xf>
    <xf numFmtId="0" fontId="36" fillId="3" borderId="0" xfId="0" applyFont="1" applyFill="1"/>
    <xf numFmtId="0" fontId="69" fillId="3" borderId="0" xfId="0" applyFont="1" applyFill="1" applyAlignment="1">
      <alignment horizontal="left" indent="1"/>
    </xf>
    <xf numFmtId="0" fontId="69" fillId="3" borderId="0" xfId="0" applyFont="1" applyFill="1"/>
    <xf numFmtId="0" fontId="69" fillId="3" borderId="0" xfId="0" applyFont="1" applyFill="1" applyAlignment="1">
      <alignment horizontal="center" vertical="justify"/>
    </xf>
    <xf numFmtId="0" fontId="70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 indent="1"/>
    </xf>
    <xf numFmtId="8" fontId="62" fillId="40" borderId="13" xfId="0" applyNumberFormat="1" applyFont="1" applyFill="1" applyBorder="1" applyAlignment="1">
      <alignment horizontal="center" vertical="center"/>
    </xf>
    <xf numFmtId="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indent="1"/>
    </xf>
    <xf numFmtId="166" fontId="36" fillId="3" borderId="0" xfId="0" applyNumberFormat="1" applyFont="1" applyFill="1" applyAlignment="1">
      <alignment horizontal="center"/>
    </xf>
    <xf numFmtId="166" fontId="36" fillId="3" borderId="0" xfId="0" applyNumberFormat="1" applyFont="1" applyFill="1" applyAlignment="1">
      <alignment horizontal="center" vertical="center"/>
    </xf>
    <xf numFmtId="8" fontId="69" fillId="3" borderId="0" xfId="0" applyNumberFormat="1" applyFont="1" applyFill="1" applyAlignment="1">
      <alignment horizontal="center" vertical="center"/>
    </xf>
    <xf numFmtId="166" fontId="69" fillId="3" borderId="0" xfId="0" applyNumberFormat="1" applyFont="1" applyFill="1" applyAlignment="1">
      <alignment horizontal="center" vertical="center"/>
    </xf>
    <xf numFmtId="0" fontId="69" fillId="3" borderId="0" xfId="0" applyFont="1" applyFill="1" applyAlignment="1">
      <alignment vertical="justify"/>
    </xf>
    <xf numFmtId="0" fontId="36" fillId="3" borderId="0" xfId="0" applyFont="1" applyFill="1" applyAlignment="1">
      <alignment vertical="center"/>
    </xf>
    <xf numFmtId="0" fontId="70" fillId="2" borderId="17" xfId="0" applyFont="1" applyFill="1" applyBorder="1" applyAlignment="1">
      <alignment horizontal="center" vertical="center"/>
    </xf>
    <xf numFmtId="166" fontId="70" fillId="2" borderId="13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center" vertical="center"/>
    </xf>
    <xf numFmtId="14" fontId="36" fillId="3" borderId="0" xfId="0" applyNumberFormat="1" applyFont="1" applyFill="1" applyAlignment="1">
      <alignment horizontal="center"/>
    </xf>
    <xf numFmtId="1" fontId="36" fillId="3" borderId="0" xfId="0" applyNumberFormat="1" applyFont="1" applyFill="1" applyAlignment="1">
      <alignment horizontal="center"/>
    </xf>
    <xf numFmtId="14" fontId="69" fillId="3" borderId="0" xfId="0" applyNumberFormat="1" applyFont="1" applyFill="1" applyAlignment="1">
      <alignment horizontal="center"/>
    </xf>
    <xf numFmtId="1" fontId="69" fillId="3" borderId="0" xfId="0" applyNumberFormat="1" applyFont="1" applyFill="1" applyAlignment="1">
      <alignment horizontal="center"/>
    </xf>
    <xf numFmtId="14" fontId="69" fillId="3" borderId="0" xfId="0" applyNumberFormat="1" applyFont="1" applyFill="1" applyAlignment="1">
      <alignment horizontal="center" vertical="justify"/>
    </xf>
    <xf numFmtId="1" fontId="69" fillId="3" borderId="0" xfId="0" applyNumberFormat="1" applyFont="1" applyFill="1" applyAlignment="1">
      <alignment horizontal="center" vertical="justify"/>
    </xf>
    <xf numFmtId="14" fontId="70" fillId="3" borderId="0" xfId="0" applyNumberFormat="1" applyFont="1" applyFill="1" applyAlignment="1">
      <alignment horizontal="center" vertical="center"/>
    </xf>
    <xf numFmtId="1" fontId="70" fillId="3" borderId="0" xfId="0" applyNumberFormat="1" applyFont="1" applyFill="1" applyAlignment="1">
      <alignment horizontal="center" vertical="center"/>
    </xf>
    <xf numFmtId="14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8" fontId="71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vertical="center" indent="1"/>
    </xf>
    <xf numFmtId="0" fontId="71" fillId="0" borderId="0" xfId="0" applyFont="1" applyAlignment="1">
      <alignment horizontal="left" vertical="center" indent="2"/>
    </xf>
    <xf numFmtId="8" fontId="53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1"/>
    </xf>
    <xf numFmtId="0" fontId="73" fillId="0" borderId="0" xfId="0" applyFont="1" applyAlignment="1">
      <alignment horizontal="left" vertical="center" indent="1"/>
    </xf>
    <xf numFmtId="40" fontId="37" fillId="0" borderId="0" xfId="0" applyNumberFormat="1" applyFont="1" applyAlignment="1">
      <alignment horizontal="left" vertical="center" indent="2"/>
    </xf>
    <xf numFmtId="40" fontId="62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40" fontId="62" fillId="0" borderId="0" xfId="0" applyNumberFormat="1" applyFont="1" applyAlignment="1">
      <alignment horizontal="left" vertical="center" indent="1"/>
    </xf>
    <xf numFmtId="0" fontId="70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center"/>
    </xf>
    <xf numFmtId="8" fontId="36" fillId="3" borderId="0" xfId="0" applyNumberFormat="1" applyFont="1" applyFill="1" applyAlignment="1">
      <alignment horizontal="left" indent="1"/>
    </xf>
    <xf numFmtId="167" fontId="74" fillId="3" borderId="0" xfId="0" applyNumberFormat="1" applyFont="1" applyFill="1" applyAlignment="1">
      <alignment horizontal="center"/>
    </xf>
    <xf numFmtId="0" fontId="75" fillId="3" borderId="0" xfId="0" applyFont="1" applyFill="1" applyAlignment="1">
      <alignment horizontal="center"/>
    </xf>
    <xf numFmtId="0" fontId="76" fillId="3" borderId="0" xfId="42" applyFont="1" applyFill="1" applyBorder="1" applyAlignment="1">
      <alignment horizontal="left" vertical="center"/>
    </xf>
    <xf numFmtId="0" fontId="69" fillId="3" borderId="0" xfId="0" applyFont="1" applyFill="1" applyAlignment="1">
      <alignment horizontal="center"/>
    </xf>
    <xf numFmtId="8" fontId="69" fillId="3" borderId="0" xfId="0" applyNumberFormat="1" applyFont="1" applyFill="1" applyAlignment="1">
      <alignment horizontal="left" indent="1"/>
    </xf>
    <xf numFmtId="1" fontId="69" fillId="3" borderId="0" xfId="0" applyNumberFormat="1" applyFont="1" applyFill="1" applyAlignment="1">
      <alignment horizontal="left" indent="1"/>
    </xf>
    <xf numFmtId="0" fontId="69" fillId="3" borderId="0" xfId="0" applyFont="1" applyFill="1" applyAlignment="1">
      <alignment horizontal="left" vertical="justify" indent="1"/>
    </xf>
    <xf numFmtId="8" fontId="69" fillId="3" borderId="0" xfId="0" applyNumberFormat="1" applyFont="1" applyFill="1" applyAlignment="1">
      <alignment horizontal="left" vertical="justify"/>
    </xf>
    <xf numFmtId="1" fontId="69" fillId="3" borderId="0" xfId="0" applyNumberFormat="1" applyFont="1" applyFill="1" applyAlignment="1">
      <alignment vertical="justify"/>
    </xf>
    <xf numFmtId="8" fontId="70" fillId="3" borderId="0" xfId="0" applyNumberFormat="1" applyFont="1" applyFill="1" applyAlignment="1">
      <alignment horizontal="left" vertical="center"/>
    </xf>
    <xf numFmtId="8" fontId="36" fillId="3" borderId="0" xfId="0" applyNumberFormat="1" applyFont="1" applyFill="1" applyAlignment="1">
      <alignment horizontal="left" vertical="center"/>
    </xf>
    <xf numFmtId="1" fontId="36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horizontal="left" vertical="center" indent="1"/>
    </xf>
    <xf numFmtId="1" fontId="36" fillId="3" borderId="0" xfId="0" applyNumberFormat="1" applyFont="1" applyFill="1" applyAlignment="1">
      <alignment horizontal="left" vertical="center" indent="1"/>
    </xf>
    <xf numFmtId="0" fontId="36" fillId="3" borderId="68" xfId="0" applyFont="1" applyFill="1" applyBorder="1"/>
    <xf numFmtId="1" fontId="37" fillId="0" borderId="43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 applyAlignment="1">
      <alignment horizontal="left" vertical="center" indent="1"/>
    </xf>
    <xf numFmtId="40" fontId="37" fillId="0" borderId="43" xfId="0" applyNumberFormat="1" applyFont="1" applyBorder="1" applyAlignment="1">
      <alignment horizontal="left" vertical="center" indent="1"/>
    </xf>
    <xf numFmtId="40" fontId="37" fillId="0" borderId="1" xfId="0" applyNumberFormat="1" applyFont="1" applyBorder="1" applyAlignment="1">
      <alignment horizontal="left" vertical="center" indent="1"/>
    </xf>
    <xf numFmtId="40" fontId="37" fillId="3" borderId="68" xfId="0" applyNumberFormat="1" applyFont="1" applyFill="1" applyBorder="1" applyAlignment="1">
      <alignment horizontal="left" vertical="center" indent="1"/>
    </xf>
    <xf numFmtId="1" fontId="37" fillId="0" borderId="43" xfId="0" quotePrefix="1" applyNumberFormat="1" applyFont="1" applyBorder="1" applyAlignment="1">
      <alignment horizontal="center" vertical="center"/>
    </xf>
    <xf numFmtId="8" fontId="62" fillId="0" borderId="0" xfId="0" applyNumberFormat="1" applyFont="1" applyAlignment="1">
      <alignment horizontal="left" vertical="center" indent="2"/>
    </xf>
    <xf numFmtId="40" fontId="62" fillId="0" borderId="44" xfId="0" applyNumberFormat="1" applyFont="1" applyBorder="1" applyAlignment="1">
      <alignment horizontal="left" vertical="center" indent="1"/>
    </xf>
    <xf numFmtId="1" fontId="37" fillId="0" borderId="43" xfId="0" applyNumberFormat="1" applyFont="1" applyBorder="1" applyAlignment="1">
      <alignment horizontal="center"/>
    </xf>
    <xf numFmtId="8" fontId="62" fillId="0" borderId="0" xfId="0" applyNumberFormat="1" applyFont="1" applyAlignment="1">
      <alignment horizontal="left" indent="2"/>
    </xf>
    <xf numFmtId="40" fontId="62" fillId="0" borderId="44" xfId="0" applyNumberFormat="1" applyFont="1" applyBorder="1" applyAlignment="1">
      <alignment horizontal="left" indent="1"/>
    </xf>
    <xf numFmtId="40" fontId="37" fillId="0" borderId="44" xfId="0" applyNumberFormat="1" applyFont="1" applyBorder="1" applyAlignment="1">
      <alignment horizontal="left" indent="1"/>
    </xf>
    <xf numFmtId="40" fontId="37" fillId="0" borderId="4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indent="1"/>
    </xf>
    <xf numFmtId="40" fontId="37" fillId="3" borderId="68" xfId="0" applyNumberFormat="1" applyFont="1" applyFill="1" applyBorder="1" applyAlignment="1">
      <alignment horizontal="left" indent="1"/>
    </xf>
    <xf numFmtId="8" fontId="37" fillId="0" borderId="0" xfId="0" applyNumberFormat="1" applyFont="1" applyAlignment="1">
      <alignment horizontal="left" indent="2"/>
    </xf>
    <xf numFmtId="8" fontId="62" fillId="0" borderId="0" xfId="0" applyNumberFormat="1" applyFont="1" applyAlignment="1">
      <alignment horizontal="left" indent="1"/>
    </xf>
    <xf numFmtId="8" fontId="37" fillId="0" borderId="0" xfId="0" applyNumberFormat="1" applyFont="1" applyAlignment="1">
      <alignment horizontal="left" indent="1"/>
    </xf>
    <xf numFmtId="1" fontId="37" fillId="0" borderId="1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left" vertical="center" indent="1"/>
    </xf>
    <xf numFmtId="1" fontId="62" fillId="0" borderId="1" xfId="0" applyNumberFormat="1" applyFont="1" applyBorder="1" applyAlignment="1">
      <alignment horizontal="center" vertical="center"/>
    </xf>
    <xf numFmtId="40" fontId="62" fillId="0" borderId="43" xfId="0" applyNumberFormat="1" applyFont="1" applyBorder="1" applyAlignment="1">
      <alignment horizontal="left" vertical="center" indent="1"/>
    </xf>
    <xf numFmtId="40" fontId="62" fillId="0" borderId="1" xfId="0" applyNumberFormat="1" applyFont="1" applyBorder="1" applyAlignment="1">
      <alignment horizontal="left" vertical="center" indent="1"/>
    </xf>
    <xf numFmtId="8" fontId="37" fillId="0" borderId="2" xfId="0" applyNumberFormat="1" applyFont="1" applyBorder="1" applyAlignment="1">
      <alignment horizontal="left" indent="1"/>
    </xf>
    <xf numFmtId="8" fontId="62" fillId="0" borderId="2" xfId="0" applyNumberFormat="1" applyFont="1" applyBorder="1" applyAlignment="1">
      <alignment horizontal="left" indent="1"/>
    </xf>
    <xf numFmtId="8" fontId="36" fillId="0" borderId="0" xfId="0" applyNumberFormat="1" applyFont="1" applyAlignment="1">
      <alignment horizontal="left" indent="1"/>
    </xf>
    <xf numFmtId="1" fontId="36" fillId="0" borderId="0" xfId="0" applyNumberFormat="1" applyFont="1" applyAlignment="1">
      <alignment horizontal="left" indent="1"/>
    </xf>
    <xf numFmtId="167" fontId="70" fillId="3" borderId="0" xfId="0" applyNumberFormat="1" applyFont="1" applyFill="1" applyAlignment="1">
      <alignment horizontal="center" vertical="center"/>
    </xf>
    <xf numFmtId="8" fontId="70" fillId="3" borderId="0" xfId="0" applyNumberFormat="1" applyFont="1" applyFill="1" applyAlignment="1">
      <alignment horizontal="left" vertical="center" indent="1"/>
    </xf>
    <xf numFmtId="1" fontId="70" fillId="3" borderId="0" xfId="0" applyNumberFormat="1" applyFont="1" applyFill="1" applyAlignment="1">
      <alignment horizontal="left" vertical="center" indent="1"/>
    </xf>
    <xf numFmtId="8" fontId="36" fillId="3" borderId="0" xfId="0" applyNumberFormat="1" applyFont="1" applyFill="1"/>
    <xf numFmtId="0" fontId="36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8" fontId="36" fillId="3" borderId="0" xfId="0" applyNumberFormat="1" applyFont="1" applyFill="1" applyAlignment="1">
      <alignment horizontal="left"/>
    </xf>
    <xf numFmtId="168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/>
    </xf>
    <xf numFmtId="168" fontId="36" fillId="3" borderId="0" xfId="0" applyNumberFormat="1" applyFont="1" applyFill="1"/>
    <xf numFmtId="165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 indent="2"/>
    </xf>
    <xf numFmtId="166" fontId="69" fillId="3" borderId="0" xfId="0" applyNumberFormat="1" applyFont="1" applyFill="1" applyAlignment="1">
      <alignment horizontal="center"/>
    </xf>
    <xf numFmtId="0" fontId="69" fillId="3" borderId="0" xfId="0" applyFont="1" applyFill="1" applyAlignment="1">
      <alignment horizontal="center" vertical="center"/>
    </xf>
    <xf numFmtId="166" fontId="69" fillId="3" borderId="0" xfId="0" applyNumberFormat="1" applyFont="1" applyFill="1" applyAlignment="1">
      <alignment horizontal="center" vertical="justify"/>
    </xf>
    <xf numFmtId="8" fontId="63" fillId="3" borderId="0" xfId="0" applyNumberFormat="1" applyFont="1" applyFill="1" applyAlignment="1">
      <alignment horizontal="center" vertical="center"/>
    </xf>
    <xf numFmtId="166" fontId="70" fillId="3" borderId="0" xfId="0" applyNumberFormat="1" applyFont="1" applyFill="1" applyAlignment="1">
      <alignment horizontal="center" vertical="center"/>
    </xf>
    <xf numFmtId="8" fontId="70" fillId="3" borderId="0" xfId="0" applyNumberFormat="1" applyFont="1" applyFill="1" applyAlignment="1">
      <alignment horizontal="center"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left" vertical="center" indent="1"/>
    </xf>
    <xf numFmtId="0" fontId="36" fillId="37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8" fontId="36" fillId="37" borderId="0" xfId="0" applyNumberFormat="1" applyFont="1" applyFill="1" applyAlignment="1">
      <alignment vertical="center"/>
    </xf>
    <xf numFmtId="14" fontId="36" fillId="37" borderId="0" xfId="0" applyNumberFormat="1" applyFont="1" applyFill="1" applyAlignment="1">
      <alignment horizontal="center" vertical="center"/>
    </xf>
    <xf numFmtId="8" fontId="36" fillId="3" borderId="0" xfId="0" applyNumberFormat="1" applyFont="1" applyFill="1" applyAlignment="1">
      <alignment horizontal="center"/>
    </xf>
    <xf numFmtId="8" fontId="36" fillId="37" borderId="0" xfId="0" applyNumberFormat="1" applyFont="1" applyFill="1" applyAlignment="1">
      <alignment horizontal="left" vertical="center" indent="1"/>
    </xf>
    <xf numFmtId="8" fontId="62" fillId="40" borderId="17" xfId="0" applyNumberFormat="1" applyFont="1" applyFill="1" applyBorder="1" applyAlignment="1">
      <alignment horizontal="center" vertical="center"/>
    </xf>
    <xf numFmtId="8" fontId="62" fillId="40" borderId="13" xfId="0" applyNumberFormat="1" applyFont="1" applyFill="1" applyBorder="1" applyAlignment="1">
      <alignment horizontal="left" vertical="center" indent="1"/>
    </xf>
    <xf numFmtId="8" fontId="70" fillId="2" borderId="13" xfId="0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left" vertical="justify" indent="1"/>
    </xf>
    <xf numFmtId="8" fontId="36" fillId="0" borderId="0" xfId="0" applyNumberFormat="1" applyFont="1" applyAlignment="1">
      <alignment horizontal="center"/>
    </xf>
    <xf numFmtId="0" fontId="36" fillId="0" borderId="2" xfId="0" applyFont="1" applyBorder="1"/>
    <xf numFmtId="168" fontId="36" fillId="3" borderId="0" xfId="0" applyNumberFormat="1" applyFont="1" applyFill="1" applyAlignment="1">
      <alignment horizontal="center" vertical="center"/>
    </xf>
    <xf numFmtId="40" fontId="37" fillId="0" borderId="2" xfId="0" applyNumberFormat="1" applyFont="1" applyBorder="1" applyAlignment="1">
      <alignment horizontal="left" vertical="center" indent="1"/>
    </xf>
    <xf numFmtId="40" fontId="37" fillId="3" borderId="0" xfId="0" applyNumberFormat="1" applyFont="1" applyFill="1" applyAlignment="1">
      <alignment horizontal="left" vertical="center" indent="1"/>
    </xf>
    <xf numFmtId="166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36" fillId="3" borderId="0" xfId="0" applyFont="1" applyFill="1" applyAlignment="1">
      <alignment horizontal="center" vertical="justify"/>
    </xf>
    <xf numFmtId="40" fontId="37" fillId="0" borderId="2" xfId="0" applyNumberFormat="1" applyFont="1" applyBorder="1" applyAlignment="1">
      <alignment horizontal="left" indent="1"/>
    </xf>
    <xf numFmtId="40" fontId="37" fillId="3" borderId="0" xfId="0" applyNumberFormat="1" applyFont="1" applyFill="1" applyAlignment="1">
      <alignment horizontal="left" indent="1"/>
    </xf>
    <xf numFmtId="8" fontId="70" fillId="2" borderId="13" xfId="0" applyNumberFormat="1" applyFont="1" applyFill="1" applyBorder="1" applyAlignment="1">
      <alignment horizontal="center" vertical="center"/>
    </xf>
    <xf numFmtId="8" fontId="70" fillId="2" borderId="13" xfId="0" applyNumberFormat="1" applyFont="1" applyFill="1" applyBorder="1" applyAlignment="1">
      <alignment horizontal="left" vertical="center" indent="1"/>
    </xf>
    <xf numFmtId="0" fontId="70" fillId="3" borderId="0" xfId="0" applyFont="1" applyFill="1" applyAlignment="1">
      <alignment horizontal="left" vertical="center"/>
    </xf>
    <xf numFmtId="40" fontId="62" fillId="3" borderId="0" xfId="0" applyNumberFormat="1" applyFont="1" applyFill="1" applyAlignment="1">
      <alignment horizontal="left" vertical="center" indent="1"/>
    </xf>
    <xf numFmtId="8" fontId="70" fillId="2" borderId="13" xfId="0" applyNumberFormat="1" applyFont="1" applyFill="1" applyBorder="1" applyAlignment="1">
      <alignment horizontal="left" vertical="justify" indent="1"/>
    </xf>
    <xf numFmtId="0" fontId="70" fillId="3" borderId="0" xfId="0" applyFont="1" applyFill="1" applyAlignment="1">
      <alignment horizontal="center" vertical="justify"/>
    </xf>
    <xf numFmtId="8" fontId="31" fillId="0" borderId="0" xfId="0" applyNumberFormat="1" applyFont="1" applyAlignment="1">
      <alignment horizontal="left" indent="1"/>
    </xf>
    <xf numFmtId="0" fontId="70" fillId="3" borderId="0" xfId="0" applyFont="1" applyFill="1" applyAlignment="1">
      <alignment horizontal="left" vertical="justify"/>
    </xf>
    <xf numFmtId="0" fontId="70" fillId="3" borderId="0" xfId="0" applyFont="1" applyFill="1" applyAlignment="1">
      <alignment horizontal="left" vertical="justify" indent="1"/>
    </xf>
    <xf numFmtId="8" fontId="70" fillId="3" borderId="0" xfId="0" applyNumberFormat="1" applyFont="1" applyFill="1" applyAlignment="1">
      <alignment horizontal="left" vertical="justify" indent="1"/>
    </xf>
    <xf numFmtId="0" fontId="63" fillId="3" borderId="0" xfId="0" applyFont="1" applyFill="1" applyAlignment="1">
      <alignment horizontal="left" vertical="justify" indent="1"/>
    </xf>
    <xf numFmtId="14" fontId="63" fillId="3" borderId="0" xfId="0" applyNumberFormat="1" applyFont="1" applyFill="1" applyAlignment="1">
      <alignment horizontal="left" vertical="justify" indent="1"/>
    </xf>
    <xf numFmtId="8" fontId="36" fillId="3" borderId="0" xfId="0" applyNumberFormat="1" applyFont="1" applyFill="1" applyAlignment="1">
      <alignment horizontal="left" vertical="justify" indent="1"/>
    </xf>
    <xf numFmtId="8" fontId="36" fillId="0" borderId="0" xfId="0" applyNumberFormat="1" applyFont="1" applyAlignment="1">
      <alignment horizontal="left" vertical="center" indent="1"/>
    </xf>
    <xf numFmtId="8" fontId="36" fillId="3" borderId="0" xfId="0" applyNumberFormat="1" applyFont="1" applyFill="1" applyAlignment="1">
      <alignment horizontal="left" vertical="center" indent="2"/>
    </xf>
    <xf numFmtId="8" fontId="36" fillId="3" borderId="0" xfId="0" applyNumberFormat="1" applyFont="1" applyFill="1" applyAlignment="1">
      <alignment horizontal="left" indent="2"/>
    </xf>
    <xf numFmtId="8" fontId="70" fillId="3" borderId="0" xfId="0" applyNumberFormat="1" applyFont="1" applyFill="1" applyAlignment="1">
      <alignment horizontal="left" vertical="center" indent="2"/>
    </xf>
    <xf numFmtId="8" fontId="36" fillId="0" borderId="0" xfId="0" applyNumberFormat="1" applyFont="1" applyAlignment="1">
      <alignment horizontal="left" vertical="center" indent="2"/>
    </xf>
    <xf numFmtId="8" fontId="62" fillId="40" borderId="66" xfId="0" applyNumberFormat="1" applyFont="1" applyFill="1" applyBorder="1" applyAlignment="1">
      <alignment horizontal="center" vertical="center"/>
    </xf>
    <xf numFmtId="8" fontId="25" fillId="0" borderId="0" xfId="0" applyNumberFormat="1" applyFont="1" applyAlignment="1">
      <alignment horizontal="left" vertical="center" indent="1"/>
    </xf>
    <xf numFmtId="1" fontId="36" fillId="0" borderId="1" xfId="0" applyNumberFormat="1" applyFont="1" applyBorder="1" applyAlignment="1">
      <alignment horizontal="center"/>
    </xf>
    <xf numFmtId="8" fontId="71" fillId="0" borderId="2" xfId="0" applyNumberFormat="1" applyFont="1" applyBorder="1" applyAlignment="1">
      <alignment horizontal="left" vertical="center" indent="2"/>
    </xf>
    <xf numFmtId="1" fontId="37" fillId="0" borderId="1" xfId="0" quotePrefix="1" applyNumberFormat="1" applyFont="1" applyBorder="1" applyAlignment="1">
      <alignment horizontal="center" vertical="center"/>
    </xf>
    <xf numFmtId="0" fontId="71" fillId="0" borderId="2" xfId="0" applyFont="1" applyBorder="1" applyAlignment="1">
      <alignment horizontal="left" vertical="center" indent="2"/>
    </xf>
    <xf numFmtId="1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indent="1"/>
    </xf>
    <xf numFmtId="0" fontId="73" fillId="0" borderId="2" xfId="0" applyFont="1" applyBorder="1" applyAlignment="1">
      <alignment horizontal="left" vertical="center" indent="1"/>
    </xf>
    <xf numFmtId="40" fontId="37" fillId="0" borderId="2" xfId="0" applyNumberFormat="1" applyFont="1" applyBorder="1" applyAlignment="1">
      <alignment horizontal="left" vertical="center" indent="2"/>
    </xf>
    <xf numFmtId="40" fontId="62" fillId="0" borderId="2" xfId="0" applyNumberFormat="1" applyFont="1" applyBorder="1" applyAlignment="1">
      <alignment horizontal="left" indent="2"/>
    </xf>
    <xf numFmtId="40" fontId="62" fillId="0" borderId="2" xfId="0" applyNumberFormat="1" applyFont="1" applyBorder="1" applyAlignment="1">
      <alignment horizontal="left" vertical="center" indent="1"/>
    </xf>
    <xf numFmtId="1" fontId="62" fillId="0" borderId="1" xfId="0" applyNumberFormat="1" applyFont="1" applyBorder="1" applyAlignment="1">
      <alignment horizontal="center"/>
    </xf>
    <xf numFmtId="0" fontId="73" fillId="38" borderId="27" xfId="0" applyFont="1" applyFill="1" applyBorder="1" applyAlignment="1">
      <alignment horizontal="left" vertical="center" indent="1"/>
    </xf>
    <xf numFmtId="40" fontId="62" fillId="0" borderId="0" xfId="0" quotePrefix="1" applyNumberFormat="1" applyFont="1" applyAlignment="1">
      <alignment horizontal="left" vertical="center" indent="1"/>
    </xf>
    <xf numFmtId="0" fontId="69" fillId="3" borderId="0" xfId="0" applyFont="1" applyFill="1" applyAlignment="1">
      <alignment horizontal="left" vertical="justify" indent="2"/>
    </xf>
    <xf numFmtId="0" fontId="36" fillId="3" borderId="0" xfId="0" applyFont="1" applyFill="1" applyAlignment="1">
      <alignment horizontal="left" vertical="center" indent="2"/>
    </xf>
    <xf numFmtId="8" fontId="69" fillId="3" borderId="0" xfId="0" applyNumberFormat="1" applyFont="1" applyFill="1" applyAlignment="1">
      <alignment horizontal="left" vertical="center" indent="1"/>
    </xf>
    <xf numFmtId="8" fontId="60" fillId="3" borderId="0" xfId="0" applyNumberFormat="1" applyFont="1" applyFill="1" applyAlignment="1">
      <alignment horizontal="left" vertical="center" indent="1"/>
    </xf>
    <xf numFmtId="8" fontId="63" fillId="3" borderId="0" xfId="0" applyNumberFormat="1" applyFont="1" applyFill="1" applyAlignment="1">
      <alignment horizontal="left" vertical="center" indent="1"/>
    </xf>
    <xf numFmtId="8" fontId="69" fillId="3" borderId="0" xfId="0" applyNumberFormat="1" applyFont="1" applyFill="1" applyAlignment="1">
      <alignment horizontal="left" vertical="center" indent="2"/>
    </xf>
    <xf numFmtId="0" fontId="69" fillId="3" borderId="0" xfId="0" applyFont="1" applyFill="1" applyAlignment="1">
      <alignment horizontal="left" indent="2"/>
    </xf>
    <xf numFmtId="17" fontId="69" fillId="3" borderId="0" xfId="0" applyNumberFormat="1" applyFont="1" applyFill="1" applyAlignment="1">
      <alignment horizontal="left" vertical="center" indent="1"/>
    </xf>
    <xf numFmtId="8" fontId="60" fillId="3" borderId="0" xfId="0" applyNumberFormat="1" applyFont="1" applyFill="1" applyAlignment="1">
      <alignment horizontal="left" vertical="center" indent="2"/>
    </xf>
    <xf numFmtId="8" fontId="63" fillId="3" borderId="0" xfId="0" applyNumberFormat="1" applyFont="1" applyFill="1" applyAlignment="1">
      <alignment horizontal="left" vertical="center" indent="2"/>
    </xf>
    <xf numFmtId="17" fontId="36" fillId="3" borderId="0" xfId="0" applyNumberFormat="1" applyFont="1" applyFill="1" applyAlignment="1">
      <alignment horizontal="left" vertical="center" indent="1"/>
    </xf>
    <xf numFmtId="8" fontId="70" fillId="2" borderId="13" xfId="0" applyNumberFormat="1" applyFont="1" applyFill="1" applyBorder="1" applyAlignment="1">
      <alignment horizontal="left" vertical="center" indent="2"/>
    </xf>
    <xf numFmtId="0" fontId="73" fillId="38" borderId="27" xfId="0" applyFont="1" applyFill="1" applyBorder="1" applyAlignment="1">
      <alignment horizontal="left" vertical="justify" indent="2"/>
    </xf>
    <xf numFmtId="167" fontId="70" fillId="2" borderId="13" xfId="0" applyNumberFormat="1" applyFont="1" applyFill="1" applyBorder="1" applyAlignment="1">
      <alignment horizontal="left" vertical="justify" indent="2"/>
    </xf>
    <xf numFmtId="0" fontId="36" fillId="0" borderId="0" xfId="0" applyFont="1" applyAlignment="1">
      <alignment horizontal="left" indent="2"/>
    </xf>
    <xf numFmtId="167" fontId="36" fillId="0" borderId="0" xfId="0" applyNumberFormat="1" applyFont="1" applyAlignment="1">
      <alignment horizontal="left" vertical="center" indent="1"/>
    </xf>
    <xf numFmtId="40" fontId="62" fillId="0" borderId="0" xfId="0" quotePrefix="1" applyNumberFormat="1" applyFont="1" applyAlignment="1">
      <alignment horizontal="left" vertical="center" indent="2"/>
    </xf>
    <xf numFmtId="40" fontId="62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2"/>
    </xf>
    <xf numFmtId="0" fontId="70" fillId="3" borderId="0" xfId="0" applyFont="1" applyFill="1" applyAlignment="1">
      <alignment horizontal="left" vertical="center" indent="2"/>
    </xf>
    <xf numFmtId="0" fontId="73" fillId="38" borderId="74" xfId="0" applyFont="1" applyFill="1" applyBorder="1" applyAlignment="1">
      <alignment horizontal="left" vertical="center" indent="2"/>
    </xf>
    <xf numFmtId="8" fontId="37" fillId="3" borderId="0" xfId="0" applyNumberFormat="1" applyFont="1" applyFill="1" applyAlignment="1">
      <alignment horizontal="left" vertical="center" indent="1"/>
    </xf>
    <xf numFmtId="168" fontId="31" fillId="3" borderId="0" xfId="0" applyNumberFormat="1" applyFont="1" applyFill="1" applyAlignment="1">
      <alignment horizontal="center" vertical="center"/>
    </xf>
    <xf numFmtId="8" fontId="31" fillId="3" borderId="0" xfId="0" applyNumberFormat="1" applyFont="1" applyFill="1" applyAlignment="1">
      <alignment horizontal="left" indent="2"/>
    </xf>
    <xf numFmtId="8" fontId="31" fillId="3" borderId="0" xfId="0" applyNumberFormat="1" applyFont="1" applyFill="1" applyAlignment="1">
      <alignment horizontal="center" vertical="center"/>
    </xf>
    <xf numFmtId="1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 vertical="center"/>
    </xf>
    <xf numFmtId="38" fontId="53" fillId="3" borderId="0" xfId="0" quotePrefix="1" applyNumberFormat="1" applyFont="1" applyFill="1" applyAlignment="1">
      <alignment horizontal="center" vertical="center"/>
    </xf>
    <xf numFmtId="40" fontId="31" fillId="3" borderId="0" xfId="0" applyNumberFormat="1" applyFont="1" applyFill="1" applyAlignment="1">
      <alignment horizontal="center" vertical="center"/>
    </xf>
    <xf numFmtId="1" fontId="60" fillId="3" borderId="0" xfId="0" applyNumberFormat="1" applyFont="1" applyFill="1" applyAlignment="1">
      <alignment horizontal="center" vertical="center"/>
    </xf>
    <xf numFmtId="1" fontId="63" fillId="3" borderId="0" xfId="0" applyNumberFormat="1" applyFont="1" applyFill="1" applyAlignment="1">
      <alignment horizontal="center" vertical="center"/>
    </xf>
    <xf numFmtId="1" fontId="63" fillId="3" borderId="0" xfId="0" applyNumberFormat="1" applyFont="1" applyFill="1"/>
    <xf numFmtId="168" fontId="69" fillId="3" borderId="0" xfId="0" applyNumberFormat="1" applyFont="1" applyFill="1" applyAlignment="1">
      <alignment horizontal="center" vertical="center"/>
    </xf>
    <xf numFmtId="168" fontId="60" fillId="3" borderId="0" xfId="0" applyNumberFormat="1" applyFont="1" applyFill="1" applyAlignment="1">
      <alignment horizontal="center" vertical="center"/>
    </xf>
    <xf numFmtId="168" fontId="63" fillId="3" borderId="0" xfId="0" applyNumberFormat="1" applyFont="1" applyFill="1" applyAlignment="1">
      <alignment horizontal="center" vertical="center"/>
    </xf>
    <xf numFmtId="168" fontId="70" fillId="2" borderId="17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horizontal="center" vertical="center"/>
    </xf>
    <xf numFmtId="6" fontId="24" fillId="3" borderId="0" xfId="0" applyNumberFormat="1" applyFont="1" applyFill="1" applyAlignment="1">
      <alignment horizontal="left" indent="1"/>
    </xf>
    <xf numFmtId="168" fontId="24" fillId="3" borderId="0" xfId="0" applyNumberFormat="1" applyFont="1" applyFill="1" applyAlignment="1">
      <alignment horizontal="left" indent="1"/>
    </xf>
    <xf numFmtId="8" fontId="24" fillId="3" borderId="0" xfId="0" applyNumberFormat="1" applyFont="1" applyFill="1"/>
    <xf numFmtId="8" fontId="28" fillId="3" borderId="0" xfId="0" applyNumberFormat="1" applyFont="1" applyFill="1" applyAlignment="1">
      <alignment horizontal="left" vertical="center" indent="2"/>
    </xf>
    <xf numFmtId="38" fontId="24" fillId="3" borderId="0" xfId="0" applyNumberFormat="1" applyFont="1" applyFill="1" applyAlignment="1">
      <alignment horizontal="left" indent="2"/>
    </xf>
    <xf numFmtId="0" fontId="24" fillId="3" borderId="0" xfId="0" applyFont="1" applyFill="1" applyAlignment="1">
      <alignment horizontal="left" indent="1"/>
    </xf>
    <xf numFmtId="8" fontId="24" fillId="3" borderId="0" xfId="0" applyNumberFormat="1" applyFont="1" applyFill="1" applyAlignment="1">
      <alignment horizontal="left" indent="2"/>
    </xf>
    <xf numFmtId="8" fontId="25" fillId="3" borderId="0" xfId="0" quotePrefix="1" applyNumberFormat="1" applyFont="1" applyFill="1" applyAlignment="1">
      <alignment horizontal="left" vertical="center" indent="2"/>
    </xf>
    <xf numFmtId="38" fontId="25" fillId="3" borderId="0" xfId="0" quotePrefix="1" applyNumberFormat="1" applyFont="1" applyFill="1" applyAlignment="1">
      <alignment horizontal="left" vertical="center" indent="2"/>
    </xf>
    <xf numFmtId="0" fontId="24" fillId="3" borderId="0" xfId="0" applyFont="1" applyFill="1"/>
    <xf numFmtId="40" fontId="24" fillId="3" borderId="0" xfId="0" applyNumberFormat="1" applyFont="1" applyFill="1" applyAlignment="1">
      <alignment horizontal="left" indent="2"/>
    </xf>
    <xf numFmtId="6" fontId="68" fillId="3" borderId="0" xfId="0" applyNumberFormat="1" applyFont="1" applyFill="1" applyAlignment="1">
      <alignment horizontal="left" vertical="center" indent="1"/>
    </xf>
    <xf numFmtId="8" fontId="62" fillId="3" borderId="0" xfId="0" applyNumberFormat="1" applyFont="1" applyFill="1" applyAlignment="1">
      <alignment horizontal="left" vertical="center" indent="1"/>
    </xf>
    <xf numFmtId="40" fontId="24" fillId="3" borderId="0" xfId="0" applyNumberFormat="1" applyFont="1" applyFill="1" applyAlignment="1">
      <alignment horizontal="left" indent="1"/>
    </xf>
    <xf numFmtId="8" fontId="28" fillId="3" borderId="0" xfId="0" applyNumberFormat="1" applyFont="1" applyFill="1" applyAlignment="1">
      <alignment horizontal="left" vertical="center" indent="1"/>
    </xf>
    <xf numFmtId="1" fontId="28" fillId="3" borderId="0" xfId="0" applyNumberFormat="1" applyFont="1" applyFill="1" applyAlignment="1">
      <alignment horizontal="left" vertical="center" indent="1"/>
    </xf>
    <xf numFmtId="8" fontId="24" fillId="3" borderId="0" xfId="0" applyNumberFormat="1" applyFont="1" applyFill="1" applyAlignment="1">
      <alignment horizontal="left" vertical="center" indent="1"/>
    </xf>
    <xf numFmtId="2" fontId="24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166" fontId="24" fillId="3" borderId="0" xfId="0" applyNumberFormat="1" applyFont="1" applyFill="1" applyAlignment="1">
      <alignment horizontal="left" vertical="center" indent="1"/>
    </xf>
    <xf numFmtId="8" fontId="24" fillId="3" borderId="0" xfId="0" applyNumberFormat="1" applyFont="1" applyFill="1" applyAlignment="1">
      <alignment horizontal="left" indent="1"/>
    </xf>
    <xf numFmtId="166" fontId="8" fillId="3" borderId="0" xfId="0" applyNumberFormat="1" applyFont="1" applyFill="1" applyAlignment="1">
      <alignment horizontal="left" indent="1"/>
    </xf>
    <xf numFmtId="166" fontId="24" fillId="3" borderId="0" xfId="0" applyNumberFormat="1" applyFont="1" applyFill="1" applyAlignment="1">
      <alignment horizontal="left" indent="1"/>
    </xf>
    <xf numFmtId="38" fontId="24" fillId="3" borderId="0" xfId="0" applyNumberFormat="1" applyFont="1" applyFill="1" applyAlignment="1">
      <alignment horizontal="left" indent="1"/>
    </xf>
    <xf numFmtId="16" fontId="24" fillId="3" borderId="0" xfId="0" applyNumberFormat="1" applyFont="1" applyFill="1" applyAlignment="1">
      <alignment horizontal="left" indent="1"/>
    </xf>
    <xf numFmtId="2" fontId="24" fillId="3" borderId="0" xfId="0" applyNumberFormat="1" applyFont="1" applyFill="1" applyAlignment="1">
      <alignment horizontal="left" indent="1"/>
    </xf>
    <xf numFmtId="1" fontId="28" fillId="3" borderId="0" xfId="0" applyNumberFormat="1" applyFont="1" applyFill="1" applyAlignment="1">
      <alignment horizontal="left" indent="1"/>
    </xf>
    <xf numFmtId="168" fontId="27" fillId="3" borderId="0" xfId="0" applyNumberFormat="1" applyFont="1" applyFill="1" applyAlignment="1">
      <alignment horizontal="left" indent="1"/>
    </xf>
    <xf numFmtId="0" fontId="43" fillId="2" borderId="16" xfId="0" applyFont="1" applyFill="1" applyBorder="1" applyAlignment="1">
      <alignment vertical="justify"/>
    </xf>
    <xf numFmtId="0" fontId="41" fillId="3" borderId="0" xfId="0" applyFont="1" applyFill="1" applyAlignment="1">
      <alignment vertical="justify"/>
    </xf>
    <xf numFmtId="8" fontId="50" fillId="2" borderId="13" xfId="0" applyNumberFormat="1" applyFont="1" applyFill="1" applyBorder="1" applyAlignment="1">
      <alignment vertical="justify"/>
    </xf>
    <xf numFmtId="10" fontId="50" fillId="2" borderId="13" xfId="0" applyNumberFormat="1" applyFont="1" applyFill="1" applyBorder="1" applyAlignment="1">
      <alignment vertical="justify"/>
    </xf>
    <xf numFmtId="8" fontId="43" fillId="2" borderId="17" xfId="0" applyNumberFormat="1" applyFont="1" applyFill="1" applyBorder="1" applyAlignment="1">
      <alignment vertical="justify"/>
    </xf>
    <xf numFmtId="8" fontId="43" fillId="2" borderId="15" xfId="0" applyNumberFormat="1" applyFont="1" applyFill="1" applyBorder="1" applyAlignment="1">
      <alignment vertical="justify"/>
    </xf>
    <xf numFmtId="1" fontId="43" fillId="2" borderId="15" xfId="0" applyNumberFormat="1" applyFont="1" applyFill="1" applyBorder="1" applyAlignment="1">
      <alignment vertical="justify"/>
    </xf>
    <xf numFmtId="0" fontId="43" fillId="3" borderId="27" xfId="0" applyFont="1" applyFill="1" applyBorder="1" applyAlignment="1">
      <alignment vertical="justify"/>
    </xf>
    <xf numFmtId="8" fontId="36" fillId="3" borderId="0" xfId="0" applyNumberFormat="1" applyFont="1" applyFill="1" applyAlignment="1">
      <alignment vertical="justify"/>
    </xf>
    <xf numFmtId="166" fontId="36" fillId="3" borderId="0" xfId="0" applyNumberFormat="1" applyFont="1" applyFill="1" applyAlignment="1">
      <alignment vertical="justify"/>
    </xf>
    <xf numFmtId="0" fontId="36" fillId="3" borderId="0" xfId="0" applyFont="1" applyFill="1" applyAlignment="1">
      <alignment vertical="justify"/>
    </xf>
    <xf numFmtId="0" fontId="73" fillId="3" borderId="0" xfId="0" applyFont="1" applyFill="1" applyAlignment="1">
      <alignment vertical="justify"/>
    </xf>
    <xf numFmtId="168" fontId="36" fillId="3" borderId="0" xfId="0" applyNumberFormat="1" applyFont="1" applyFill="1" applyAlignment="1">
      <alignment vertical="justify"/>
    </xf>
    <xf numFmtId="0" fontId="41" fillId="0" borderId="0" xfId="0" applyFont="1" applyAlignment="1">
      <alignment vertical="justify"/>
    </xf>
    <xf numFmtId="1" fontId="62" fillId="41" borderId="53" xfId="0" applyNumberFormat="1" applyFont="1" applyFill="1" applyBorder="1" applyAlignment="1">
      <alignment horizontal="center" vertical="center"/>
    </xf>
    <xf numFmtId="8" fontId="62" fillId="41" borderId="54" xfId="0" applyNumberFormat="1" applyFont="1" applyFill="1" applyBorder="1" applyAlignment="1">
      <alignment vertical="justify"/>
    </xf>
    <xf numFmtId="0" fontId="62" fillId="41" borderId="55" xfId="0" applyFont="1" applyFill="1" applyBorder="1" applyAlignment="1">
      <alignment horizontal="center" vertical="center"/>
    </xf>
    <xf numFmtId="0" fontId="62" fillId="41" borderId="54" xfId="0" applyFont="1" applyFill="1" applyBorder="1" applyAlignment="1">
      <alignment vertical="justify"/>
    </xf>
    <xf numFmtId="0" fontId="62" fillId="41" borderId="54" xfId="0" applyFont="1" applyFill="1" applyBorder="1" applyAlignment="1">
      <alignment horizontal="center" vertical="center"/>
    </xf>
    <xf numFmtId="0" fontId="62" fillId="41" borderId="55" xfId="0" applyFont="1" applyFill="1" applyBorder="1" applyAlignment="1">
      <alignment vertical="justify"/>
    </xf>
    <xf numFmtId="0" fontId="62" fillId="41" borderId="53" xfId="0" applyFont="1" applyFill="1" applyBorder="1" applyAlignment="1">
      <alignment horizontal="center" vertical="center"/>
    </xf>
    <xf numFmtId="0" fontId="62" fillId="41" borderId="13" xfId="0" applyFont="1" applyFill="1" applyBorder="1" applyAlignment="1">
      <alignment horizontal="center" vertical="center"/>
    </xf>
    <xf numFmtId="8" fontId="62" fillId="41" borderId="13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indent="1"/>
    </xf>
    <xf numFmtId="8" fontId="37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vertical="justify"/>
    </xf>
    <xf numFmtId="0" fontId="62" fillId="39" borderId="69" xfId="0" applyFont="1" applyFill="1" applyBorder="1" applyAlignment="1">
      <alignment horizontal="center" vertical="center"/>
    </xf>
    <xf numFmtId="1" fontId="62" fillId="39" borderId="70" xfId="0" applyNumberFormat="1" applyFont="1" applyFill="1" applyBorder="1" applyAlignment="1">
      <alignment horizontal="center" vertical="center"/>
    </xf>
    <xf numFmtId="1" fontId="62" fillId="39" borderId="71" xfId="0" applyNumberFormat="1" applyFont="1" applyFill="1" applyBorder="1" applyAlignment="1">
      <alignment vertical="justify"/>
    </xf>
    <xf numFmtId="40" fontId="37" fillId="0" borderId="76" xfId="0" applyNumberFormat="1" applyFont="1" applyBorder="1" applyAlignment="1">
      <alignment horizontal="left" vertical="center" indent="1"/>
    </xf>
    <xf numFmtId="40" fontId="37" fillId="0" borderId="76" xfId="0" applyNumberFormat="1" applyFont="1" applyBorder="1" applyAlignment="1">
      <alignment horizontal="left" indent="1"/>
    </xf>
    <xf numFmtId="40" fontId="62" fillId="0" borderId="76" xfId="0" applyNumberFormat="1" applyFont="1" applyBorder="1" applyAlignment="1">
      <alignment horizontal="left" vertical="center" indent="1"/>
    </xf>
    <xf numFmtId="8" fontId="62" fillId="0" borderId="19" xfId="0" applyNumberFormat="1" applyFont="1" applyBorder="1" applyAlignment="1">
      <alignment horizontal="left" indent="1"/>
    </xf>
    <xf numFmtId="40" fontId="62" fillId="0" borderId="77" xfId="0" applyNumberFormat="1" applyFont="1" applyBorder="1" applyAlignment="1">
      <alignment horizontal="left" vertical="center" indent="1"/>
    </xf>
    <xf numFmtId="8" fontId="72" fillId="0" borderId="0" xfId="0" applyNumberFormat="1" applyFont="1" applyAlignment="1">
      <alignment horizontal="left" vertical="center" indent="2"/>
    </xf>
    <xf numFmtId="8" fontId="37" fillId="0" borderId="2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/>
    </xf>
    <xf numFmtId="40" fontId="37" fillId="0" borderId="44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8" fontId="36" fillId="0" borderId="0" xfId="0" quotePrefix="1" applyNumberFormat="1" applyFont="1" applyAlignment="1">
      <alignment horizontal="left" indent="1"/>
    </xf>
    <xf numFmtId="8" fontId="31" fillId="0" borderId="0" xfId="0" applyNumberFormat="1" applyFont="1" applyAlignment="1">
      <alignment horizontal="center"/>
    </xf>
    <xf numFmtId="40" fontId="37" fillId="0" borderId="0" xfId="0" applyNumberFormat="1" applyFont="1"/>
    <xf numFmtId="40" fontId="37" fillId="0" borderId="44" xfId="0" applyNumberFormat="1" applyFont="1" applyBorder="1" applyAlignment="1">
      <alignment horizontal="center"/>
    </xf>
    <xf numFmtId="6" fontId="71" fillId="0" borderId="0" xfId="0" applyNumberFormat="1" applyFont="1" applyAlignment="1">
      <alignment horizontal="left" vertical="center" indent="2"/>
    </xf>
    <xf numFmtId="6" fontId="72" fillId="0" borderId="0" xfId="0" applyNumberFormat="1" applyFont="1" applyAlignment="1">
      <alignment horizontal="left" vertical="center" indent="2"/>
    </xf>
    <xf numFmtId="3" fontId="63" fillId="3" borderId="0" xfId="0" applyNumberFormat="1" applyFont="1" applyFill="1" applyAlignment="1">
      <alignment horizontal="center" vertical="center"/>
    </xf>
    <xf numFmtId="3" fontId="60" fillId="3" borderId="0" xfId="0" applyNumberFormat="1" applyFont="1" applyFill="1" applyAlignment="1">
      <alignment horizontal="center" vertical="center"/>
    </xf>
    <xf numFmtId="3" fontId="70" fillId="3" borderId="0" xfId="0" applyNumberFormat="1" applyFont="1" applyFill="1" applyAlignment="1">
      <alignment horizontal="center" vertical="center"/>
    </xf>
    <xf numFmtId="38" fontId="39" fillId="0" borderId="0" xfId="0" applyNumberFormat="1" applyFont="1" applyAlignment="1">
      <alignment horizontal="center" vertical="center"/>
    </xf>
    <xf numFmtId="2" fontId="60" fillId="3" borderId="0" xfId="0" applyNumberFormat="1" applyFont="1" applyFill="1" applyAlignment="1">
      <alignment horizontal="center" vertical="center"/>
    </xf>
    <xf numFmtId="2" fontId="63" fillId="3" borderId="0" xfId="0" applyNumberFormat="1" applyFont="1" applyFill="1" applyAlignment="1">
      <alignment horizontal="center" vertical="center"/>
    </xf>
    <xf numFmtId="0" fontId="57" fillId="3" borderId="0" xfId="0" applyFont="1" applyFill="1" applyAlignment="1">
      <alignment vertical="center"/>
    </xf>
    <xf numFmtId="8" fontId="71" fillId="0" borderId="0" xfId="0" applyNumberFormat="1" applyFont="1" applyAlignment="1">
      <alignment horizontal="center" vertical="center"/>
    </xf>
    <xf numFmtId="8" fontId="34" fillId="3" borderId="0" xfId="0" applyNumberFormat="1" applyFont="1" applyFill="1" applyAlignment="1">
      <alignment horizontal="center" vertical="center"/>
    </xf>
    <xf numFmtId="1" fontId="45" fillId="3" borderId="0" xfId="0" applyNumberFormat="1" applyFont="1" applyFill="1" applyAlignment="1">
      <alignment horizontal="center" vertical="justify"/>
    </xf>
    <xf numFmtId="1" fontId="37" fillId="3" borderId="0" xfId="0" applyNumberFormat="1" applyFont="1" applyFill="1" applyAlignment="1">
      <alignment horizontal="center" vertical="justify"/>
    </xf>
    <xf numFmtId="1" fontId="62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1"/>
    </xf>
    <xf numFmtId="0" fontId="37" fillId="0" borderId="0" xfId="0" applyFont="1"/>
    <xf numFmtId="0" fontId="37" fillId="0" borderId="0" xfId="0" applyFont="1" applyAlignment="1">
      <alignment horizontal="left" indent="1"/>
    </xf>
    <xf numFmtId="0" fontId="62" fillId="3" borderId="0" xfId="0" applyFont="1" applyFill="1" applyAlignment="1">
      <alignment horizontal="left" vertical="center" indent="1"/>
    </xf>
    <xf numFmtId="0" fontId="37" fillId="3" borderId="0" xfId="0" applyFont="1" applyFill="1"/>
    <xf numFmtId="40" fontId="24" fillId="3" borderId="0" xfId="0" applyNumberFormat="1" applyFont="1" applyFill="1" applyAlignment="1">
      <alignment vertical="center"/>
    </xf>
    <xf numFmtId="40" fontId="36" fillId="0" borderId="0" xfId="0" applyNumberFormat="1" applyFont="1"/>
    <xf numFmtId="40" fontId="27" fillId="0" borderId="0" xfId="0" applyNumberFormat="1" applyFont="1" applyAlignment="1">
      <alignment horizontal="left" indent="1"/>
    </xf>
    <xf numFmtId="40" fontId="27" fillId="0" borderId="0" xfId="0" applyNumberFormat="1" applyFont="1" applyAlignment="1">
      <alignment horizontal="left" vertical="center" indent="1"/>
    </xf>
    <xf numFmtId="40" fontId="0" fillId="3" borderId="0" xfId="0" applyNumberFormat="1" applyFill="1"/>
    <xf numFmtId="40" fontId="79" fillId="3" borderId="0" xfId="42" applyNumberFormat="1" applyFont="1" applyFill="1" applyBorder="1" applyAlignment="1">
      <alignment horizontal="left" vertical="center"/>
    </xf>
    <xf numFmtId="40" fontId="24" fillId="3" borderId="0" xfId="0" applyNumberFormat="1" applyFont="1" applyFill="1" applyAlignment="1">
      <alignment horizontal="left" vertical="center"/>
    </xf>
    <xf numFmtId="40" fontId="79" fillId="3" borderId="0" xfId="42" applyNumberFormat="1" applyFont="1" applyFill="1" applyBorder="1" applyAlignment="1">
      <alignment horizontal="left" vertical="center" wrapText="1"/>
    </xf>
    <xf numFmtId="40" fontId="80" fillId="3" borderId="0" xfId="42" applyNumberFormat="1" applyFont="1" applyFill="1" applyBorder="1" applyAlignment="1">
      <alignment horizontal="left" vertical="center"/>
    </xf>
    <xf numFmtId="40" fontId="41" fillId="3" borderId="0" xfId="0" applyNumberFormat="1" applyFont="1" applyFill="1"/>
    <xf numFmtId="40" fontId="40" fillId="2" borderId="16" xfId="0" applyNumberFormat="1" applyFont="1" applyFill="1" applyBorder="1" applyAlignment="1">
      <alignment vertical="justify"/>
    </xf>
    <xf numFmtId="40" fontId="36" fillId="0" borderId="0" xfId="0" applyNumberFormat="1" applyFont="1" applyAlignment="1">
      <alignment horizontal="left" vertical="center" indent="2"/>
    </xf>
    <xf numFmtId="40" fontId="31" fillId="0" borderId="0" xfId="0" applyNumberFormat="1" applyFont="1" applyAlignment="1">
      <alignment horizontal="left" vertical="center" indent="2"/>
    </xf>
    <xf numFmtId="40" fontId="0" fillId="0" borderId="0" xfId="0" applyNumberFormat="1"/>
    <xf numFmtId="40" fontId="0" fillId="0" borderId="0" xfId="0" applyNumberFormat="1" applyAlignment="1">
      <alignment horizontal="left" vertical="center" indent="2"/>
    </xf>
    <xf numFmtId="40" fontId="40" fillId="3" borderId="0" xfId="0" applyNumberFormat="1" applyFont="1" applyFill="1" applyAlignment="1">
      <alignment horizontal="left" vertical="justify" indent="1"/>
    </xf>
    <xf numFmtId="40" fontId="0" fillId="3" borderId="0" xfId="0" applyNumberFormat="1" applyFill="1" applyAlignment="1">
      <alignment horizontal="center"/>
    </xf>
    <xf numFmtId="0" fontId="36" fillId="0" borderId="60" xfId="0" applyFont="1" applyBorder="1"/>
    <xf numFmtId="0" fontId="36" fillId="0" borderId="79" xfId="0" applyFont="1" applyBorder="1"/>
    <xf numFmtId="8" fontId="62" fillId="0" borderId="2" xfId="0" applyNumberFormat="1" applyFont="1" applyBorder="1" applyAlignment="1">
      <alignment horizontal="left" vertical="center" indent="2"/>
    </xf>
    <xf numFmtId="0" fontId="27" fillId="0" borderId="2" xfId="0" applyFont="1" applyBorder="1"/>
    <xf numFmtId="1" fontId="71" fillId="0" borderId="1" xfId="0" applyNumberFormat="1" applyFont="1" applyBorder="1" applyAlignment="1">
      <alignment horizontal="left" vertical="center" indent="2"/>
    </xf>
    <xf numFmtId="1" fontId="62" fillId="0" borderId="1" xfId="0" applyNumberFormat="1" applyFont="1" applyBorder="1" applyAlignment="1">
      <alignment horizontal="left" vertical="center" indent="2"/>
    </xf>
    <xf numFmtId="1" fontId="36" fillId="0" borderId="1" xfId="0" applyNumberFormat="1" applyFont="1" applyBorder="1" applyAlignment="1">
      <alignment horizontal="left" indent="1"/>
    </xf>
    <xf numFmtId="1" fontId="73" fillId="0" borderId="1" xfId="0" applyNumberFormat="1" applyFont="1" applyBorder="1" applyAlignment="1">
      <alignment horizontal="left" vertical="center" indent="1"/>
    </xf>
    <xf numFmtId="1" fontId="37" fillId="0" borderId="1" xfId="0" applyNumberFormat="1" applyFont="1" applyBorder="1" applyAlignment="1">
      <alignment horizontal="left" vertical="center" indent="2"/>
    </xf>
    <xf numFmtId="1" fontId="27" fillId="0" borderId="1" xfId="0" applyNumberFormat="1" applyFont="1" applyBorder="1"/>
    <xf numFmtId="1" fontId="36" fillId="0" borderId="1" xfId="0" applyNumberFormat="1" applyFont="1" applyBorder="1"/>
    <xf numFmtId="1" fontId="37" fillId="0" borderId="1" xfId="0" applyNumberFormat="1" applyFont="1" applyBorder="1" applyAlignment="1">
      <alignment horizontal="left" indent="1"/>
    </xf>
    <xf numFmtId="1" fontId="37" fillId="0" borderId="1" xfId="0" applyNumberFormat="1" applyFont="1" applyBorder="1" applyAlignment="1">
      <alignment horizontal="left" vertical="center" indent="1"/>
    </xf>
    <xf numFmtId="1" fontId="62" fillId="0" borderId="1" xfId="0" applyNumberFormat="1" applyFont="1" applyBorder="1" applyAlignment="1">
      <alignment horizontal="left" indent="2"/>
    </xf>
    <xf numFmtId="1" fontId="62" fillId="0" borderId="1" xfId="0" applyNumberFormat="1" applyFont="1" applyBorder="1" applyAlignment="1">
      <alignment horizontal="left" vertical="center" indent="1"/>
    </xf>
    <xf numFmtId="1" fontId="36" fillId="3" borderId="0" xfId="0" applyNumberFormat="1" applyFont="1" applyFill="1"/>
    <xf numFmtId="40" fontId="62" fillId="0" borderId="81" xfId="0" applyNumberFormat="1" applyFont="1" applyBorder="1" applyAlignment="1">
      <alignment horizontal="left" vertical="center" indent="1"/>
    </xf>
    <xf numFmtId="8" fontId="60" fillId="3" borderId="0" xfId="0" applyNumberFormat="1" applyFont="1" applyFill="1" applyAlignment="1">
      <alignment horizontal="center" vertical="justify"/>
    </xf>
    <xf numFmtId="8" fontId="69" fillId="3" borderId="0" xfId="0" applyNumberFormat="1" applyFont="1" applyFill="1" applyAlignment="1">
      <alignment horizontal="center" vertical="justify"/>
    </xf>
    <xf numFmtId="8" fontId="37" fillId="0" borderId="1" xfId="0" applyNumberFormat="1" applyFont="1" applyBorder="1" applyAlignment="1">
      <alignment horizontal="left" vertical="center" indent="1"/>
    </xf>
    <xf numFmtId="8" fontId="37" fillId="0" borderId="1" xfId="0" applyNumberFormat="1" applyFont="1" applyBorder="1" applyAlignment="1">
      <alignment horizontal="left" indent="1"/>
    </xf>
    <xf numFmtId="8" fontId="62" fillId="0" borderId="1" xfId="0" applyNumberFormat="1" applyFont="1" applyBorder="1" applyAlignment="1">
      <alignment horizontal="left" vertical="center" indent="1"/>
    </xf>
    <xf numFmtId="8" fontId="62" fillId="0" borderId="2" xfId="0" applyNumberFormat="1" applyFont="1" applyBorder="1" applyAlignment="1">
      <alignment horizontal="left" vertical="center" indent="1"/>
    </xf>
    <xf numFmtId="8" fontId="62" fillId="0" borderId="81" xfId="0" applyNumberFormat="1" applyFont="1" applyBorder="1" applyAlignment="1">
      <alignment horizontal="left" vertical="center" indent="1"/>
    </xf>
    <xf numFmtId="8" fontId="31" fillId="39" borderId="67" xfId="0" applyNumberFormat="1" applyFont="1" applyFill="1" applyBorder="1" applyAlignment="1">
      <alignment vertical="justify"/>
    </xf>
    <xf numFmtId="8" fontId="31" fillId="39" borderId="67" xfId="0" applyNumberFormat="1" applyFont="1" applyFill="1" applyBorder="1" applyAlignment="1">
      <alignment vertical="center"/>
    </xf>
    <xf numFmtId="167" fontId="79" fillId="3" borderId="0" xfId="42" applyNumberFormat="1" applyFont="1" applyFill="1" applyBorder="1" applyAlignment="1">
      <alignment horizontal="left" vertical="center"/>
    </xf>
    <xf numFmtId="8" fontId="79" fillId="3" borderId="0" xfId="42" applyNumberFormat="1" applyFont="1" applyFill="1" applyBorder="1" applyAlignment="1">
      <alignment horizontal="left" vertical="center"/>
    </xf>
    <xf numFmtId="0" fontId="79" fillId="3" borderId="0" xfId="42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79" fillId="3" borderId="0" xfId="42" applyFont="1" applyFill="1" applyBorder="1" applyAlignment="1">
      <alignment horizontal="left" vertical="center" wrapText="1"/>
    </xf>
    <xf numFmtId="167" fontId="80" fillId="3" borderId="0" xfId="42" applyNumberFormat="1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0" fontId="40" fillId="2" borderId="16" xfId="0" applyFont="1" applyFill="1" applyBorder="1" applyAlignment="1">
      <alignment vertical="justify"/>
    </xf>
    <xf numFmtId="0" fontId="36" fillId="0" borderId="0" xfId="0" applyFont="1" applyAlignment="1">
      <alignment horizontal="left" vertical="center" indent="2"/>
    </xf>
    <xf numFmtId="8" fontId="0" fillId="0" borderId="0" xfId="0" applyNumberFormat="1" applyAlignment="1">
      <alignment horizontal="left" vertical="center" indent="2"/>
    </xf>
    <xf numFmtId="0" fontId="40" fillId="3" borderId="0" xfId="0" applyFont="1" applyFill="1" applyAlignment="1">
      <alignment horizontal="left" vertical="justify" indent="1"/>
    </xf>
    <xf numFmtId="40" fontId="0" fillId="3" borderId="0" xfId="0" applyNumberFormat="1" applyFill="1" applyAlignment="1">
      <alignment horizontal="left" indent="1"/>
    </xf>
    <xf numFmtId="40" fontId="79" fillId="3" borderId="0" xfId="42" applyNumberFormat="1" applyFont="1" applyFill="1" applyBorder="1" applyAlignment="1">
      <alignment horizontal="left" vertical="center" indent="1"/>
    </xf>
    <xf numFmtId="40" fontId="24" fillId="3" borderId="0" xfId="0" applyNumberFormat="1" applyFont="1" applyFill="1" applyAlignment="1">
      <alignment horizontal="left" vertical="center" indent="1"/>
    </xf>
    <xf numFmtId="40" fontId="79" fillId="3" borderId="0" xfId="42" applyNumberFormat="1" applyFont="1" applyFill="1" applyBorder="1" applyAlignment="1">
      <alignment horizontal="left" vertical="center" wrapText="1" indent="1"/>
    </xf>
    <xf numFmtId="40" fontId="80" fillId="3" borderId="0" xfId="42" applyNumberFormat="1" applyFont="1" applyFill="1" applyBorder="1" applyAlignment="1">
      <alignment horizontal="left" vertical="center" indent="1"/>
    </xf>
    <xf numFmtId="40" fontId="0" fillId="3" borderId="0" xfId="0" applyNumberFormat="1" applyFill="1" applyAlignment="1">
      <alignment horizontal="left" vertical="center"/>
    </xf>
    <xf numFmtId="40" fontId="0" fillId="0" borderId="0" xfId="0" applyNumberFormat="1" applyAlignment="1">
      <alignment horizontal="left" indent="1"/>
    </xf>
    <xf numFmtId="2" fontId="81" fillId="2" borderId="13" xfId="0" applyNumberFormat="1" applyFont="1" applyFill="1" applyBorder="1" applyAlignment="1">
      <alignment horizontal="left" vertical="center" indent="1"/>
    </xf>
    <xf numFmtId="0" fontId="81" fillId="2" borderId="52" xfId="0" applyFont="1" applyFill="1" applyBorder="1" applyAlignment="1">
      <alignment horizontal="center" vertical="justify"/>
    </xf>
    <xf numFmtId="8" fontId="81" fillId="2" borderId="13" xfId="0" applyNumberFormat="1" applyFont="1" applyFill="1" applyBorder="1" applyAlignment="1">
      <alignment horizontal="center" vertical="justify"/>
    </xf>
    <xf numFmtId="1" fontId="81" fillId="2" borderId="15" xfId="0" applyNumberFormat="1" applyFont="1" applyFill="1" applyBorder="1" applyAlignment="1">
      <alignment horizontal="left" vertical="center" indent="1"/>
    </xf>
    <xf numFmtId="40" fontId="82" fillId="2" borderId="16" xfId="0" applyNumberFormat="1" applyFont="1" applyFill="1" applyBorder="1" applyAlignment="1">
      <alignment horizontal="left" vertical="center" indent="1"/>
    </xf>
    <xf numFmtId="1" fontId="62" fillId="0" borderId="43" xfId="0" applyNumberFormat="1" applyFont="1" applyBorder="1" applyAlignment="1">
      <alignment horizontal="center" vertical="center"/>
    </xf>
    <xf numFmtId="1" fontId="62" fillId="41" borderId="54" xfId="0" applyNumberFormat="1" applyFont="1" applyFill="1" applyBorder="1" applyAlignment="1">
      <alignment horizontal="center" vertical="justify"/>
    </xf>
    <xf numFmtId="1" fontId="69" fillId="3" borderId="0" xfId="0" applyNumberFormat="1" applyFont="1" applyFill="1" applyAlignment="1">
      <alignment horizontal="center" vertical="center"/>
    </xf>
    <xf numFmtId="1" fontId="62" fillId="41" borderId="54" xfId="0" applyNumberFormat="1" applyFont="1" applyFill="1" applyBorder="1" applyAlignment="1">
      <alignment horizontal="center" vertical="center"/>
    </xf>
    <xf numFmtId="0" fontId="81" fillId="2" borderId="13" xfId="0" applyFont="1" applyFill="1" applyBorder="1" applyAlignment="1">
      <alignment horizontal="center" vertical="justify"/>
    </xf>
    <xf numFmtId="40" fontId="37" fillId="0" borderId="44" xfId="0" applyNumberFormat="1" applyFont="1" applyBorder="1" applyAlignment="1">
      <alignment horizontal="left" vertical="center" indent="2"/>
    </xf>
    <xf numFmtId="40" fontId="37" fillId="0" borderId="44" xfId="0" applyNumberFormat="1" applyFont="1" applyBorder="1" applyAlignment="1">
      <alignment horizontal="left" indent="2"/>
    </xf>
    <xf numFmtId="0" fontId="62" fillId="41" borderId="54" xfId="0" applyFont="1" applyFill="1" applyBorder="1" applyAlignment="1">
      <alignment horizontal="left" vertical="justify" indent="1"/>
    </xf>
    <xf numFmtId="0" fontId="62" fillId="41" borderId="55" xfId="0" applyFont="1" applyFill="1" applyBorder="1" applyAlignment="1">
      <alignment horizontal="left" vertical="center" indent="1"/>
    </xf>
    <xf numFmtId="8" fontId="36" fillId="0" borderId="0" xfId="0" applyNumberFormat="1" applyFont="1"/>
    <xf numFmtId="1" fontId="62" fillId="0" borderId="0" xfId="0" applyNumberFormat="1" applyFont="1" applyAlignment="1">
      <alignment horizontal="left" vertical="center" indent="2"/>
    </xf>
    <xf numFmtId="1" fontId="62" fillId="0" borderId="0" xfId="0" applyNumberFormat="1" applyFont="1" applyAlignment="1">
      <alignment horizontal="left" indent="2"/>
    </xf>
    <xf numFmtId="1" fontId="62" fillId="0" borderId="80" xfId="0" applyNumberFormat="1" applyFont="1" applyBorder="1" applyAlignment="1">
      <alignment horizontal="left" vertical="center" indent="1"/>
    </xf>
    <xf numFmtId="40" fontId="62" fillId="0" borderId="34" xfId="0" applyNumberFormat="1" applyFont="1" applyBorder="1" applyAlignment="1">
      <alignment horizontal="left" vertical="center" indent="1"/>
    </xf>
    <xf numFmtId="1" fontId="62" fillId="39" borderId="69" xfId="0" applyNumberFormat="1" applyFont="1" applyFill="1" applyBorder="1" applyAlignment="1">
      <alignment vertical="justify"/>
    </xf>
    <xf numFmtId="1" fontId="62" fillId="39" borderId="70" xfId="0" applyNumberFormat="1" applyFont="1" applyFill="1" applyBorder="1" applyAlignment="1">
      <alignment vertical="justify"/>
    </xf>
    <xf numFmtId="8" fontId="0" fillId="0" borderId="0" xfId="0" quotePrefix="1" applyNumberFormat="1" applyAlignment="1">
      <alignment horizontal="left" indent="1"/>
    </xf>
    <xf numFmtId="4" fontId="24" fillId="0" borderId="2" xfId="0" applyNumberFormat="1" applyFont="1" applyBorder="1" applyAlignment="1">
      <alignment horizontal="left" vertical="center" indent="1"/>
    </xf>
    <xf numFmtId="1" fontId="62" fillId="0" borderId="43" xfId="0" applyNumberFormat="1" applyFont="1" applyBorder="1" applyAlignment="1">
      <alignment horizontal="left" vertical="center" indent="1"/>
    </xf>
    <xf numFmtId="0" fontId="36" fillId="0" borderId="1" xfId="0" applyFont="1" applyBorder="1"/>
    <xf numFmtId="0" fontId="45" fillId="3" borderId="0" xfId="0" applyFont="1" applyFill="1" applyAlignment="1">
      <alignment vertical="justify"/>
    </xf>
    <xf numFmtId="0" fontId="9" fillId="3" borderId="0" xfId="0" applyFont="1" applyFill="1" applyAlignment="1">
      <alignment vertical="justify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2" fillId="2" borderId="16" xfId="0" applyFont="1" applyFill="1" applyBorder="1" applyAlignment="1">
      <alignment vertical="justify"/>
    </xf>
    <xf numFmtId="0" fontId="9" fillId="0" borderId="0" xfId="0" applyFont="1"/>
    <xf numFmtId="0" fontId="37" fillId="0" borderId="0" xfId="0" applyFont="1" applyAlignment="1">
      <alignment horizontal="left" vertical="center" indent="2"/>
    </xf>
    <xf numFmtId="8" fontId="9" fillId="0" borderId="0" xfId="0" applyNumberFormat="1" applyFont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2" fillId="3" borderId="0" xfId="0" applyFont="1" applyFill="1" applyAlignment="1">
      <alignment horizontal="left" vertical="justify" indent="1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left" vertical="center" indent="1"/>
    </xf>
    <xf numFmtId="38" fontId="43" fillId="2" borderId="17" xfId="0" applyNumberFormat="1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2"/>
    </xf>
    <xf numFmtId="8" fontId="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 indent="1"/>
    </xf>
    <xf numFmtId="0" fontId="43" fillId="3" borderId="68" xfId="0" applyFont="1" applyFill="1" applyBorder="1" applyAlignment="1">
      <alignment horizontal="left" vertical="center" indent="1"/>
    </xf>
    <xf numFmtId="0" fontId="73" fillId="3" borderId="0" xfId="0" applyFont="1" applyFill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/>
    <xf numFmtId="40" fontId="36" fillId="0" borderId="76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vertical="center" indent="2"/>
    </xf>
    <xf numFmtId="40" fontId="62" fillId="0" borderId="1" xfId="0" applyNumberFormat="1" applyFont="1" applyBorder="1" applyAlignment="1">
      <alignment horizontal="left" indent="2"/>
    </xf>
    <xf numFmtId="40" fontId="62" fillId="0" borderId="80" xfId="0" applyNumberFormat="1" applyFont="1" applyBorder="1" applyAlignment="1">
      <alignment horizontal="left" vertical="center" indent="1"/>
    </xf>
    <xf numFmtId="8" fontId="62" fillId="0" borderId="1" xfId="0" applyNumberFormat="1" applyFont="1" applyBorder="1" applyAlignment="1">
      <alignment horizontal="left" vertical="center" indent="2"/>
    </xf>
    <xf numFmtId="0" fontId="61" fillId="0" borderId="0" xfId="42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/>
    <xf numFmtId="8" fontId="60" fillId="3" borderId="0" xfId="0" applyNumberFormat="1" applyFont="1" applyFill="1" applyAlignment="1">
      <alignment vertical="justify"/>
    </xf>
    <xf numFmtId="8" fontId="69" fillId="3" borderId="0" xfId="0" applyNumberFormat="1" applyFont="1" applyFill="1" applyAlignment="1">
      <alignment vertical="justify"/>
    </xf>
    <xf numFmtId="8" fontId="36" fillId="3" borderId="0" xfId="0" applyNumberFormat="1" applyFont="1" applyFill="1" applyAlignment="1">
      <alignment vertical="center"/>
    </xf>
    <xf numFmtId="0" fontId="33" fillId="3" borderId="0" xfId="42" applyFont="1" applyFill="1" applyBorder="1" applyAlignment="1">
      <alignment horizontal="left" vertical="center" indent="1"/>
    </xf>
    <xf numFmtId="8" fontId="3" fillId="0" borderId="0" xfId="0" applyNumberFormat="1" applyFont="1" applyAlignment="1">
      <alignment horizontal="left" indent="1"/>
    </xf>
    <xf numFmtId="0" fontId="37" fillId="0" borderId="2" xfId="0" applyFont="1" applyBorder="1"/>
    <xf numFmtId="0" fontId="9" fillId="0" borderId="86" xfId="0" applyFont="1" applyBorder="1" applyAlignment="1">
      <alignment horizontal="left" indent="1"/>
    </xf>
    <xf numFmtId="0" fontId="39" fillId="0" borderId="88" xfId="0" applyFont="1" applyBorder="1" applyAlignment="1">
      <alignment horizontal="left" indent="1"/>
    </xf>
    <xf numFmtId="1" fontId="28" fillId="3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32" fillId="3" borderId="0" xfId="42" applyNumberFormat="1" applyFont="1" applyFill="1" applyBorder="1" applyAlignment="1">
      <alignment horizontal="center" vertical="center"/>
    </xf>
    <xf numFmtId="1" fontId="33" fillId="3" borderId="0" xfId="42" applyNumberFormat="1" applyFont="1" applyFill="1" applyBorder="1" applyAlignment="1">
      <alignment horizontal="center" vertical="center"/>
    </xf>
    <xf numFmtId="1" fontId="35" fillId="3" borderId="0" xfId="42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justify"/>
    </xf>
    <xf numFmtId="1" fontId="9" fillId="3" borderId="0" xfId="0" applyNumberFormat="1" applyFont="1" applyFill="1" applyAlignment="1">
      <alignment horizontal="center" vertical="center"/>
    </xf>
    <xf numFmtId="1" fontId="9" fillId="0" borderId="78" xfId="0" applyNumberFormat="1" applyFont="1" applyBorder="1" applyAlignment="1">
      <alignment horizontal="center"/>
    </xf>
    <xf numFmtId="1" fontId="7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0" borderId="80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42" fillId="3" borderId="0" xfId="0" applyNumberFormat="1" applyFont="1" applyFill="1" applyAlignment="1">
      <alignment horizontal="center" vertical="justify"/>
    </xf>
    <xf numFmtId="1" fontId="43" fillId="2" borderId="74" xfId="0" applyNumberFormat="1" applyFont="1" applyFill="1" applyBorder="1" applyAlignment="1">
      <alignment horizontal="left" vertical="justify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71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43" fillId="2" borderId="15" xfId="0" applyNumberFormat="1" applyFont="1" applyFill="1" applyBorder="1" applyAlignment="1">
      <alignment horizontal="left" vertical="justify"/>
    </xf>
    <xf numFmtId="1" fontId="9" fillId="0" borderId="43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71" fillId="0" borderId="43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/>
    </xf>
    <xf numFmtId="1" fontId="39" fillId="0" borderId="87" xfId="0" applyNumberFormat="1" applyFont="1" applyBorder="1" applyAlignment="1">
      <alignment horizontal="center"/>
    </xf>
    <xf numFmtId="1" fontId="43" fillId="2" borderId="41" xfId="0" applyNumberFormat="1" applyFont="1" applyFill="1" applyBorder="1" applyAlignment="1">
      <alignment horizontal="left" vertical="justify"/>
    </xf>
    <xf numFmtId="4" fontId="24" fillId="0" borderId="0" xfId="0" applyNumberFormat="1" applyFont="1" applyAlignment="1">
      <alignment horizontal="left" vertical="center" indent="1"/>
    </xf>
    <xf numFmtId="8" fontId="1" fillId="0" borderId="0" xfId="0" applyNumberFormat="1" applyFont="1" applyAlignment="1">
      <alignment horizontal="center" vertical="center"/>
    </xf>
    <xf numFmtId="8" fontId="43" fillId="2" borderId="13" xfId="0" applyNumberFormat="1" applyFont="1" applyFill="1" applyBorder="1" applyAlignment="1">
      <alignment horizontal="center" vertical="justify"/>
    </xf>
    <xf numFmtId="1" fontId="24" fillId="0" borderId="0" xfId="0" applyNumberFormat="1" applyFont="1" applyAlignment="1">
      <alignment horizontal="center" vertical="center"/>
    </xf>
    <xf numFmtId="1" fontId="36" fillId="0" borderId="78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8" fontId="36" fillId="0" borderId="2" xfId="0" applyNumberFormat="1" applyFont="1" applyBorder="1"/>
    <xf numFmtId="1" fontId="36" fillId="3" borderId="0" xfId="0" applyNumberFormat="1" applyFont="1" applyFill="1" applyAlignment="1">
      <alignment horizontal="center" vertical="justify"/>
    </xf>
    <xf numFmtId="1" fontId="70" fillId="3" borderId="0" xfId="0" applyNumberFormat="1" applyFont="1" applyFill="1" applyAlignment="1">
      <alignment horizontal="center" vertical="justify"/>
    </xf>
    <xf numFmtId="1" fontId="36" fillId="0" borderId="0" xfId="0" applyNumberFormat="1" applyFont="1" applyAlignment="1">
      <alignment horizontal="center" vertical="justify"/>
    </xf>
    <xf numFmtId="1" fontId="37" fillId="0" borderId="0" xfId="0" applyNumberFormat="1" applyFont="1" applyAlignment="1">
      <alignment horizontal="center" vertical="justify"/>
    </xf>
    <xf numFmtId="1" fontId="36" fillId="0" borderId="1" xfId="0" applyNumberFormat="1" applyFont="1" applyBorder="1" applyAlignment="1">
      <alignment horizontal="center" vertical="justify"/>
    </xf>
    <xf numFmtId="1" fontId="37" fillId="0" borderId="1" xfId="0" applyNumberFormat="1" applyFont="1" applyBorder="1" applyAlignment="1">
      <alignment horizontal="center" vertical="justify"/>
    </xf>
    <xf numFmtId="1" fontId="62" fillId="0" borderId="1" xfId="0" applyNumberFormat="1" applyFont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89" xfId="0" applyBorder="1" applyAlignment="1">
      <alignment horizontal="left" indent="1"/>
    </xf>
    <xf numFmtId="0" fontId="83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24" fillId="3" borderId="0" xfId="0" applyFont="1" applyFill="1" applyAlignment="1">
      <alignment horizontal="center" vertical="center"/>
    </xf>
    <xf numFmtId="8" fontId="31" fillId="0" borderId="0" xfId="0" applyNumberFormat="1" applyFont="1" applyAlignment="1">
      <alignment horizontal="left" vertical="center" indent="2"/>
    </xf>
    <xf numFmtId="0" fontId="40" fillId="3" borderId="0" xfId="0" applyFont="1" applyFill="1" applyAlignment="1">
      <alignment horizontal="left" vertical="justify" indent="2"/>
    </xf>
    <xf numFmtId="0" fontId="83" fillId="3" borderId="0" xfId="0" applyFont="1" applyFill="1" applyAlignment="1">
      <alignment horizontal="left" vertical="justify" indent="1"/>
    </xf>
    <xf numFmtId="0" fontId="40" fillId="3" borderId="0" xfId="0" applyFont="1" applyFill="1" applyAlignment="1">
      <alignment horizontal="left" vertical="justify" indent="3"/>
    </xf>
    <xf numFmtId="8" fontId="69" fillId="3" borderId="0" xfId="0" applyNumberFormat="1" applyFont="1" applyFill="1" applyAlignment="1">
      <alignment horizontal="left" indent="2"/>
    </xf>
    <xf numFmtId="8" fontId="62" fillId="0" borderId="0" xfId="0" applyNumberFormat="1" applyFont="1" applyAlignment="1">
      <alignment horizontal="left" vertical="center" indent="3"/>
    </xf>
    <xf numFmtId="8" fontId="36" fillId="0" borderId="0" xfId="0" applyNumberFormat="1" applyFont="1" applyAlignment="1">
      <alignment horizontal="left" indent="2"/>
    </xf>
    <xf numFmtId="167" fontId="44" fillId="0" borderId="0" xfId="42" applyNumberFormat="1" applyFont="1" applyFill="1" applyBorder="1" applyAlignment="1">
      <alignment vertical="center"/>
    </xf>
    <xf numFmtId="0" fontId="44" fillId="0" borderId="0" xfId="42" applyFont="1" applyBorder="1" applyAlignment="1">
      <alignment vertical="center"/>
    </xf>
    <xf numFmtId="0" fontId="44" fillId="0" borderId="41" xfId="0" applyFont="1" applyBorder="1"/>
    <xf numFmtId="8" fontId="84" fillId="3" borderId="0" xfId="0" applyNumberFormat="1" applyFont="1" applyFill="1" applyAlignment="1">
      <alignment horizontal="left" vertical="center" indent="1"/>
    </xf>
    <xf numFmtId="8" fontId="84" fillId="3" borderId="0" xfId="0" applyNumberFormat="1" applyFont="1" applyFill="1" applyAlignment="1">
      <alignment horizontal="left" vertical="center" indent="2"/>
    </xf>
    <xf numFmtId="0" fontId="85" fillId="3" borderId="0" xfId="0" applyFont="1" applyFill="1" applyAlignment="1">
      <alignment horizontal="left" vertical="center" indent="2"/>
    </xf>
    <xf numFmtId="0" fontId="85" fillId="3" borderId="0" xfId="0" applyFont="1" applyFill="1" applyAlignment="1">
      <alignment horizontal="left" vertical="center" indent="1"/>
    </xf>
    <xf numFmtId="1" fontId="84" fillId="3" borderId="0" xfId="0" applyNumberFormat="1" applyFont="1" applyFill="1" applyAlignment="1">
      <alignment horizontal="center" vertical="center"/>
    </xf>
    <xf numFmtId="0" fontId="86" fillId="3" borderId="0" xfId="0" applyFont="1" applyFill="1"/>
    <xf numFmtId="0" fontId="87" fillId="3" borderId="0" xfId="0" applyFont="1" applyFill="1" applyAlignment="1">
      <alignment horizontal="left" vertical="justify" indent="1"/>
    </xf>
    <xf numFmtId="0" fontId="87" fillId="3" borderId="0" xfId="0" applyFont="1" applyFill="1" applyAlignment="1">
      <alignment vertical="justify"/>
    </xf>
    <xf numFmtId="165" fontId="9" fillId="3" borderId="0" xfId="0" applyNumberFormat="1" applyFont="1" applyFill="1" applyAlignment="1">
      <alignment horizontal="left" indent="1"/>
    </xf>
    <xf numFmtId="0" fontId="9" fillId="3" borderId="0" xfId="0" applyFont="1" applyFill="1" applyAlignment="1">
      <alignment horizontal="center" vertical="center"/>
    </xf>
    <xf numFmtId="6" fontId="37" fillId="0" borderId="0" xfId="0" applyNumberFormat="1" applyFont="1" applyAlignment="1">
      <alignment horizontal="left" vertical="center" indent="2"/>
    </xf>
    <xf numFmtId="8" fontId="9" fillId="0" borderId="0" xfId="0" applyNumberFormat="1" applyFont="1" applyAlignment="1">
      <alignment horizontal="left" vertical="center" indent="2"/>
    </xf>
    <xf numFmtId="0" fontId="9" fillId="3" borderId="0" xfId="0" applyFont="1" applyFill="1" applyAlignment="1">
      <alignment horizontal="left" indent="4"/>
    </xf>
    <xf numFmtId="0" fontId="9" fillId="3" borderId="0" xfId="0" applyFont="1" applyFill="1" applyAlignment="1">
      <alignment horizontal="left" vertical="center" indent="1"/>
    </xf>
    <xf numFmtId="8" fontId="39" fillId="0" borderId="14" xfId="0" applyNumberFormat="1" applyFont="1" applyBorder="1" applyAlignment="1">
      <alignment horizontal="left" indent="3"/>
    </xf>
    <xf numFmtId="1" fontId="9" fillId="3" borderId="0" xfId="0" applyNumberFormat="1" applyFont="1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45" fillId="3" borderId="0" xfId="0" applyFont="1" applyFill="1" applyAlignment="1">
      <alignment horizontal="left" vertical="justify" indent="2"/>
    </xf>
    <xf numFmtId="0" fontId="9" fillId="3" borderId="0" xfId="0" applyFont="1" applyFill="1" applyAlignment="1">
      <alignment horizontal="left" vertical="justify" indent="2"/>
    </xf>
    <xf numFmtId="0" fontId="2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2"/>
    </xf>
    <xf numFmtId="0" fontId="9" fillId="0" borderId="0" xfId="0" applyFont="1" applyAlignment="1">
      <alignment horizontal="left" indent="3"/>
    </xf>
    <xf numFmtId="0" fontId="39" fillId="0" borderId="0" xfId="0" applyFont="1" applyAlignment="1">
      <alignment horizontal="left" indent="3"/>
    </xf>
    <xf numFmtId="0" fontId="39" fillId="0" borderId="14" xfId="0" applyFont="1" applyBorder="1" applyAlignment="1">
      <alignment horizontal="left" vertical="center" indent="4"/>
    </xf>
    <xf numFmtId="0" fontId="42" fillId="3" borderId="0" xfId="0" applyFont="1" applyFill="1" applyAlignment="1">
      <alignment horizontal="left" vertical="justify" indent="3"/>
    </xf>
    <xf numFmtId="0" fontId="42" fillId="39" borderId="16" xfId="0" applyFont="1" applyFill="1" applyBorder="1" applyAlignment="1">
      <alignment vertical="justify"/>
    </xf>
    <xf numFmtId="0" fontId="42" fillId="39" borderId="17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justify"/>
    </xf>
    <xf numFmtId="0" fontId="45" fillId="3" borderId="0" xfId="0" applyFont="1" applyFill="1" applyAlignment="1">
      <alignment horizontal="left" vertical="justify" indent="1"/>
    </xf>
    <xf numFmtId="0" fontId="9" fillId="3" borderId="0" xfId="0" applyFont="1" applyFill="1" applyAlignment="1">
      <alignment horizontal="left" vertical="justify" indent="1"/>
    </xf>
    <xf numFmtId="0" fontId="68" fillId="3" borderId="0" xfId="0" applyFont="1" applyFill="1" applyAlignment="1">
      <alignment horizontal="left" vertical="center" indent="1"/>
    </xf>
    <xf numFmtId="0" fontId="9" fillId="0" borderId="41" xfId="0" applyFont="1" applyBorder="1"/>
    <xf numFmtId="0" fontId="39" fillId="0" borderId="14" xfId="0" applyFont="1" applyBorder="1"/>
    <xf numFmtId="0" fontId="4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left" indent="1"/>
    </xf>
    <xf numFmtId="1" fontId="42" fillId="3" borderId="0" xfId="0" applyNumberFormat="1" applyFont="1" applyFill="1" applyAlignment="1">
      <alignment horizontal="center" vertical="center"/>
    </xf>
    <xf numFmtId="8" fontId="0" fillId="0" borderId="1" xfId="0" quotePrefix="1" applyNumberFormat="1" applyBorder="1" applyAlignment="1">
      <alignment horizontal="left" indent="1"/>
    </xf>
    <xf numFmtId="8" fontId="3" fillId="0" borderId="1" xfId="0" applyNumberFormat="1" applyFont="1" applyBorder="1" applyAlignment="1">
      <alignment horizontal="left" indent="1"/>
    </xf>
    <xf numFmtId="167" fontId="37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center" vertical="center"/>
    </xf>
    <xf numFmtId="4" fontId="37" fillId="3" borderId="0" xfId="0" applyNumberFormat="1" applyFont="1" applyFill="1" applyAlignment="1">
      <alignment horizontal="center" vertical="center"/>
    </xf>
    <xf numFmtId="4" fontId="69" fillId="3" borderId="0" xfId="0" applyNumberFormat="1" applyFont="1" applyFill="1" applyAlignment="1">
      <alignment horizontal="center" vertical="center"/>
    </xf>
    <xf numFmtId="4" fontId="45" fillId="3" borderId="0" xfId="0" applyNumberFormat="1" applyFont="1" applyFill="1" applyAlignment="1">
      <alignment horizontal="center" vertical="center"/>
    </xf>
    <xf numFmtId="4" fontId="60" fillId="3" borderId="0" xfId="0" applyNumberFormat="1" applyFont="1" applyFill="1" applyAlignment="1">
      <alignment horizontal="center" vertical="center"/>
    </xf>
    <xf numFmtId="4" fontId="63" fillId="3" borderId="0" xfId="0" applyNumberFormat="1" applyFont="1" applyFill="1" applyAlignment="1">
      <alignment horizontal="center" vertical="center"/>
    </xf>
    <xf numFmtId="4" fontId="70" fillId="2" borderId="17" xfId="0" applyNumberFormat="1" applyFont="1" applyFill="1" applyBorder="1" applyAlignment="1">
      <alignment horizontal="center" vertical="center"/>
    </xf>
    <xf numFmtId="4" fontId="70" fillId="2" borderId="17" xfId="0" applyNumberFormat="1" applyFont="1" applyFill="1" applyBorder="1" applyAlignment="1">
      <alignment horizontal="center" vertical="justify"/>
    </xf>
    <xf numFmtId="4" fontId="70" fillId="2" borderId="13" xfId="0" applyNumberFormat="1" applyFont="1" applyFill="1" applyBorder="1" applyAlignment="1">
      <alignment horizontal="center" vertical="justify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left" vertical="center" indent="2"/>
    </xf>
    <xf numFmtId="4" fontId="62" fillId="0" borderId="0" xfId="0" applyNumberFormat="1" applyFont="1" applyAlignment="1">
      <alignment horizontal="center"/>
    </xf>
    <xf numFmtId="4" fontId="69" fillId="3" borderId="0" xfId="0" applyNumberFormat="1" applyFont="1" applyFill="1" applyAlignment="1">
      <alignment vertical="justify"/>
    </xf>
    <xf numFmtId="4" fontId="69" fillId="3" borderId="0" xfId="0" applyNumberFormat="1" applyFont="1" applyFill="1"/>
    <xf numFmtId="4" fontId="37" fillId="3" borderId="0" xfId="0" applyNumberFormat="1" applyFont="1" applyFill="1"/>
    <xf numFmtId="4" fontId="36" fillId="3" borderId="0" xfId="0" applyNumberFormat="1" applyFont="1" applyFill="1"/>
    <xf numFmtId="8" fontId="66" fillId="0" borderId="0" xfId="42" applyNumberFormat="1" applyFont="1" applyFill="1" applyAlignment="1">
      <alignment horizontal="left" indent="1"/>
    </xf>
    <xf numFmtId="8" fontId="66" fillId="0" borderId="0" xfId="0" applyNumberFormat="1" applyFont="1" applyAlignment="1">
      <alignment horizontal="left" vertical="center" indent="1"/>
    </xf>
    <xf numFmtId="8" fontId="64" fillId="35" borderId="38" xfId="0" applyNumberFormat="1" applyFont="1" applyFill="1" applyBorder="1" applyAlignment="1">
      <alignment horizontal="left" vertical="center" indent="1"/>
    </xf>
    <xf numFmtId="8" fontId="64" fillId="35" borderId="39" xfId="0" applyNumberFormat="1" applyFont="1" applyFill="1" applyBorder="1" applyAlignment="1">
      <alignment horizontal="left" vertical="center" indent="3"/>
    </xf>
    <xf numFmtId="8" fontId="78" fillId="35" borderId="25" xfId="0" applyNumberFormat="1" applyFont="1" applyFill="1" applyBorder="1" applyAlignment="1">
      <alignment horizontal="left" vertical="center" indent="1"/>
    </xf>
    <xf numFmtId="8" fontId="78" fillId="35" borderId="32" xfId="0" applyNumberFormat="1" applyFont="1" applyFill="1" applyBorder="1" applyAlignment="1">
      <alignment horizontal="left" vertical="center" indent="3"/>
    </xf>
    <xf numFmtId="8" fontId="66" fillId="0" borderId="0" xfId="42" applyNumberFormat="1" applyFont="1" applyAlignment="1">
      <alignment horizontal="left" indent="1"/>
    </xf>
    <xf numFmtId="8" fontId="42" fillId="35" borderId="35" xfId="0" applyNumberFormat="1" applyFont="1" applyFill="1" applyBorder="1" applyAlignment="1">
      <alignment horizontal="left" vertical="center" indent="1"/>
    </xf>
    <xf numFmtId="4" fontId="37" fillId="3" borderId="0" xfId="0" applyNumberFormat="1" applyFont="1" applyFill="1" applyAlignment="1">
      <alignment vertical="justify"/>
    </xf>
    <xf numFmtId="10" fontId="50" fillId="2" borderId="13" xfId="0" applyNumberFormat="1" applyFont="1" applyFill="1" applyBorder="1" applyAlignment="1">
      <alignment horizontal="center" vertical="center"/>
    </xf>
    <xf numFmtId="8" fontId="90" fillId="3" borderId="3" xfId="42" applyNumberFormat="1" applyFont="1" applyFill="1" applyBorder="1" applyAlignment="1">
      <alignment vertical="center"/>
    </xf>
    <xf numFmtId="8" fontId="90" fillId="3" borderId="0" xfId="42" applyNumberFormat="1" applyFont="1" applyFill="1" applyBorder="1" applyAlignment="1">
      <alignment vertical="center"/>
    </xf>
    <xf numFmtId="10" fontId="81" fillId="2" borderId="92" xfId="0" applyNumberFormat="1" applyFont="1" applyFill="1" applyBorder="1" applyAlignment="1">
      <alignment horizontal="left" vertical="center" indent="3"/>
    </xf>
    <xf numFmtId="8" fontId="78" fillId="35" borderId="35" xfId="0" applyNumberFormat="1" applyFont="1" applyFill="1" applyBorder="1" applyAlignment="1">
      <alignment horizontal="left" vertical="center" indent="2"/>
    </xf>
    <xf numFmtId="0" fontId="78" fillId="0" borderId="59" xfId="0" applyFont="1" applyBorder="1" applyAlignment="1">
      <alignment horizontal="left" vertical="center" indent="1"/>
    </xf>
    <xf numFmtId="8" fontId="81" fillId="2" borderId="74" xfId="0" applyNumberFormat="1" applyFont="1" applyFill="1" applyBorder="1" applyAlignment="1">
      <alignment horizontal="left" vertical="center" indent="2"/>
    </xf>
    <xf numFmtId="10" fontId="78" fillId="35" borderId="50" xfId="0" applyNumberFormat="1" applyFont="1" applyFill="1" applyBorder="1" applyAlignment="1">
      <alignment horizontal="left" vertical="center" indent="2"/>
    </xf>
    <xf numFmtId="10" fontId="78" fillId="35" borderId="31" xfId="0" applyNumberFormat="1" applyFont="1" applyFill="1" applyBorder="1" applyAlignment="1">
      <alignment horizontal="left" vertical="center" indent="2"/>
    </xf>
    <xf numFmtId="8" fontId="78" fillId="35" borderId="51" xfId="0" applyNumberFormat="1" applyFont="1" applyFill="1" applyBorder="1" applyAlignment="1">
      <alignment horizontal="left" vertical="center" indent="1"/>
    </xf>
    <xf numFmtId="8" fontId="91" fillId="35" borderId="35" xfId="0" applyNumberFormat="1" applyFont="1" applyFill="1" applyBorder="1" applyAlignment="1">
      <alignment horizontal="left" vertical="center" indent="1"/>
    </xf>
    <xf numFmtId="8" fontId="78" fillId="35" borderId="35" xfId="0" applyNumberFormat="1" applyFont="1" applyFill="1" applyBorder="1" applyAlignment="1">
      <alignment horizontal="left" vertical="center" indent="1"/>
    </xf>
    <xf numFmtId="0" fontId="81" fillId="2" borderId="13" xfId="0" applyFont="1" applyFill="1" applyBorder="1" applyAlignment="1">
      <alignment horizontal="left" vertical="center" indent="3"/>
    </xf>
    <xf numFmtId="10" fontId="89" fillId="35" borderId="33" xfId="0" applyNumberFormat="1" applyFont="1" applyFill="1" applyBorder="1" applyAlignment="1">
      <alignment horizontal="left" vertical="center" indent="3"/>
    </xf>
    <xf numFmtId="10" fontId="89" fillId="35" borderId="31" xfId="0" applyNumberFormat="1" applyFont="1" applyFill="1" applyBorder="1" applyAlignment="1">
      <alignment horizontal="left" vertical="center" indent="3"/>
    </xf>
    <xf numFmtId="10" fontId="89" fillId="0" borderId="31" xfId="0" applyNumberFormat="1" applyFont="1" applyBorder="1" applyAlignment="1">
      <alignment horizontal="left" vertical="center" indent="3"/>
    </xf>
    <xf numFmtId="8" fontId="89" fillId="35" borderId="36" xfId="0" applyNumberFormat="1" applyFont="1" applyFill="1" applyBorder="1" applyAlignment="1">
      <alignment horizontal="left" vertical="center" indent="2"/>
    </xf>
    <xf numFmtId="8" fontId="89" fillId="35" borderId="35" xfId="0" applyNumberFormat="1" applyFont="1" applyFill="1" applyBorder="1" applyAlignment="1">
      <alignment horizontal="left" vertical="center" indent="2"/>
    </xf>
    <xf numFmtId="8" fontId="89" fillId="0" borderId="35" xfId="0" applyNumberFormat="1" applyFont="1" applyBorder="1" applyAlignment="1">
      <alignment horizontal="left" vertical="center" indent="2"/>
    </xf>
    <xf numFmtId="0" fontId="78" fillId="0" borderId="90" xfId="0" applyFont="1" applyBorder="1" applyAlignment="1">
      <alignment horizontal="left" vertical="center" indent="1"/>
    </xf>
    <xf numFmtId="8" fontId="81" fillId="2" borderId="97" xfId="0" applyNumberFormat="1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81" fillId="2" borderId="3" xfId="0" applyFont="1" applyFill="1" applyBorder="1" applyAlignment="1">
      <alignment vertical="center"/>
    </xf>
    <xf numFmtId="8" fontId="65" fillId="0" borderId="110" xfId="0" applyNumberFormat="1" applyFont="1" applyBorder="1" applyAlignment="1">
      <alignment horizontal="left" vertical="center" indent="1"/>
    </xf>
    <xf numFmtId="8" fontId="65" fillId="0" borderId="111" xfId="0" applyNumberFormat="1" applyFont="1" applyBorder="1" applyAlignment="1">
      <alignment horizontal="left" vertical="center" indent="1"/>
    </xf>
    <xf numFmtId="8" fontId="65" fillId="0" borderId="111" xfId="0" applyNumberFormat="1" applyFont="1" applyBorder="1" applyAlignment="1">
      <alignment horizontal="left" vertical="center" indent="3"/>
    </xf>
    <xf numFmtId="8" fontId="9" fillId="3" borderId="0" xfId="0" applyNumberFormat="1" applyFont="1" applyFill="1"/>
    <xf numFmtId="8" fontId="68" fillId="0" borderId="0" xfId="0" applyNumberFormat="1" applyFont="1" applyAlignment="1">
      <alignment horizontal="left" vertical="justify" indent="1"/>
    </xf>
    <xf numFmtId="8" fontId="39" fillId="0" borderId="0" xfId="0" applyNumberFormat="1" applyFont="1" applyAlignment="1">
      <alignment horizontal="left" indent="1"/>
    </xf>
    <xf numFmtId="0" fontId="0" fillId="0" borderId="45" xfId="0" applyBorder="1" applyAlignment="1">
      <alignment horizontal="center"/>
    </xf>
    <xf numFmtId="0" fontId="0" fillId="0" borderId="41" xfId="0" applyBorder="1"/>
    <xf numFmtId="0" fontId="0" fillId="0" borderId="46" xfId="0" applyBorder="1"/>
    <xf numFmtId="8" fontId="7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/>
    <xf numFmtId="40" fontId="39" fillId="0" borderId="44" xfId="0" applyNumberFormat="1" applyFont="1" applyBorder="1"/>
    <xf numFmtId="4" fontId="24" fillId="0" borderId="44" xfId="0" applyNumberFormat="1" applyFont="1" applyBorder="1" applyAlignment="1">
      <alignment horizontal="left" vertical="center" indent="1"/>
    </xf>
    <xf numFmtId="168" fontId="37" fillId="3" borderId="0" xfId="0" applyNumberFormat="1" applyFont="1" applyFill="1" applyAlignment="1">
      <alignment horizontal="center" vertical="center"/>
    </xf>
    <xf numFmtId="14" fontId="37" fillId="3" borderId="0" xfId="0" applyNumberFormat="1" applyFont="1" applyFill="1" applyAlignment="1">
      <alignment horizontal="center" vertical="center"/>
    </xf>
    <xf numFmtId="167" fontId="36" fillId="3" borderId="0" xfId="0" applyNumberFormat="1" applyFont="1" applyFill="1" applyAlignment="1">
      <alignment horizontal="left" indent="2"/>
    </xf>
    <xf numFmtId="167" fontId="69" fillId="3" borderId="0" xfId="0" applyNumberFormat="1" applyFont="1" applyFill="1" applyAlignment="1">
      <alignment horizontal="left" indent="2"/>
    </xf>
    <xf numFmtId="167" fontId="60" fillId="3" borderId="0" xfId="0" applyNumberFormat="1" applyFont="1" applyFill="1" applyAlignment="1">
      <alignment horizontal="left" vertical="justify" indent="2"/>
    </xf>
    <xf numFmtId="167" fontId="69" fillId="3" borderId="0" xfId="0" applyNumberFormat="1" applyFont="1" applyFill="1" applyAlignment="1">
      <alignment horizontal="left" vertical="justify" indent="2"/>
    </xf>
    <xf numFmtId="167" fontId="70" fillId="3" borderId="0" xfId="0" applyNumberFormat="1" applyFont="1" applyFill="1" applyAlignment="1">
      <alignment horizontal="left" vertical="center" indent="2"/>
    </xf>
    <xf numFmtId="167" fontId="36" fillId="3" borderId="0" xfId="0" applyNumberFormat="1" applyFont="1" applyFill="1" applyAlignment="1">
      <alignment horizontal="left" vertical="center" indent="2"/>
    </xf>
    <xf numFmtId="167" fontId="36" fillId="0" borderId="0" xfId="0" applyNumberFormat="1" applyFont="1" applyAlignment="1">
      <alignment horizontal="left" indent="2"/>
    </xf>
    <xf numFmtId="167" fontId="37" fillId="0" borderId="0" xfId="0" applyNumberFormat="1" applyFont="1" applyAlignment="1">
      <alignment horizontal="left" vertical="center" indent="2"/>
    </xf>
    <xf numFmtId="167" fontId="62" fillId="0" borderId="0" xfId="0" quotePrefix="1" applyNumberFormat="1" applyFont="1" applyAlignment="1">
      <alignment horizontal="left" vertical="center" indent="2"/>
    </xf>
    <xf numFmtId="167" fontId="62" fillId="0" borderId="0" xfId="0" applyNumberFormat="1" applyFont="1" applyAlignment="1">
      <alignment horizontal="left" vertical="center" indent="2"/>
    </xf>
    <xf numFmtId="167" fontId="37" fillId="0" borderId="0" xfId="0" applyNumberFormat="1" applyFont="1" applyAlignment="1">
      <alignment horizontal="left" indent="2"/>
    </xf>
    <xf numFmtId="167" fontId="27" fillId="0" borderId="0" xfId="0" applyNumberFormat="1" applyFont="1"/>
    <xf numFmtId="167" fontId="85" fillId="3" borderId="0" xfId="0" applyNumberFormat="1" applyFont="1" applyFill="1" applyAlignment="1">
      <alignment horizontal="left" vertical="center" indent="2"/>
    </xf>
    <xf numFmtId="167" fontId="86" fillId="3" borderId="0" xfId="0" applyNumberFormat="1" applyFont="1" applyFill="1"/>
    <xf numFmtId="167" fontId="87" fillId="3" borderId="0" xfId="0" applyNumberFormat="1" applyFont="1" applyFill="1" applyAlignment="1">
      <alignment vertical="justify"/>
    </xf>
    <xf numFmtId="167" fontId="87" fillId="3" borderId="0" xfId="0" applyNumberFormat="1" applyFont="1" applyFill="1" applyAlignment="1">
      <alignment horizontal="left" vertical="justify" indent="1"/>
    </xf>
    <xf numFmtId="167" fontId="41" fillId="3" borderId="0" xfId="0" applyNumberFormat="1" applyFont="1" applyFill="1" applyAlignment="1">
      <alignment horizontal="left" vertical="justify" indent="1"/>
    </xf>
    <xf numFmtId="40" fontId="44" fillId="0" borderId="0" xfId="0" applyNumberFormat="1" applyFont="1"/>
    <xf numFmtId="166" fontId="70" fillId="2" borderId="15" xfId="0" applyNumberFormat="1" applyFont="1" applyFill="1" applyBorder="1" applyAlignment="1">
      <alignment horizontal="center" vertical="center"/>
    </xf>
    <xf numFmtId="40" fontId="36" fillId="0" borderId="0" xfId="0" applyNumberFormat="1" applyFont="1" applyAlignment="1">
      <alignment horizontal="center"/>
    </xf>
    <xf numFmtId="1" fontId="62" fillId="42" borderId="40" xfId="0" applyNumberFormat="1" applyFont="1" applyFill="1" applyBorder="1" applyAlignment="1">
      <alignment horizontal="center" vertical="center"/>
    </xf>
    <xf numFmtId="8" fontId="62" fillId="42" borderId="40" xfId="0" applyNumberFormat="1" applyFont="1" applyFill="1" applyBorder="1" applyAlignment="1">
      <alignment horizontal="center" vertical="center"/>
    </xf>
    <xf numFmtId="0" fontId="62" fillId="42" borderId="40" xfId="0" applyFont="1" applyFill="1" applyBorder="1" applyAlignment="1">
      <alignment horizontal="center" vertical="center"/>
    </xf>
    <xf numFmtId="1" fontId="62" fillId="42" borderId="63" xfId="0" applyNumberFormat="1" applyFont="1" applyFill="1" applyBorder="1" applyAlignment="1">
      <alignment horizontal="center" vertical="center"/>
    </xf>
    <xf numFmtId="0" fontId="62" fillId="42" borderId="75" xfId="0" applyFont="1" applyFill="1" applyBorder="1" applyAlignment="1">
      <alignment horizontal="center" vertical="center"/>
    </xf>
    <xf numFmtId="1" fontId="62" fillId="42" borderId="63" xfId="0" applyNumberFormat="1" applyFont="1" applyFill="1" applyBorder="1" applyAlignment="1">
      <alignment horizontal="center" vertical="justify"/>
    </xf>
    <xf numFmtId="0" fontId="62" fillId="42" borderId="40" xfId="0" applyFont="1" applyFill="1" applyBorder="1" applyAlignment="1">
      <alignment horizontal="center" vertical="justify"/>
    </xf>
    <xf numFmtId="0" fontId="62" fillId="42" borderId="40" xfId="0" applyFont="1" applyFill="1" applyBorder="1" applyAlignment="1">
      <alignment horizontal="left" vertical="center" indent="1"/>
    </xf>
    <xf numFmtId="0" fontId="62" fillId="42" borderId="63" xfId="0" applyFont="1" applyFill="1" applyBorder="1" applyAlignment="1">
      <alignment horizontal="left" vertical="center" indent="1"/>
    </xf>
    <xf numFmtId="0" fontId="62" fillId="42" borderId="75" xfId="0" applyFont="1" applyFill="1" applyBorder="1" applyAlignment="1">
      <alignment horizontal="left" vertical="center" indent="2"/>
    </xf>
    <xf numFmtId="0" fontId="62" fillId="42" borderId="63" xfId="0" applyFont="1" applyFill="1" applyBorder="1" applyAlignment="1">
      <alignment horizontal="left" vertical="justify" indent="1"/>
    </xf>
    <xf numFmtId="0" fontId="62" fillId="42" borderId="83" xfId="0" applyFont="1" applyFill="1" applyBorder="1" applyAlignment="1">
      <alignment horizontal="center" vertical="justify"/>
    </xf>
    <xf numFmtId="0" fontId="62" fillId="42" borderId="84" xfId="0" applyFont="1" applyFill="1" applyBorder="1" applyAlignment="1">
      <alignment horizontal="left" vertical="center" indent="1"/>
    </xf>
    <xf numFmtId="8" fontId="62" fillId="3" borderId="0" xfId="0" applyNumberFormat="1" applyFont="1" applyFill="1" applyAlignment="1">
      <alignment horizontal="left" indent="1"/>
    </xf>
    <xf numFmtId="0" fontId="36" fillId="3" borderId="76" xfId="0" applyFont="1" applyFill="1" applyBorder="1" applyAlignment="1">
      <alignment horizontal="left" indent="1"/>
    </xf>
    <xf numFmtId="0" fontId="62" fillId="3" borderId="76" xfId="0" applyFont="1" applyFill="1" applyBorder="1" applyAlignment="1">
      <alignment horizontal="center" vertical="center"/>
    </xf>
    <xf numFmtId="8" fontId="62" fillId="43" borderId="62" xfId="0" applyNumberFormat="1" applyFont="1" applyFill="1" applyBorder="1" applyAlignment="1">
      <alignment horizontal="center" vertical="center"/>
    </xf>
    <xf numFmtId="8" fontId="62" fillId="43" borderId="62" xfId="0" applyNumberFormat="1" applyFont="1" applyFill="1" applyBorder="1" applyAlignment="1">
      <alignment horizontal="left" vertical="center" indent="1"/>
    </xf>
    <xf numFmtId="14" fontId="62" fillId="43" borderId="82" xfId="0" applyNumberFormat="1" applyFont="1" applyFill="1" applyBorder="1" applyAlignment="1">
      <alignment horizontal="center" vertical="center"/>
    </xf>
    <xf numFmtId="8" fontId="62" fillId="43" borderId="62" xfId="0" applyNumberFormat="1" applyFont="1" applyFill="1" applyBorder="1" applyAlignment="1">
      <alignment vertical="center"/>
    </xf>
    <xf numFmtId="8" fontId="62" fillId="43" borderId="63" xfId="0" applyNumberFormat="1" applyFont="1" applyFill="1" applyBorder="1" applyAlignment="1">
      <alignment horizontal="center" vertical="center"/>
    </xf>
    <xf numFmtId="166" fontId="70" fillId="2" borderId="17" xfId="0" applyNumberFormat="1" applyFont="1" applyFill="1" applyBorder="1" applyAlignment="1">
      <alignment horizontal="center" vertical="center"/>
    </xf>
    <xf numFmtId="8" fontId="36" fillId="0" borderId="1" xfId="0" applyNumberFormat="1" applyFont="1" applyBorder="1" applyAlignment="1">
      <alignment horizontal="center" vertical="center"/>
    </xf>
    <xf numFmtId="14" fontId="62" fillId="0" borderId="1" xfId="0" applyNumberFormat="1" applyFont="1" applyBorder="1" applyAlignment="1">
      <alignment horizontal="center" vertical="center"/>
    </xf>
    <xf numFmtId="8" fontId="62" fillId="41" borderId="27" xfId="0" applyNumberFormat="1" applyFont="1" applyFill="1" applyBorder="1" applyAlignment="1">
      <alignment horizontal="center" vertical="center"/>
    </xf>
    <xf numFmtId="8" fontId="62" fillId="43" borderId="27" xfId="0" applyNumberFormat="1" applyFont="1" applyFill="1" applyBorder="1" applyAlignment="1">
      <alignment horizontal="center" vertical="center"/>
    </xf>
    <xf numFmtId="0" fontId="27" fillId="2" borderId="19" xfId="0" applyFont="1" applyFill="1" applyBorder="1"/>
    <xf numFmtId="8" fontId="70" fillId="2" borderId="121" xfId="0" applyNumberFormat="1" applyFont="1" applyFill="1" applyBorder="1" applyAlignment="1">
      <alignment horizontal="center" vertical="center"/>
    </xf>
    <xf numFmtId="8" fontId="62" fillId="43" borderId="0" xfId="0" applyNumberFormat="1" applyFont="1" applyFill="1" applyAlignment="1">
      <alignment horizontal="center" vertical="center"/>
    </xf>
    <xf numFmtId="168" fontId="36" fillId="0" borderId="1" xfId="0" applyNumberFormat="1" applyFont="1" applyBorder="1" applyAlignment="1">
      <alignment horizontal="center" vertical="center"/>
    </xf>
    <xf numFmtId="8" fontId="62" fillId="42" borderId="13" xfId="0" applyNumberFormat="1" applyFont="1" applyFill="1" applyBorder="1" applyAlignment="1">
      <alignment horizontal="left" vertical="center" indent="1"/>
    </xf>
    <xf numFmtId="8" fontId="62" fillId="42" borderId="13" xfId="0" applyNumberFormat="1" applyFont="1" applyFill="1" applyBorder="1" applyAlignment="1">
      <alignment horizontal="center" vertical="center"/>
    </xf>
    <xf numFmtId="8" fontId="1" fillId="0" borderId="41" xfId="0" applyNumberFormat="1" applyFont="1" applyBorder="1" applyAlignment="1">
      <alignment horizontal="left" vertical="center"/>
    </xf>
    <xf numFmtId="8" fontId="24" fillId="0" borderId="0" xfId="0" applyNumberFormat="1" applyFont="1" applyAlignment="1">
      <alignment horizontal="center"/>
    </xf>
    <xf numFmtId="10" fontId="50" fillId="0" borderId="91" xfId="0" applyNumberFormat="1" applyFont="1" applyBorder="1" applyAlignment="1">
      <alignment horizontal="center" vertical="justify"/>
    </xf>
    <xf numFmtId="8" fontId="78" fillId="0" borderId="0" xfId="0" applyNumberFormat="1" applyFont="1" applyAlignment="1">
      <alignment horizontal="left" indent="1"/>
    </xf>
    <xf numFmtId="8" fontId="64" fillId="0" borderId="0" xfId="0" applyNumberFormat="1" applyFont="1" applyAlignment="1">
      <alignment horizontal="left" indent="2"/>
    </xf>
    <xf numFmtId="8" fontId="78" fillId="0" borderId="0" xfId="0" applyNumberFormat="1" applyFont="1" applyAlignment="1">
      <alignment horizontal="left" indent="2"/>
    </xf>
    <xf numFmtId="8" fontId="78" fillId="0" borderId="0" xfId="0" applyNumberFormat="1" applyFont="1" applyAlignment="1">
      <alignment horizontal="left" indent="3"/>
    </xf>
    <xf numFmtId="8" fontId="78" fillId="0" borderId="0" xfId="0" quotePrefix="1" applyNumberFormat="1" applyFont="1" applyAlignment="1">
      <alignment horizontal="left" indent="1"/>
    </xf>
    <xf numFmtId="8" fontId="64" fillId="0" borderId="0" xfId="0" applyNumberFormat="1" applyFont="1" applyAlignment="1">
      <alignment horizontal="left" indent="1"/>
    </xf>
    <xf numFmtId="8" fontId="64" fillId="0" borderId="0" xfId="0" applyNumberFormat="1" applyFont="1" applyAlignment="1">
      <alignment horizontal="left" indent="3"/>
    </xf>
    <xf numFmtId="8" fontId="55" fillId="0" borderId="0" xfId="0" applyNumberFormat="1" applyFont="1" applyAlignment="1">
      <alignment horizontal="left" indent="1"/>
    </xf>
    <xf numFmtId="8" fontId="55" fillId="0" borderId="0" xfId="0" applyNumberFormat="1" applyFont="1" applyAlignment="1">
      <alignment horizontal="left" indent="2"/>
    </xf>
    <xf numFmtId="8" fontId="55" fillId="0" borderId="0" xfId="0" applyNumberFormat="1" applyFont="1" applyAlignment="1">
      <alignment horizontal="left" indent="3"/>
    </xf>
    <xf numFmtId="10" fontId="55" fillId="0" borderId="91" xfId="0" applyNumberFormat="1" applyFont="1" applyBorder="1" applyAlignment="1">
      <alignment horizontal="center"/>
    </xf>
    <xf numFmtId="8" fontId="41" fillId="0" borderId="0" xfId="0" applyNumberFormat="1" applyFont="1" applyAlignment="1">
      <alignment horizontal="left" indent="1"/>
    </xf>
    <xf numFmtId="8" fontId="41" fillId="0" borderId="0" xfId="0" applyNumberFormat="1" applyFont="1" applyAlignment="1">
      <alignment horizontal="left" indent="2"/>
    </xf>
    <xf numFmtId="8" fontId="41" fillId="0" borderId="0" xfId="0" applyNumberFormat="1" applyFont="1" applyAlignment="1">
      <alignment horizontal="left" indent="3"/>
    </xf>
    <xf numFmtId="10" fontId="41" fillId="0" borderId="91" xfId="0" applyNumberFormat="1" applyFont="1" applyBorder="1" applyAlignment="1">
      <alignment horizontal="center"/>
    </xf>
    <xf numFmtId="8" fontId="40" fillId="0" borderId="0" xfId="0" applyNumberFormat="1" applyFont="1" applyAlignment="1">
      <alignment horizontal="center"/>
    </xf>
    <xf numFmtId="8" fontId="40" fillId="0" borderId="0" xfId="0" applyNumberFormat="1" applyFont="1" applyAlignment="1">
      <alignment horizontal="left" indent="1"/>
    </xf>
    <xf numFmtId="8" fontId="24" fillId="0" borderId="0" xfId="0" applyNumberFormat="1" applyFont="1" applyAlignment="1">
      <alignment horizontal="left" indent="2"/>
    </xf>
    <xf numFmtId="10" fontId="24" fillId="0" borderId="91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left" vertical="center"/>
    </xf>
    <xf numFmtId="1" fontId="53" fillId="0" borderId="0" xfId="0" applyNumberFormat="1" applyFont="1" applyAlignment="1">
      <alignment horizontal="center" vertical="center"/>
    </xf>
    <xf numFmtId="1" fontId="73" fillId="0" borderId="0" xfId="0" applyNumberFormat="1" applyFont="1" applyAlignment="1">
      <alignment horizontal="center" vertical="center"/>
    </xf>
    <xf numFmtId="1" fontId="62" fillId="39" borderId="69" xfId="0" applyNumberFormat="1" applyFont="1" applyFill="1" applyBorder="1" applyAlignment="1">
      <alignment horizontal="center" vertical="center"/>
    </xf>
    <xf numFmtId="0" fontId="65" fillId="0" borderId="0" xfId="42" applyFont="1" applyBorder="1" applyAlignment="1">
      <alignment horizontal="left" indent="1"/>
    </xf>
    <xf numFmtId="1" fontId="9" fillId="3" borderId="0" xfId="0" applyNumberFormat="1" applyFont="1" applyFill="1" applyAlignment="1">
      <alignment horizontal="left" indent="2"/>
    </xf>
    <xf numFmtId="1" fontId="45" fillId="3" borderId="0" xfId="0" applyNumberFormat="1" applyFont="1" applyFill="1" applyAlignment="1">
      <alignment horizontal="left" vertical="justify" indent="2"/>
    </xf>
    <xf numFmtId="1" fontId="9" fillId="3" borderId="0" xfId="0" applyNumberFormat="1" applyFont="1" applyFill="1" applyAlignment="1">
      <alignment horizontal="left" vertical="justify" indent="2"/>
    </xf>
    <xf numFmtId="1" fontId="28" fillId="3" borderId="0" xfId="0" applyNumberFormat="1" applyFont="1" applyFill="1" applyAlignment="1">
      <alignment horizontal="left" vertical="center" indent="2"/>
    </xf>
    <xf numFmtId="1" fontId="9" fillId="3" borderId="0" xfId="0" applyNumberFormat="1" applyFont="1" applyFill="1" applyAlignment="1">
      <alignment horizontal="left" vertical="center" indent="2"/>
    </xf>
    <xf numFmtId="1" fontId="0" fillId="0" borderId="1" xfId="0" applyNumberForma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42" fillId="39" borderId="15" xfId="0" applyNumberFormat="1" applyFont="1" applyFill="1" applyBorder="1" applyAlignment="1">
      <alignment horizontal="center" vertical="justify"/>
    </xf>
    <xf numFmtId="1" fontId="42" fillId="3" borderId="0" xfId="0" applyNumberFormat="1" applyFont="1" applyFill="1" applyAlignment="1">
      <alignment horizontal="left" vertical="justify" indent="3"/>
    </xf>
    <xf numFmtId="1" fontId="9" fillId="3" borderId="0" xfId="0" applyNumberFormat="1" applyFont="1" applyFill="1"/>
    <xf numFmtId="1" fontId="9" fillId="3" borderId="0" xfId="0" applyNumberFormat="1" applyFont="1" applyFill="1" applyAlignment="1">
      <alignment horizontal="left" indent="4"/>
    </xf>
    <xf numFmtId="169" fontId="78" fillId="0" borderId="56" xfId="0" applyNumberFormat="1" applyFont="1" applyBorder="1" applyAlignment="1">
      <alignment horizontal="left"/>
    </xf>
    <xf numFmtId="169" fontId="78" fillId="0" borderId="128" xfId="0" applyNumberFormat="1" applyFont="1" applyBorder="1" applyAlignment="1">
      <alignment horizontal="center" vertical="center"/>
    </xf>
    <xf numFmtId="0" fontId="0" fillId="3" borderId="129" xfId="0" applyFill="1" applyBorder="1" applyAlignment="1">
      <alignment horizontal="left" vertical="center" indent="1"/>
    </xf>
    <xf numFmtId="169" fontId="78" fillId="0" borderId="102" xfId="0" applyNumberFormat="1" applyFont="1" applyBorder="1" applyAlignment="1">
      <alignment horizontal="left"/>
    </xf>
    <xf numFmtId="169" fontId="65" fillId="0" borderId="102" xfId="0" applyNumberFormat="1" applyFont="1" applyBorder="1" applyAlignment="1">
      <alignment horizontal="left"/>
    </xf>
    <xf numFmtId="169" fontId="65" fillId="0" borderId="25" xfId="0" applyNumberFormat="1" applyFont="1" applyBorder="1" applyAlignment="1">
      <alignment horizontal="left"/>
    </xf>
    <xf numFmtId="0" fontId="0" fillId="3" borderId="130" xfId="0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94" fillId="3" borderId="0" xfId="0" applyFont="1" applyFill="1" applyAlignment="1">
      <alignment vertical="center"/>
    </xf>
    <xf numFmtId="0" fontId="62" fillId="42" borderId="0" xfId="0" applyFont="1" applyFill="1" applyAlignment="1">
      <alignment horizontal="center" vertical="center"/>
    </xf>
    <xf numFmtId="0" fontId="62" fillId="41" borderId="0" xfId="0" applyFont="1" applyFill="1" applyAlignment="1">
      <alignment horizontal="center" vertical="center"/>
    </xf>
    <xf numFmtId="8" fontId="58" fillId="0" borderId="0" xfId="0" applyNumberFormat="1" applyFont="1" applyAlignment="1">
      <alignment horizontal="left" vertical="center" indent="2"/>
    </xf>
    <xf numFmtId="169" fontId="58" fillId="0" borderId="0" xfId="42" applyNumberFormat="1" applyFont="1" applyFill="1" applyBorder="1" applyAlignment="1">
      <alignment horizontal="left" vertical="center" indent="1"/>
    </xf>
    <xf numFmtId="169" fontId="58" fillId="0" borderId="128" xfId="0" applyNumberFormat="1" applyFont="1" applyBorder="1" applyAlignment="1">
      <alignment horizontal="left" vertical="center" indent="1"/>
    </xf>
    <xf numFmtId="8" fontId="64" fillId="0" borderId="43" xfId="0" applyNumberFormat="1" applyFont="1" applyBorder="1" applyAlignment="1">
      <alignment horizontal="center" vertical="center"/>
    </xf>
    <xf numFmtId="8" fontId="64" fillId="0" borderId="44" xfId="0" applyNumberFormat="1" applyFont="1" applyBorder="1" applyAlignment="1">
      <alignment horizontal="center" vertical="center"/>
    </xf>
    <xf numFmtId="169" fontId="66" fillId="0" borderId="0" xfId="42" applyNumberFormat="1" applyFont="1" applyFill="1" applyBorder="1" applyAlignment="1">
      <alignment horizontal="center" vertical="center"/>
    </xf>
    <xf numFmtId="169" fontId="64" fillId="0" borderId="128" xfId="0" applyNumberFormat="1" applyFont="1" applyBorder="1" applyAlignment="1">
      <alignment horizontal="center" vertical="center"/>
    </xf>
    <xf numFmtId="0" fontId="65" fillId="45" borderId="0" xfId="42" applyNumberFormat="1" applyFont="1" applyFill="1" applyAlignment="1">
      <alignment horizontal="left" indent="1"/>
    </xf>
    <xf numFmtId="8" fontId="65" fillId="45" borderId="0" xfId="42" applyNumberFormat="1" applyFont="1" applyFill="1" applyAlignment="1">
      <alignment horizontal="left" indent="1"/>
    </xf>
    <xf numFmtId="8" fontId="56" fillId="3" borderId="0" xfId="42" applyNumberFormat="1" applyFont="1" applyFill="1" applyBorder="1" applyAlignment="1">
      <alignment vertical="center"/>
    </xf>
    <xf numFmtId="8" fontId="58" fillId="0" borderId="141" xfId="0" applyNumberFormat="1" applyFont="1" applyBorder="1" applyAlignment="1">
      <alignment horizontal="left" vertical="center" indent="1"/>
    </xf>
    <xf numFmtId="8" fontId="64" fillId="0" borderId="141" xfId="0" applyNumberFormat="1" applyFont="1" applyBorder="1" applyAlignment="1">
      <alignment horizontal="left" vertical="center" indent="1"/>
    </xf>
    <xf numFmtId="170" fontId="58" fillId="0" borderId="141" xfId="0" applyNumberFormat="1" applyFont="1" applyBorder="1" applyAlignment="1">
      <alignment horizontal="left" vertical="center" indent="1"/>
    </xf>
    <xf numFmtId="171" fontId="58" fillId="0" borderId="141" xfId="0" applyNumberFormat="1" applyFont="1" applyBorder="1" applyAlignment="1">
      <alignment horizontal="left" vertical="center" indent="1"/>
    </xf>
    <xf numFmtId="40" fontId="58" fillId="0" borderId="141" xfId="0" applyNumberFormat="1" applyFont="1" applyBorder="1" applyAlignment="1">
      <alignment horizontal="left" vertical="center" indent="1"/>
    </xf>
    <xf numFmtId="10" fontId="58" fillId="0" borderId="141" xfId="0" applyNumberFormat="1" applyFont="1" applyBorder="1" applyAlignment="1">
      <alignment horizontal="left" vertical="center" indent="1"/>
    </xf>
    <xf numFmtId="10" fontId="58" fillId="0" borderId="145" xfId="0" applyNumberFormat="1" applyFont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0" fillId="2" borderId="146" xfId="0" applyFill="1" applyBorder="1" applyAlignment="1">
      <alignment horizontal="left" vertical="center" indent="1"/>
    </xf>
    <xf numFmtId="166" fontId="50" fillId="0" borderId="147" xfId="0" applyNumberFormat="1" applyFont="1" applyBorder="1" applyAlignment="1">
      <alignment horizontal="left" vertical="center" indent="1"/>
    </xf>
    <xf numFmtId="8" fontId="58" fillId="0" borderId="147" xfId="0" applyNumberFormat="1" applyFont="1" applyBorder="1" applyAlignment="1">
      <alignment horizontal="left" vertical="center" indent="1"/>
    </xf>
    <xf numFmtId="8" fontId="66" fillId="0" borderId="147" xfId="0" applyNumberFormat="1" applyFont="1" applyBorder="1" applyAlignment="1">
      <alignment horizontal="left" vertical="center" indent="1"/>
    </xf>
    <xf numFmtId="40" fontId="66" fillId="35" borderId="148" xfId="0" applyNumberFormat="1" applyFont="1" applyFill="1" applyBorder="1" applyAlignment="1">
      <alignment horizontal="left" vertical="center" indent="1"/>
    </xf>
    <xf numFmtId="40" fontId="66" fillId="0" borderId="141" xfId="0" applyNumberFormat="1" applyFont="1" applyBorder="1" applyAlignment="1">
      <alignment horizontal="left" vertical="center" indent="1"/>
    </xf>
    <xf numFmtId="10" fontId="42" fillId="0" borderId="0" xfId="0" applyNumberFormat="1" applyFont="1" applyAlignment="1">
      <alignment horizontal="left" vertical="center" indent="2"/>
    </xf>
    <xf numFmtId="8" fontId="58" fillId="35" borderId="141" xfId="0" applyNumberFormat="1" applyFont="1" applyFill="1" applyBorder="1" applyAlignment="1">
      <alignment horizontal="left" vertical="center" indent="1"/>
    </xf>
    <xf numFmtId="8" fontId="66" fillId="35" borderId="141" xfId="0" applyNumberFormat="1" applyFont="1" applyFill="1" applyBorder="1" applyAlignment="1">
      <alignment horizontal="left" vertical="center" indent="1"/>
    </xf>
    <xf numFmtId="8" fontId="66" fillId="35" borderId="153" xfId="0" applyNumberFormat="1" applyFont="1" applyFill="1" applyBorder="1" applyAlignment="1">
      <alignment horizontal="left" vertical="center" indent="1"/>
    </xf>
    <xf numFmtId="38" fontId="64" fillId="35" borderId="155" xfId="0" applyNumberFormat="1" applyFont="1" applyFill="1" applyBorder="1" applyAlignment="1">
      <alignment horizontal="left" vertical="center" indent="1"/>
    </xf>
    <xf numFmtId="8" fontId="58" fillId="35" borderId="156" xfId="0" applyNumberFormat="1" applyFont="1" applyFill="1" applyBorder="1" applyAlignment="1">
      <alignment horizontal="left" vertical="center" indent="1"/>
    </xf>
    <xf numFmtId="38" fontId="66" fillId="0" borderId="156" xfId="0" applyNumberFormat="1" applyFont="1" applyBorder="1" applyAlignment="1">
      <alignment horizontal="left" vertical="center" indent="1"/>
    </xf>
    <xf numFmtId="166" fontId="58" fillId="35" borderId="156" xfId="0" applyNumberFormat="1" applyFont="1" applyFill="1" applyBorder="1" applyAlignment="1">
      <alignment horizontal="left" vertical="center" indent="1"/>
    </xf>
    <xf numFmtId="8" fontId="66" fillId="35" borderId="156" xfId="0" applyNumberFormat="1" applyFont="1" applyFill="1" applyBorder="1" applyAlignment="1">
      <alignment horizontal="left" vertical="center" indent="1"/>
    </xf>
    <xf numFmtId="8" fontId="58" fillId="0" borderId="156" xfId="0" applyNumberFormat="1" applyFont="1" applyBorder="1" applyAlignment="1">
      <alignment horizontal="left" vertical="center" indent="1"/>
    </xf>
    <xf numFmtId="8" fontId="66" fillId="0" borderId="156" xfId="0" applyNumberFormat="1" applyFont="1" applyBorder="1" applyAlignment="1">
      <alignment horizontal="left" vertical="center" indent="1"/>
    </xf>
    <xf numFmtId="8" fontId="50" fillId="2" borderId="74" xfId="0" applyNumberFormat="1" applyFont="1" applyFill="1" applyBorder="1" applyAlignment="1">
      <alignment horizontal="left" vertical="center" indent="3"/>
    </xf>
    <xf numFmtId="10" fontId="42" fillId="35" borderId="33" xfId="0" applyNumberFormat="1" applyFont="1" applyFill="1" applyBorder="1" applyAlignment="1">
      <alignment horizontal="left" vertical="center" indent="2"/>
    </xf>
    <xf numFmtId="10" fontId="81" fillId="2" borderId="13" xfId="0" applyNumberFormat="1" applyFont="1" applyFill="1" applyBorder="1" applyAlignment="1">
      <alignment horizontal="left" vertical="center" indent="3"/>
    </xf>
    <xf numFmtId="172" fontId="93" fillId="0" borderId="139" xfId="0" applyNumberFormat="1" applyFont="1" applyBorder="1" applyAlignment="1">
      <alignment horizontal="left" vertical="center" indent="1"/>
    </xf>
    <xf numFmtId="10" fontId="78" fillId="0" borderId="91" xfId="0" applyNumberFormat="1" applyFont="1" applyBorder="1" applyAlignment="1">
      <alignment horizontal="left" indent="3"/>
    </xf>
    <xf numFmtId="10" fontId="78" fillId="0" borderId="91" xfId="0" quotePrefix="1" applyNumberFormat="1" applyFont="1" applyBorder="1" applyAlignment="1">
      <alignment horizontal="left" indent="3"/>
    </xf>
    <xf numFmtId="10" fontId="64" fillId="0" borderId="91" xfId="0" applyNumberFormat="1" applyFont="1" applyBorder="1" applyAlignment="1">
      <alignment horizontal="left" indent="3"/>
    </xf>
    <xf numFmtId="8" fontId="97" fillId="35" borderId="24" xfId="0" applyNumberFormat="1" applyFont="1" applyFill="1" applyBorder="1" applyAlignment="1">
      <alignment horizontal="left" vertical="center" indent="3"/>
    </xf>
    <xf numFmtId="169" fontId="43" fillId="0" borderId="0" xfId="0" applyNumberFormat="1" applyFont="1" applyAlignment="1">
      <alignment horizontal="left" vertical="center" indent="1"/>
    </xf>
    <xf numFmtId="169" fontId="43" fillId="0" borderId="90" xfId="0" applyNumberFormat="1" applyFont="1" applyBorder="1" applyAlignment="1">
      <alignment horizontal="left" vertical="center" indent="1"/>
    </xf>
    <xf numFmtId="8" fontId="62" fillId="43" borderId="62" xfId="0" applyNumberFormat="1" applyFont="1" applyFill="1" applyBorder="1" applyAlignment="1">
      <alignment horizontal="center" vertical="justify"/>
    </xf>
    <xf numFmtId="0" fontId="72" fillId="0" borderId="0" xfId="0" applyFont="1"/>
    <xf numFmtId="6" fontId="36" fillId="0" borderId="0" xfId="0" applyNumberFormat="1" applyFont="1" applyAlignment="1">
      <alignment horizontal="left" indent="1"/>
    </xf>
    <xf numFmtId="8" fontId="70" fillId="0" borderId="59" xfId="0" applyNumberFormat="1" applyFont="1" applyBorder="1" applyAlignment="1">
      <alignment vertical="center"/>
    </xf>
    <xf numFmtId="8" fontId="72" fillId="0" borderId="0" xfId="0" applyNumberFormat="1" applyFont="1" applyAlignment="1">
      <alignment horizontal="left" indent="1"/>
    </xf>
    <xf numFmtId="8" fontId="72" fillId="0" borderId="0" xfId="0" applyNumberFormat="1" applyFont="1" applyAlignment="1">
      <alignment horizontal="left" vertical="center" indent="1"/>
    </xf>
    <xf numFmtId="0" fontId="2" fillId="0" borderId="0" xfId="0" applyFont="1"/>
    <xf numFmtId="164" fontId="36" fillId="0" borderId="0" xfId="0" applyNumberFormat="1" applyFont="1" applyAlignment="1">
      <alignment horizontal="left"/>
    </xf>
    <xf numFmtId="0" fontId="42" fillId="39" borderId="16" xfId="0" applyFont="1" applyFill="1" applyBorder="1" applyAlignment="1">
      <alignment horizontal="center" vertical="justify"/>
    </xf>
    <xf numFmtId="0" fontId="39" fillId="0" borderId="0" xfId="0" applyFont="1" applyAlignment="1">
      <alignment horizontal="left" vertical="center" indent="4"/>
    </xf>
    <xf numFmtId="0" fontId="27" fillId="0" borderId="2" xfId="0" applyFont="1" applyBorder="1" applyAlignment="1">
      <alignment horizontal="left" vertical="center" indent="2"/>
    </xf>
    <xf numFmtId="0" fontId="42" fillId="39" borderId="70" xfId="0" applyFont="1" applyFill="1" applyBorder="1" applyAlignment="1">
      <alignment horizontal="center" vertical="justify"/>
    </xf>
    <xf numFmtId="0" fontId="42" fillId="39" borderId="69" xfId="0" applyFont="1" applyFill="1" applyBorder="1" applyAlignment="1">
      <alignment horizontal="center" vertical="justify"/>
    </xf>
    <xf numFmtId="0" fontId="42" fillId="39" borderId="71" xfId="0" applyFont="1" applyFill="1" applyBorder="1" applyAlignment="1">
      <alignment horizontal="center" vertical="center"/>
    </xf>
    <xf numFmtId="0" fontId="42" fillId="39" borderId="70" xfId="0" applyFont="1" applyFill="1" applyBorder="1" applyAlignment="1">
      <alignment horizontal="center" vertical="center"/>
    </xf>
    <xf numFmtId="0" fontId="42" fillId="39" borderId="63" xfId="0" applyFont="1" applyFill="1" applyBorder="1" applyAlignment="1">
      <alignment horizontal="center" vertical="justify"/>
    </xf>
    <xf numFmtId="0" fontId="42" fillId="39" borderId="40" xfId="0" applyFont="1" applyFill="1" applyBorder="1" applyAlignment="1">
      <alignment horizontal="center" vertical="justify"/>
    </xf>
    <xf numFmtId="0" fontId="42" fillId="39" borderId="75" xfId="0" applyFont="1" applyFill="1" applyBorder="1" applyAlignment="1">
      <alignment horizontal="center" vertical="center"/>
    </xf>
    <xf numFmtId="0" fontId="101" fillId="3" borderId="0" xfId="0" applyFont="1" applyFill="1" applyAlignment="1">
      <alignment horizontal="left" vertical="center" indent="1"/>
    </xf>
    <xf numFmtId="0" fontId="59" fillId="3" borderId="0" xfId="0" applyFont="1" applyFill="1" applyAlignment="1">
      <alignment horizontal="left" vertical="justify" indent="1"/>
    </xf>
    <xf numFmtId="0" fontId="7" fillId="3" borderId="0" xfId="0" applyFont="1" applyFill="1" applyAlignment="1">
      <alignment horizontal="left" vertical="center" indent="1"/>
    </xf>
    <xf numFmtId="8" fontId="72" fillId="3" borderId="0" xfId="0" applyNumberFormat="1" applyFont="1" applyFill="1" applyAlignment="1">
      <alignment horizontal="left" vertical="center" indent="1"/>
    </xf>
    <xf numFmtId="0" fontId="50" fillId="0" borderId="37" xfId="0" applyFont="1" applyBorder="1" applyAlignment="1">
      <alignment vertical="center"/>
    </xf>
    <xf numFmtId="169" fontId="50" fillId="0" borderId="37" xfId="0" applyNumberFormat="1" applyFont="1" applyBorder="1" applyAlignment="1">
      <alignment horizontal="left" vertical="center" indent="1"/>
    </xf>
    <xf numFmtId="4" fontId="50" fillId="0" borderId="37" xfId="0" applyNumberFormat="1" applyFont="1" applyBorder="1" applyAlignment="1">
      <alignment horizontal="left" vertical="center" indent="1"/>
    </xf>
    <xf numFmtId="8" fontId="50" fillId="0" borderId="132" xfId="0" applyNumberFormat="1" applyFont="1" applyBorder="1" applyAlignment="1">
      <alignment horizontal="left" vertical="center"/>
    </xf>
    <xf numFmtId="166" fontId="50" fillId="0" borderId="37" xfId="0" applyNumberFormat="1" applyFont="1" applyBorder="1" applyAlignment="1">
      <alignment horizontal="left" vertical="center"/>
    </xf>
    <xf numFmtId="4" fontId="58" fillId="0" borderId="37" xfId="0" applyNumberFormat="1" applyFont="1" applyBorder="1" applyAlignment="1">
      <alignment horizontal="left" vertical="center" indent="1"/>
    </xf>
    <xf numFmtId="3" fontId="37" fillId="3" borderId="0" xfId="0" applyNumberFormat="1" applyFont="1" applyFill="1" applyAlignment="1">
      <alignment horizontal="center" vertical="center"/>
    </xf>
    <xf numFmtId="17" fontId="37" fillId="3" borderId="0" xfId="0" applyNumberFormat="1" applyFont="1" applyFill="1" applyAlignment="1">
      <alignment horizontal="left" vertical="center" indent="1"/>
    </xf>
    <xf numFmtId="8" fontId="45" fillId="3" borderId="0" xfId="0" applyNumberFormat="1" applyFont="1" applyFill="1" applyAlignment="1">
      <alignment horizontal="left" vertical="center" indent="1"/>
    </xf>
    <xf numFmtId="8" fontId="45" fillId="3" borderId="0" xfId="0" applyNumberFormat="1" applyFont="1" applyFill="1" applyAlignment="1">
      <alignment horizontal="center" vertical="center"/>
    </xf>
    <xf numFmtId="3" fontId="62" fillId="38" borderId="74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62" fillId="0" borderId="0" xfId="0" quotePrefix="1" applyNumberFormat="1" applyFont="1" applyAlignment="1">
      <alignment horizontal="center" vertical="center"/>
    </xf>
    <xf numFmtId="3" fontId="62" fillId="0" borderId="0" xfId="0" applyNumberFormat="1" applyFont="1" applyAlignment="1">
      <alignment horizontal="center" vertical="center"/>
    </xf>
    <xf numFmtId="3" fontId="62" fillId="3" borderId="0" xfId="0" applyNumberFormat="1" applyFont="1" applyFill="1" applyAlignment="1">
      <alignment horizontal="center" vertical="center"/>
    </xf>
    <xf numFmtId="167" fontId="70" fillId="2" borderId="17" xfId="0" applyNumberFormat="1" applyFont="1" applyFill="1" applyBorder="1" applyAlignment="1">
      <alignment horizontal="left" vertical="center" indent="2"/>
    </xf>
    <xf numFmtId="2" fontId="45" fillId="3" borderId="0" xfId="0" applyNumberFormat="1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1" fontId="62" fillId="2" borderId="16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vertical="justify"/>
    </xf>
    <xf numFmtId="168" fontId="37" fillId="3" borderId="0" xfId="0" applyNumberFormat="1" applyFont="1" applyFill="1"/>
    <xf numFmtId="168" fontId="70" fillId="2" borderId="13" xfId="0" applyNumberFormat="1" applyFont="1" applyFill="1" applyBorder="1" applyAlignment="1">
      <alignment horizontal="center" vertical="justify"/>
    </xf>
    <xf numFmtId="1" fontId="43" fillId="2" borderId="15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4" fontId="103" fillId="0" borderId="37" xfId="0" applyNumberFormat="1" applyFont="1" applyBorder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/>
    </xf>
    <xf numFmtId="1" fontId="62" fillId="39" borderId="70" xfId="0" applyNumberFormat="1" applyFont="1" applyFill="1" applyBorder="1" applyAlignment="1">
      <alignment vertical="center"/>
    </xf>
    <xf numFmtId="8" fontId="62" fillId="3" borderId="62" xfId="0" applyNumberFormat="1" applyFont="1" applyFill="1" applyBorder="1" applyAlignment="1">
      <alignment horizontal="center" vertical="justify"/>
    </xf>
    <xf numFmtId="8" fontId="36" fillId="0" borderId="1" xfId="0" applyNumberFormat="1" applyFont="1" applyBorder="1"/>
    <xf numFmtId="0" fontId="62" fillId="39" borderId="62" xfId="0" applyFont="1" applyFill="1" applyBorder="1" applyAlignment="1">
      <alignment vertical="center"/>
    </xf>
    <xf numFmtId="0" fontId="62" fillId="43" borderId="62" xfId="0" applyFont="1" applyFill="1" applyBorder="1" applyAlignment="1">
      <alignment horizontal="center" vertical="center"/>
    </xf>
    <xf numFmtId="0" fontId="62" fillId="39" borderId="62" xfId="0" applyFont="1" applyFill="1" applyBorder="1" applyAlignment="1">
      <alignment horizontal="left" vertical="center" indent="1"/>
    </xf>
    <xf numFmtId="0" fontId="44" fillId="39" borderId="62" xfId="0" applyFont="1" applyFill="1" applyBorder="1" applyAlignment="1">
      <alignment horizontal="left" vertical="justify" indent="1"/>
    </xf>
    <xf numFmtId="0" fontId="27" fillId="3" borderId="0" xfId="0" applyFont="1" applyFill="1" applyAlignment="1">
      <alignment horizontal="center" vertical="justify"/>
    </xf>
    <xf numFmtId="0" fontId="65" fillId="0" borderId="0" xfId="42" applyNumberFormat="1" applyFont="1" applyFill="1" applyAlignment="1">
      <alignment horizontal="left" indent="1"/>
    </xf>
    <xf numFmtId="8" fontId="65" fillId="0" borderId="0" xfId="42" applyNumberFormat="1" applyFont="1" applyFill="1" applyAlignment="1">
      <alignment horizontal="left" indent="1"/>
    </xf>
    <xf numFmtId="4" fontId="66" fillId="0" borderId="161" xfId="0" applyNumberFormat="1" applyFont="1" applyBorder="1" applyAlignment="1">
      <alignment horizontal="center" vertical="center"/>
    </xf>
    <xf numFmtId="4" fontId="28" fillId="0" borderId="159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59" xfId="0" applyNumberFormat="1" applyFont="1" applyBorder="1" applyAlignment="1">
      <alignment horizontal="center" vertical="center"/>
    </xf>
    <xf numFmtId="4" fontId="42" fillId="0" borderId="91" xfId="0" applyNumberFormat="1" applyFont="1" applyBorder="1" applyAlignment="1">
      <alignment horizontal="center" vertical="center"/>
    </xf>
    <xf numFmtId="4" fontId="66" fillId="35" borderId="163" xfId="0" applyNumberFormat="1" applyFont="1" applyFill="1" applyBorder="1" applyAlignment="1">
      <alignment horizontal="center" vertical="center"/>
    </xf>
    <xf numFmtId="4" fontId="28" fillId="35" borderId="159" xfId="0" applyNumberFormat="1" applyFont="1" applyFill="1" applyBorder="1" applyAlignment="1">
      <alignment horizontal="center" vertical="center"/>
    </xf>
    <xf numFmtId="4" fontId="66" fillId="35" borderId="65" xfId="0" applyNumberFormat="1" applyFont="1" applyFill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161" xfId="0" applyFont="1" applyBorder="1" applyAlignment="1">
      <alignment horizontal="center" vertical="center"/>
    </xf>
    <xf numFmtId="0" fontId="78" fillId="0" borderId="162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64" fillId="0" borderId="164" xfId="0" applyFont="1" applyBorder="1" applyAlignment="1">
      <alignment horizontal="center" vertical="center"/>
    </xf>
    <xf numFmtId="0" fontId="64" fillId="0" borderId="165" xfId="0" applyFont="1" applyBorder="1" applyAlignment="1">
      <alignment horizontal="center" vertical="center"/>
    </xf>
    <xf numFmtId="0" fontId="64" fillId="0" borderId="166" xfId="0" applyFont="1" applyBorder="1" applyAlignment="1">
      <alignment horizontal="center" vertical="center"/>
    </xf>
    <xf numFmtId="4" fontId="66" fillId="0" borderId="65" xfId="0" applyNumberFormat="1" applyFont="1" applyBorder="1" applyAlignment="1">
      <alignment horizontal="center" vertical="center"/>
    </xf>
    <xf numFmtId="4" fontId="66" fillId="0" borderId="163" xfId="0" applyNumberFormat="1" applyFont="1" applyBorder="1" applyAlignment="1">
      <alignment horizontal="center" vertical="center"/>
    </xf>
    <xf numFmtId="8" fontId="38" fillId="0" borderId="0" xfId="0" applyNumberFormat="1" applyFont="1" applyAlignment="1">
      <alignment horizontal="left" vertical="center" indent="1"/>
    </xf>
    <xf numFmtId="8" fontId="104" fillId="0" borderId="0" xfId="0" applyNumberFormat="1" applyFont="1" applyAlignment="1">
      <alignment horizontal="left" vertical="center" indent="1"/>
    </xf>
    <xf numFmtId="8" fontId="71" fillId="0" borderId="0" xfId="0" applyNumberFormat="1" applyFont="1" applyAlignment="1">
      <alignment horizontal="left" vertical="center" indent="1"/>
    </xf>
    <xf numFmtId="0" fontId="71" fillId="0" borderId="0" xfId="0" applyFont="1" applyAlignment="1">
      <alignment horizontal="left" vertical="center" indent="1"/>
    </xf>
    <xf numFmtId="8" fontId="53" fillId="0" borderId="0" xfId="0" applyNumberFormat="1" applyFont="1" applyAlignment="1">
      <alignment horizontal="left" vertical="center" indent="1"/>
    </xf>
    <xf numFmtId="6" fontId="71" fillId="0" borderId="0" xfId="0" applyNumberFormat="1" applyFont="1" applyAlignment="1">
      <alignment horizontal="left" vertical="center" indent="1"/>
    </xf>
    <xf numFmtId="6" fontId="72" fillId="0" borderId="0" xfId="0" applyNumberFormat="1" applyFont="1" applyAlignment="1">
      <alignment horizontal="left" vertical="center" indent="1"/>
    </xf>
    <xf numFmtId="0" fontId="73" fillId="0" borderId="167" xfId="0" applyFont="1" applyBorder="1" applyAlignment="1">
      <alignment vertical="center"/>
    </xf>
    <xf numFmtId="8" fontId="77" fillId="0" borderId="0" xfId="0" applyNumberFormat="1" applyFont="1" applyAlignment="1">
      <alignment horizontal="left" vertical="center" indent="1"/>
    </xf>
    <xf numFmtId="8" fontId="72" fillId="0" borderId="0" xfId="0" applyNumberFormat="1" applyFont="1" applyAlignment="1">
      <alignment horizontal="center" vertical="center"/>
    </xf>
    <xf numFmtId="4" fontId="36" fillId="3" borderId="0" xfId="0" applyNumberFormat="1" applyFont="1" applyFill="1" applyAlignment="1">
      <alignment horizontal="left" indent="1"/>
    </xf>
    <xf numFmtId="4" fontId="69" fillId="3" borderId="0" xfId="0" applyNumberFormat="1" applyFont="1" applyFill="1" applyAlignment="1">
      <alignment horizontal="left" indent="1"/>
    </xf>
    <xf numFmtId="4" fontId="60" fillId="3" borderId="0" xfId="0" applyNumberFormat="1" applyFont="1" applyFill="1" applyAlignment="1">
      <alignment vertical="justify"/>
    </xf>
    <xf numFmtId="4" fontId="70" fillId="3" borderId="0" xfId="0" applyNumberFormat="1" applyFont="1" applyFill="1" applyAlignment="1">
      <alignment horizontal="center" vertical="center"/>
    </xf>
    <xf numFmtId="4" fontId="36" fillId="3" borderId="0" xfId="0" applyNumberFormat="1" applyFont="1" applyFill="1" applyAlignment="1">
      <alignment vertical="center"/>
    </xf>
    <xf numFmtId="4" fontId="36" fillId="3" borderId="0" xfId="0" applyNumberFormat="1" applyFont="1" applyFill="1" applyAlignment="1">
      <alignment horizontal="left" vertical="center" indent="1"/>
    </xf>
    <xf numFmtId="4" fontId="62" fillId="42" borderId="40" xfId="0" applyNumberFormat="1" applyFont="1" applyFill="1" applyBorder="1" applyAlignment="1">
      <alignment horizontal="center" vertical="center"/>
    </xf>
    <xf numFmtId="4" fontId="36" fillId="0" borderId="0" xfId="0" applyNumberFormat="1" applyFont="1"/>
    <xf numFmtId="4" fontId="72" fillId="0" borderId="0" xfId="0" applyNumberFormat="1" applyFont="1" applyAlignment="1">
      <alignment horizontal="left" vertical="center" indent="1"/>
    </xf>
    <xf numFmtId="4" fontId="71" fillId="0" borderId="0" xfId="0" applyNumberFormat="1" applyFont="1" applyAlignment="1">
      <alignment horizontal="left" vertical="center" indent="1"/>
    </xf>
    <xf numFmtId="4" fontId="53" fillId="0" borderId="0" xfId="0" applyNumberFormat="1" applyFont="1" applyAlignment="1">
      <alignment horizontal="left" vertical="center" indent="1"/>
    </xf>
    <xf numFmtId="4" fontId="77" fillId="0" borderId="0" xfId="0" applyNumberFormat="1" applyFont="1" applyAlignment="1">
      <alignment horizontal="left" vertical="center" indent="1"/>
    </xf>
    <xf numFmtId="4" fontId="73" fillId="0" borderId="167" xfId="0" applyNumberFormat="1" applyFont="1" applyBorder="1" applyAlignment="1">
      <alignment vertical="center"/>
    </xf>
    <xf numFmtId="4" fontId="71" fillId="0" borderId="0" xfId="0" applyNumberFormat="1" applyFont="1" applyAlignment="1">
      <alignment horizontal="center" vertical="center"/>
    </xf>
    <xf numFmtId="4" fontId="72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left" vertical="center" indent="1"/>
    </xf>
    <xf numFmtId="4" fontId="62" fillId="0" borderId="0" xfId="0" applyNumberFormat="1" applyFont="1" applyAlignment="1">
      <alignment horizontal="left" vertical="center" indent="1"/>
    </xf>
    <xf numFmtId="4" fontId="36" fillId="0" borderId="0" xfId="0" applyNumberFormat="1" applyFont="1" applyAlignment="1">
      <alignment horizontal="left" indent="1"/>
    </xf>
    <xf numFmtId="4" fontId="62" fillId="41" borderId="54" xfId="0" applyNumberFormat="1" applyFont="1" applyFill="1" applyBorder="1" applyAlignment="1">
      <alignment vertical="justify"/>
    </xf>
    <xf numFmtId="4" fontId="70" fillId="3" borderId="0" xfId="0" applyNumberFormat="1" applyFont="1" applyFill="1" applyAlignment="1">
      <alignment horizontal="left" vertical="center" indent="1"/>
    </xf>
    <xf numFmtId="0" fontId="37" fillId="3" borderId="0" xfId="0" applyFont="1" applyFill="1" applyAlignment="1">
      <alignment vertical="justify"/>
    </xf>
    <xf numFmtId="0" fontId="62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70" fillId="2" borderId="16" xfId="0" applyFont="1" applyFill="1" applyBorder="1" applyAlignment="1">
      <alignment vertical="justify"/>
    </xf>
    <xf numFmtId="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62" fillId="2" borderId="16" xfId="0" applyFont="1" applyFill="1" applyBorder="1" applyAlignment="1">
      <alignment vertical="justify"/>
    </xf>
    <xf numFmtId="0" fontId="105" fillId="3" borderId="0" xfId="42" applyFont="1" applyFill="1" applyBorder="1" applyAlignment="1">
      <alignment horizontal="left" vertical="center" indent="1"/>
    </xf>
    <xf numFmtId="0" fontId="106" fillId="3" borderId="0" xfId="42" applyFont="1" applyFill="1" applyBorder="1" applyAlignment="1">
      <alignment horizontal="left" vertical="center" indent="1"/>
    </xf>
    <xf numFmtId="0" fontId="107" fillId="3" borderId="0" xfId="42" applyFont="1" applyFill="1" applyBorder="1" applyAlignment="1">
      <alignment horizontal="left" vertical="center" indent="2"/>
    </xf>
    <xf numFmtId="0" fontId="62" fillId="3" borderId="0" xfId="0" applyFont="1" applyFill="1" applyAlignment="1">
      <alignment horizontal="left" vertical="center"/>
    </xf>
    <xf numFmtId="0" fontId="62" fillId="3" borderId="0" xfId="0" applyFont="1" applyFill="1" applyAlignment="1">
      <alignment horizontal="left" vertical="justify" indent="1"/>
    </xf>
    <xf numFmtId="1" fontId="37" fillId="3" borderId="0" xfId="0" applyNumberFormat="1" applyFont="1" applyFill="1" applyAlignment="1">
      <alignment horizontal="center"/>
    </xf>
    <xf numFmtId="1" fontId="105" fillId="3" borderId="0" xfId="42" applyNumberFormat="1" applyFont="1" applyFill="1" applyBorder="1" applyAlignment="1">
      <alignment horizontal="center" vertical="center"/>
    </xf>
    <xf numFmtId="1" fontId="106" fillId="3" borderId="0" xfId="42" applyNumberFormat="1" applyFont="1" applyFill="1" applyBorder="1" applyAlignment="1">
      <alignment horizontal="center" vertical="center"/>
    </xf>
    <xf numFmtId="1" fontId="107" fillId="3" borderId="0" xfId="42" applyNumberFormat="1" applyFont="1" applyFill="1" applyBorder="1" applyAlignment="1">
      <alignment horizontal="center" vertical="center"/>
    </xf>
    <xf numFmtId="38" fontId="70" fillId="2" borderId="17" xfId="0" applyNumberFormat="1" applyFont="1" applyFill="1" applyBorder="1" applyAlignment="1">
      <alignment horizontal="center" vertical="center"/>
    </xf>
    <xf numFmtId="0" fontId="37" fillId="0" borderId="79" xfId="0" applyFont="1" applyBorder="1" applyAlignment="1">
      <alignment horizontal="left" indent="1"/>
    </xf>
    <xf numFmtId="8" fontId="37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left" vertical="center" indent="1"/>
    </xf>
    <xf numFmtId="0" fontId="37" fillId="0" borderId="81" xfId="0" applyFont="1" applyBorder="1" applyAlignment="1">
      <alignment horizontal="left" indent="1"/>
    </xf>
    <xf numFmtId="1" fontId="62" fillId="3" borderId="0" xfId="0" applyNumberFormat="1" applyFont="1" applyFill="1" applyAlignment="1">
      <alignment horizontal="center" vertical="justify"/>
    </xf>
    <xf numFmtId="0" fontId="37" fillId="0" borderId="60" xfId="0" applyFont="1" applyBorder="1" applyAlignment="1">
      <alignment horizontal="left" indent="1"/>
    </xf>
    <xf numFmtId="0" fontId="37" fillId="0" borderId="34" xfId="0" applyFont="1" applyBorder="1" applyAlignment="1">
      <alignment horizontal="left" indent="1"/>
    </xf>
    <xf numFmtId="0" fontId="37" fillId="0" borderId="86" xfId="0" applyFont="1" applyBorder="1" applyAlignment="1">
      <alignment horizontal="left" indent="1"/>
    </xf>
    <xf numFmtId="0" fontId="37" fillId="0" borderId="88" xfId="0" applyFont="1" applyBorder="1" applyAlignment="1">
      <alignment horizontal="left" indent="1"/>
    </xf>
    <xf numFmtId="0" fontId="36" fillId="0" borderId="14" xfId="0" applyFont="1" applyBorder="1" applyAlignment="1">
      <alignment horizontal="left" vertical="center" indent="2"/>
    </xf>
    <xf numFmtId="0" fontId="31" fillId="2" borderId="16" xfId="0" applyFont="1" applyFill="1" applyBorder="1" applyAlignment="1">
      <alignment vertical="justify"/>
    </xf>
    <xf numFmtId="0" fontId="37" fillId="3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3" borderId="0" xfId="0" applyFont="1" applyFill="1" applyAlignment="1">
      <alignment horizontal="left" vertical="justify" indent="1"/>
    </xf>
    <xf numFmtId="0" fontId="36" fillId="0" borderId="14" xfId="0" applyFont="1" applyBorder="1" applyAlignment="1">
      <alignment horizontal="left" indent="1"/>
    </xf>
    <xf numFmtId="167" fontId="100" fillId="3" borderId="0" xfId="42" applyNumberFormat="1" applyFont="1" applyFill="1" applyBorder="1" applyAlignment="1">
      <alignment horizontal="left" vertical="center" indent="1"/>
    </xf>
    <xf numFmtId="8" fontId="100" fillId="3" borderId="0" xfId="42" applyNumberFormat="1" applyFont="1" applyFill="1" applyBorder="1" applyAlignment="1">
      <alignment horizontal="left" vertical="center" indent="1"/>
    </xf>
    <xf numFmtId="0" fontId="100" fillId="3" borderId="0" xfId="42" applyFont="1" applyFill="1" applyBorder="1" applyAlignment="1">
      <alignment horizontal="left" vertical="center" indent="1"/>
    </xf>
    <xf numFmtId="0" fontId="108" fillId="3" borderId="0" xfId="0" applyFont="1" applyFill="1" applyAlignment="1">
      <alignment horizontal="left" vertical="center" indent="1"/>
    </xf>
    <xf numFmtId="0" fontId="100" fillId="3" borderId="0" xfId="42" applyFont="1" applyFill="1" applyBorder="1" applyAlignment="1">
      <alignment horizontal="left" vertical="center" wrapText="1" indent="1"/>
    </xf>
    <xf numFmtId="0" fontId="69" fillId="3" borderId="0" xfId="0" applyFont="1" applyFill="1" applyAlignment="1">
      <alignment horizontal="left" vertical="center" indent="1"/>
    </xf>
    <xf numFmtId="0" fontId="108" fillId="2" borderId="16" xfId="0" applyFont="1" applyFill="1" applyBorder="1" applyAlignment="1">
      <alignment vertical="justify"/>
    </xf>
    <xf numFmtId="0" fontId="69" fillId="0" borderId="0" xfId="0" applyFont="1" applyAlignment="1">
      <alignment horizontal="left" indent="1"/>
    </xf>
    <xf numFmtId="8" fontId="69" fillId="0" borderId="0" xfId="0" applyNumberFormat="1" applyFont="1" applyAlignment="1">
      <alignment horizontal="center" vertical="center"/>
    </xf>
    <xf numFmtId="2" fontId="45" fillId="0" borderId="168" xfId="0" applyNumberFormat="1" applyFont="1" applyBorder="1" applyAlignment="1">
      <alignment horizontal="left"/>
    </xf>
    <xf numFmtId="0" fontId="69" fillId="0" borderId="0" xfId="0" applyFont="1" applyAlignment="1">
      <alignment horizontal="left" vertical="center" indent="1"/>
    </xf>
    <xf numFmtId="0" fontId="108" fillId="3" borderId="0" xfId="0" applyFont="1" applyFill="1" applyAlignment="1">
      <alignment horizontal="center" vertical="center"/>
    </xf>
    <xf numFmtId="8" fontId="65" fillId="0" borderId="0" xfId="0" applyNumberFormat="1" applyFont="1" applyAlignment="1">
      <alignment horizontal="left" vertical="center" indent="1"/>
    </xf>
    <xf numFmtId="8" fontId="65" fillId="0" borderId="0" xfId="42" applyNumberFormat="1" applyFont="1" applyAlignment="1">
      <alignment horizontal="left" indent="1"/>
    </xf>
    <xf numFmtId="0" fontId="109" fillId="2" borderId="52" xfId="0" applyFont="1" applyFill="1" applyBorder="1" applyAlignment="1">
      <alignment horizontal="center" vertical="justify"/>
    </xf>
    <xf numFmtId="167" fontId="62" fillId="2" borderId="13" xfId="0" applyNumberFormat="1" applyFont="1" applyFill="1" applyBorder="1" applyAlignment="1">
      <alignment horizontal="left" vertical="justify" indent="2"/>
    </xf>
    <xf numFmtId="1" fontId="70" fillId="38" borderId="52" xfId="0" applyNumberFormat="1" applyFont="1" applyFill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70" fillId="0" borderId="0" xfId="0" quotePrefix="1" applyNumberFormat="1" applyFont="1" applyAlignment="1">
      <alignment horizontal="center" vertical="center"/>
    </xf>
    <xf numFmtId="1" fontId="70" fillId="0" borderId="0" xfId="0" applyNumberFormat="1" applyFont="1" applyAlignment="1">
      <alignment horizontal="center" vertical="center"/>
    </xf>
    <xf numFmtId="0" fontId="63" fillId="0" borderId="0" xfId="0" applyFont="1"/>
    <xf numFmtId="169" fontId="64" fillId="0" borderId="127" xfId="0" applyNumberFormat="1" applyFont="1" applyBorder="1" applyAlignment="1">
      <alignment horizontal="center" vertical="center"/>
    </xf>
    <xf numFmtId="17" fontId="36" fillId="3" borderId="0" xfId="0" applyNumberFormat="1" applyFont="1" applyFill="1" applyAlignment="1">
      <alignment horizontal="center"/>
    </xf>
    <xf numFmtId="17" fontId="69" fillId="3" borderId="0" xfId="0" applyNumberFormat="1" applyFont="1" applyFill="1" applyAlignment="1">
      <alignment horizontal="center"/>
    </xf>
    <xf numFmtId="17" fontId="60" fillId="3" borderId="0" xfId="0" applyNumberFormat="1" applyFont="1" applyFill="1" applyAlignment="1">
      <alignment vertical="justify"/>
    </xf>
    <xf numFmtId="17" fontId="69" fillId="3" borderId="0" xfId="0" applyNumberFormat="1" applyFont="1" applyFill="1" applyAlignment="1">
      <alignment vertical="justify"/>
    </xf>
    <xf numFmtId="17" fontId="70" fillId="3" borderId="0" xfId="0" applyNumberFormat="1" applyFont="1" applyFill="1" applyAlignment="1">
      <alignment horizontal="center" vertical="center"/>
    </xf>
    <xf numFmtId="17" fontId="36" fillId="3" borderId="0" xfId="0" applyNumberFormat="1" applyFont="1" applyFill="1" applyAlignment="1">
      <alignment vertical="center"/>
    </xf>
    <xf numFmtId="17" fontId="36" fillId="3" borderId="0" xfId="0" applyNumberFormat="1" applyFont="1" applyFill="1" applyAlignment="1">
      <alignment horizontal="center" vertical="center"/>
    </xf>
    <xf numFmtId="17" fontId="62" fillId="42" borderId="62" xfId="0" applyNumberFormat="1" applyFont="1" applyFill="1" applyBorder="1" applyAlignment="1">
      <alignment horizontal="center" vertical="justify"/>
    </xf>
    <xf numFmtId="17" fontId="70" fillId="0" borderId="30" xfId="0" applyNumberFormat="1" applyFont="1" applyBorder="1" applyAlignment="1">
      <alignment horizontal="center" vertical="justify"/>
    </xf>
    <xf numFmtId="17" fontId="36" fillId="0" borderId="30" xfId="0" applyNumberFormat="1" applyFont="1" applyBorder="1" applyAlignment="1">
      <alignment horizontal="center"/>
    </xf>
    <xf numFmtId="17" fontId="62" fillId="41" borderId="27" xfId="0" applyNumberFormat="1" applyFont="1" applyFill="1" applyBorder="1" applyAlignment="1">
      <alignment vertical="justify"/>
    </xf>
    <xf numFmtId="17" fontId="62" fillId="39" borderId="62" xfId="0" applyNumberFormat="1" applyFont="1" applyFill="1" applyBorder="1" applyAlignment="1">
      <alignment horizontal="center" vertical="justify"/>
    </xf>
    <xf numFmtId="17" fontId="36" fillId="0" borderId="0" xfId="0" applyNumberFormat="1" applyFont="1" applyAlignment="1">
      <alignment horizontal="center"/>
    </xf>
    <xf numFmtId="17" fontId="37" fillId="0" borderId="0" xfId="0" applyNumberFormat="1" applyFont="1" applyAlignment="1">
      <alignment horizontal="center" vertical="center"/>
    </xf>
    <xf numFmtId="17" fontId="37" fillId="0" borderId="0" xfId="0" applyNumberFormat="1" applyFont="1" applyAlignment="1">
      <alignment horizontal="center"/>
    </xf>
    <xf numFmtId="17" fontId="62" fillId="0" borderId="0" xfId="0" applyNumberFormat="1" applyFont="1" applyAlignment="1">
      <alignment horizontal="center" vertical="center"/>
    </xf>
    <xf numFmtId="17" fontId="62" fillId="39" borderId="67" xfId="0" applyNumberFormat="1" applyFont="1" applyFill="1" applyBorder="1" applyAlignment="1">
      <alignment vertical="justify"/>
    </xf>
    <xf numFmtId="17" fontId="9" fillId="3" borderId="0" xfId="0" applyNumberFormat="1" applyFont="1" applyFill="1" applyAlignment="1">
      <alignment horizontal="center"/>
    </xf>
    <xf numFmtId="17" fontId="35" fillId="3" borderId="0" xfId="42" applyNumberFormat="1" applyFont="1" applyFill="1" applyBorder="1" applyAlignment="1">
      <alignment horizontal="left" vertical="center"/>
    </xf>
    <xf numFmtId="17" fontId="28" fillId="3" borderId="0" xfId="0" applyNumberFormat="1" applyFont="1" applyFill="1" applyAlignment="1">
      <alignment horizontal="left" vertical="center"/>
    </xf>
    <xf numFmtId="17" fontId="35" fillId="3" borderId="0" xfId="42" applyNumberFormat="1" applyFont="1" applyFill="1" applyBorder="1" applyAlignment="1">
      <alignment horizontal="left" vertical="center" wrapText="1"/>
    </xf>
    <xf numFmtId="17" fontId="56" fillId="3" borderId="0" xfId="42" applyNumberFormat="1" applyFont="1" applyFill="1" applyBorder="1" applyAlignment="1">
      <alignment horizontal="left" vertical="center"/>
    </xf>
    <xf numFmtId="17" fontId="57" fillId="3" borderId="0" xfId="0" applyNumberFormat="1" applyFont="1" applyFill="1" applyAlignment="1">
      <alignment horizontal="center"/>
    </xf>
    <xf numFmtId="17" fontId="65" fillId="0" borderId="0" xfId="42" applyNumberFormat="1" applyFont="1" applyBorder="1" applyAlignment="1">
      <alignment horizontal="left" indent="1"/>
    </xf>
    <xf numFmtId="17" fontId="29" fillId="3" borderId="0" xfId="0" applyNumberFormat="1" applyFont="1" applyFill="1" applyAlignment="1">
      <alignment horizontal="center" vertical="justify"/>
    </xf>
    <xf numFmtId="17" fontId="43" fillId="2" borderId="13" xfId="0" applyNumberFormat="1" applyFont="1" applyFill="1" applyBorder="1" applyAlignment="1">
      <alignment horizontal="center" vertical="justify"/>
    </xf>
    <xf numFmtId="17" fontId="0" fillId="0" borderId="72" xfId="0" applyNumberFormat="1" applyBorder="1" applyAlignment="1">
      <alignment horizontal="center"/>
    </xf>
    <xf numFmtId="17" fontId="71" fillId="0" borderId="73" xfId="0" applyNumberFormat="1" applyFont="1" applyBorder="1" applyAlignment="1">
      <alignment horizontal="center" vertical="center"/>
    </xf>
    <xf numFmtId="17" fontId="36" fillId="0" borderId="73" xfId="0" applyNumberFormat="1" applyFont="1" applyBorder="1" applyAlignment="1">
      <alignment horizontal="center"/>
    </xf>
    <xf numFmtId="17" fontId="27" fillId="0" borderId="73" xfId="0" applyNumberFormat="1" applyFont="1" applyBorder="1" applyAlignment="1">
      <alignment horizontal="center"/>
    </xf>
    <xf numFmtId="17" fontId="38" fillId="0" borderId="73" xfId="0" applyNumberFormat="1" applyFont="1" applyBorder="1" applyAlignment="1">
      <alignment horizontal="center" vertical="center"/>
    </xf>
    <xf numFmtId="17" fontId="27" fillId="0" borderId="2" xfId="0" applyNumberFormat="1" applyFont="1" applyBorder="1" applyAlignment="1">
      <alignment horizontal="center"/>
    </xf>
    <xf numFmtId="17" fontId="43" fillId="3" borderId="0" xfId="0" applyNumberFormat="1" applyFont="1" applyFill="1" applyAlignment="1">
      <alignment horizontal="left" vertical="justify" indent="1"/>
    </xf>
    <xf numFmtId="17" fontId="27" fillId="3" borderId="0" xfId="0" applyNumberFormat="1" applyFont="1" applyFill="1" applyAlignment="1">
      <alignment horizontal="center" vertical="center"/>
    </xf>
    <xf numFmtId="17" fontId="43" fillId="3" borderId="0" xfId="0" applyNumberFormat="1" applyFont="1" applyFill="1" applyAlignment="1">
      <alignment horizontal="left" vertical="center" indent="1"/>
    </xf>
    <xf numFmtId="17" fontId="8" fillId="3" borderId="0" xfId="0" applyNumberFormat="1" applyFont="1" applyFill="1" applyAlignment="1">
      <alignment vertical="justify"/>
    </xf>
    <xf numFmtId="17" fontId="0" fillId="3" borderId="0" xfId="0" applyNumberFormat="1" applyFill="1" applyAlignment="1">
      <alignment horizontal="center" vertical="center"/>
    </xf>
    <xf numFmtId="17" fontId="0" fillId="3" borderId="0" xfId="0" applyNumberFormat="1" applyFill="1"/>
    <xf numFmtId="17" fontId="60" fillId="3" borderId="0" xfId="0" applyNumberFormat="1" applyFont="1" applyFill="1" applyAlignment="1">
      <alignment horizontal="center" vertical="center"/>
    </xf>
    <xf numFmtId="17" fontId="63" fillId="3" borderId="0" xfId="0" applyNumberFormat="1" applyFont="1" applyFill="1" applyAlignment="1">
      <alignment horizontal="center" vertical="center"/>
    </xf>
    <xf numFmtId="17" fontId="70" fillId="2" borderId="13" xfId="0" applyNumberFormat="1" applyFont="1" applyFill="1" applyBorder="1" applyAlignment="1">
      <alignment horizontal="left" vertical="justify" indent="2"/>
    </xf>
    <xf numFmtId="17" fontId="36" fillId="0" borderId="0" xfId="0" applyNumberFormat="1" applyFont="1" applyAlignment="1">
      <alignment horizontal="left" vertical="center" indent="1"/>
    </xf>
    <xf numFmtId="17" fontId="36" fillId="0" borderId="0" xfId="0" applyNumberFormat="1" applyFont="1"/>
    <xf numFmtId="17" fontId="84" fillId="3" borderId="0" xfId="0" applyNumberFormat="1" applyFont="1" applyFill="1" applyAlignment="1">
      <alignment horizontal="left" vertical="center" indent="1"/>
    </xf>
    <xf numFmtId="17" fontId="86" fillId="3" borderId="0" xfId="0" applyNumberFormat="1" applyFont="1" applyFill="1"/>
    <xf numFmtId="17" fontId="87" fillId="3" borderId="0" xfId="0" applyNumberFormat="1" applyFont="1" applyFill="1" applyAlignment="1">
      <alignment vertical="justify"/>
    </xf>
    <xf numFmtId="17" fontId="87" fillId="3" borderId="0" xfId="0" applyNumberFormat="1" applyFont="1" applyFill="1" applyAlignment="1">
      <alignment horizontal="left" vertical="justify" indent="1"/>
    </xf>
    <xf numFmtId="17" fontId="41" fillId="3" borderId="0" xfId="0" applyNumberFormat="1" applyFont="1" applyFill="1" applyAlignment="1">
      <alignment horizontal="left" vertical="justify" indent="1"/>
    </xf>
    <xf numFmtId="17" fontId="36" fillId="3" borderId="0" xfId="0" applyNumberFormat="1" applyFont="1" applyFill="1" applyAlignment="1">
      <alignment horizontal="left" indent="1"/>
    </xf>
    <xf numFmtId="168" fontId="78" fillId="0" borderId="30" xfId="0" applyNumberFormat="1" applyFont="1" applyBorder="1" applyAlignment="1">
      <alignment horizontal="left" indent="1"/>
    </xf>
    <xf numFmtId="17" fontId="71" fillId="0" borderId="73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left" indent="1"/>
    </xf>
    <xf numFmtId="1" fontId="37" fillId="0" borderId="0" xfId="0" applyNumberFormat="1" applyFont="1" applyAlignment="1">
      <alignment horizontal="left" vertical="center" indent="1"/>
    </xf>
    <xf numFmtId="0" fontId="36" fillId="0" borderId="43" xfId="0" applyFont="1" applyBorder="1" applyAlignment="1">
      <alignment horizontal="left" indent="1"/>
    </xf>
    <xf numFmtId="1" fontId="63" fillId="0" borderId="0" xfId="0" applyNumberFormat="1" applyFont="1" applyAlignment="1">
      <alignment horizontal="left" vertical="center" indent="1"/>
    </xf>
    <xf numFmtId="3" fontId="37" fillId="0" borderId="0" xfId="0" applyNumberFormat="1" applyFont="1" applyAlignment="1">
      <alignment horizontal="left" vertical="center" indent="1"/>
    </xf>
    <xf numFmtId="168" fontId="36" fillId="0" borderId="0" xfId="0" applyNumberFormat="1" applyFont="1" applyAlignment="1">
      <alignment horizontal="left" vertical="center" indent="1"/>
    </xf>
    <xf numFmtId="4" fontId="36" fillId="0" borderId="0" xfId="0" applyNumberFormat="1" applyFont="1" applyAlignment="1">
      <alignment horizontal="left" vertical="center" indent="1"/>
    </xf>
    <xf numFmtId="167" fontId="46" fillId="36" borderId="20" xfId="0" applyNumberFormat="1" applyFont="1" applyFill="1" applyBorder="1" applyAlignment="1">
      <alignment horizontal="left" indent="1"/>
    </xf>
    <xf numFmtId="167" fontId="46" fillId="36" borderId="23" xfId="0" applyNumberFormat="1" applyFont="1" applyFill="1" applyBorder="1" applyAlignment="1">
      <alignment horizontal="left" indent="1"/>
    </xf>
    <xf numFmtId="0" fontId="47" fillId="36" borderId="23" xfId="0" applyFont="1" applyFill="1" applyBorder="1" applyAlignment="1">
      <alignment horizontal="left" indent="1"/>
    </xf>
    <xf numFmtId="0" fontId="42" fillId="35" borderId="138" xfId="0" applyFont="1" applyFill="1" applyBorder="1" applyAlignment="1">
      <alignment horizontal="left" vertical="center" indent="1"/>
    </xf>
    <xf numFmtId="1" fontId="81" fillId="2" borderId="143" xfId="0" applyNumberFormat="1" applyFont="1" applyFill="1" applyBorder="1" applyAlignment="1">
      <alignment horizontal="left" vertical="center" indent="3"/>
    </xf>
    <xf numFmtId="1" fontId="78" fillId="35" borderId="144" xfId="0" applyNumberFormat="1" applyFont="1" applyFill="1" applyBorder="1" applyAlignment="1">
      <alignment horizontal="left" vertical="center" indent="3"/>
    </xf>
    <xf numFmtId="1" fontId="78" fillId="35" borderId="138" xfId="0" applyNumberFormat="1" applyFont="1" applyFill="1" applyBorder="1" applyAlignment="1">
      <alignment horizontal="left" vertical="center" indent="3"/>
    </xf>
    <xf numFmtId="0" fontId="42" fillId="0" borderId="149" xfId="0" applyFont="1" applyBorder="1" applyAlignment="1">
      <alignment horizontal="left" vertical="center" indent="1"/>
    </xf>
    <xf numFmtId="0" fontId="102" fillId="0" borderId="0" xfId="0" applyFont="1" applyAlignment="1">
      <alignment horizontal="left" vertical="center" indent="1"/>
    </xf>
    <xf numFmtId="0" fontId="70" fillId="0" borderId="149" xfId="0" applyFont="1" applyBorder="1" applyAlignment="1">
      <alignment horizontal="left" vertical="center" indent="1"/>
    </xf>
    <xf numFmtId="0" fontId="43" fillId="0" borderId="149" xfId="0" applyFont="1" applyBorder="1" applyAlignment="1">
      <alignment horizontal="left" vertical="center" indent="1"/>
    </xf>
    <xf numFmtId="0" fontId="43" fillId="0" borderId="142" xfId="0" applyFont="1" applyBorder="1" applyAlignment="1">
      <alignment horizontal="left" vertical="center" indent="1"/>
    </xf>
    <xf numFmtId="38" fontId="43" fillId="0" borderId="149" xfId="0" applyNumberFormat="1" applyFont="1" applyBorder="1" applyAlignment="1">
      <alignment horizontal="left" vertical="center" indent="1"/>
    </xf>
    <xf numFmtId="0" fontId="43" fillId="0" borderId="0" xfId="0" applyFont="1" applyAlignment="1">
      <alignment horizontal="left" vertical="center" indent="1"/>
    </xf>
    <xf numFmtId="167" fontId="50" fillId="2" borderId="27" xfId="0" applyNumberFormat="1" applyFont="1" applyFill="1" applyBorder="1" applyAlignment="1">
      <alignment horizontal="left" vertical="justify" indent="1"/>
    </xf>
    <xf numFmtId="167" fontId="50" fillId="0" borderId="28" xfId="0" applyNumberFormat="1" applyFont="1" applyBorder="1" applyAlignment="1">
      <alignment horizontal="left" vertical="justify" indent="1"/>
    </xf>
    <xf numFmtId="167" fontId="78" fillId="0" borderId="30" xfId="0" applyNumberFormat="1" applyFont="1" applyBorder="1" applyAlignment="1">
      <alignment horizontal="left" indent="1"/>
    </xf>
    <xf numFmtId="168" fontId="78" fillId="0" borderId="30" xfId="0" applyNumberFormat="1" applyFont="1" applyBorder="1" applyAlignment="1">
      <alignment horizontal="left" indent="2"/>
    </xf>
    <xf numFmtId="168" fontId="55" fillId="0" borderId="30" xfId="0" applyNumberFormat="1" applyFont="1" applyBorder="1" applyAlignment="1">
      <alignment horizontal="left" indent="1"/>
    </xf>
    <xf numFmtId="168" fontId="41" fillId="0" borderId="30" xfId="0" applyNumberFormat="1" applyFont="1" applyBorder="1" applyAlignment="1">
      <alignment horizontal="left" indent="1"/>
    </xf>
    <xf numFmtId="168" fontId="27" fillId="0" borderId="30" xfId="0" applyNumberFormat="1" applyFont="1" applyBorder="1" applyAlignment="1">
      <alignment horizontal="left" indent="1"/>
    </xf>
    <xf numFmtId="167" fontId="50" fillId="2" borderId="13" xfId="0" applyNumberFormat="1" applyFont="1" applyFill="1" applyBorder="1" applyAlignment="1">
      <alignment horizontal="left" vertical="justify" indent="1"/>
    </xf>
    <xf numFmtId="167" fontId="50" fillId="3" borderId="0" xfId="0" applyNumberFormat="1" applyFont="1" applyFill="1" applyAlignment="1">
      <alignment horizontal="left" vertical="center" indent="1"/>
    </xf>
    <xf numFmtId="8" fontId="64" fillId="0" borderId="0" xfId="0" quotePrefix="1" applyNumberFormat="1" applyFont="1" applyAlignment="1">
      <alignment horizontal="left" indent="1"/>
    </xf>
    <xf numFmtId="8" fontId="44" fillId="35" borderId="35" xfId="0" applyNumberFormat="1" applyFont="1" applyFill="1" applyBorder="1" applyAlignment="1">
      <alignment horizontal="left" vertical="center" indent="1"/>
    </xf>
    <xf numFmtId="0" fontId="81" fillId="2" borderId="72" xfId="0" applyFont="1" applyFill="1" applyBorder="1" applyAlignment="1">
      <alignment horizontal="left" vertical="center" indent="1"/>
    </xf>
    <xf numFmtId="0" fontId="78" fillId="35" borderId="140" xfId="0" applyFont="1" applyFill="1" applyBorder="1" applyAlignment="1">
      <alignment horizontal="left" vertical="center" indent="1"/>
    </xf>
    <xf numFmtId="0" fontId="78" fillId="35" borderId="138" xfId="0" applyFont="1" applyFill="1" applyBorder="1" applyAlignment="1">
      <alignment horizontal="left" vertical="center" indent="1"/>
    </xf>
    <xf numFmtId="0" fontId="65" fillId="0" borderId="138" xfId="0" applyFont="1" applyBorder="1" applyAlignment="1">
      <alignment horizontal="left" vertical="center" indent="1"/>
    </xf>
    <xf numFmtId="0" fontId="78" fillId="0" borderId="142" xfId="0" applyFont="1" applyBorder="1" applyAlignment="1">
      <alignment horizontal="left" vertical="center" indent="1"/>
    </xf>
    <xf numFmtId="8" fontId="31" fillId="0" borderId="1" xfId="0" applyNumberFormat="1" applyFont="1" applyBorder="1" applyAlignment="1">
      <alignment horizontal="left" indent="1"/>
    </xf>
    <xf numFmtId="8" fontId="36" fillId="0" borderId="1" xfId="0" applyNumberFormat="1" applyFont="1" applyBorder="1" applyAlignment="1">
      <alignment horizontal="left" indent="1"/>
    </xf>
    <xf numFmtId="0" fontId="9" fillId="0" borderId="0" xfId="0" applyFont="1" applyAlignment="1">
      <alignment vertical="center"/>
    </xf>
    <xf numFmtId="0" fontId="71" fillId="0" borderId="1" xfId="0" quotePrefix="1" applyFont="1" applyBorder="1" applyAlignment="1">
      <alignment horizontal="left" vertical="center" indent="2"/>
    </xf>
    <xf numFmtId="8" fontId="27" fillId="0" borderId="1" xfId="0" applyNumberFormat="1" applyFont="1" applyBorder="1" applyAlignment="1">
      <alignment horizontal="left" indent="1"/>
    </xf>
    <xf numFmtId="8" fontId="9" fillId="0" borderId="37" xfId="0" applyNumberFormat="1" applyFont="1" applyBorder="1" applyAlignment="1">
      <alignment vertical="center"/>
    </xf>
    <xf numFmtId="0" fontId="66" fillId="35" borderId="140" xfId="0" applyFont="1" applyFill="1" applyBorder="1" applyAlignment="1">
      <alignment horizontal="left" vertical="center" indent="2"/>
    </xf>
    <xf numFmtId="10" fontId="66" fillId="35" borderId="33" xfId="0" applyNumberFormat="1" applyFont="1" applyFill="1" applyBorder="1" applyAlignment="1">
      <alignment horizontal="left" vertical="center" indent="2"/>
    </xf>
    <xf numFmtId="8" fontId="66" fillId="35" borderId="36" xfId="0" applyNumberFormat="1" applyFont="1" applyFill="1" applyBorder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1"/>
    </xf>
    <xf numFmtId="6" fontId="38" fillId="0" borderId="0" xfId="0" applyNumberFormat="1" applyFont="1" applyAlignment="1">
      <alignment horizontal="left" vertical="center" indent="1"/>
    </xf>
    <xf numFmtId="6" fontId="104" fillId="0" borderId="0" xfId="0" applyNumberFormat="1" applyFont="1" applyAlignment="1">
      <alignment horizontal="left" vertical="center" indent="1"/>
    </xf>
    <xf numFmtId="0" fontId="67" fillId="0" borderId="167" xfId="0" applyFont="1" applyBorder="1" applyAlignment="1">
      <alignment vertical="center"/>
    </xf>
    <xf numFmtId="8" fontId="38" fillId="0" borderId="0" xfId="0" applyNumberFormat="1" applyFont="1" applyAlignment="1">
      <alignment horizontal="center" vertical="center"/>
    </xf>
    <xf numFmtId="8" fontId="104" fillId="0" borderId="0" xfId="0" applyNumberFormat="1" applyFont="1" applyAlignment="1">
      <alignment horizontal="center" vertical="center"/>
    </xf>
    <xf numFmtId="4" fontId="37" fillId="0" borderId="0" xfId="0" applyNumberFormat="1" applyFont="1"/>
    <xf numFmtId="8" fontId="37" fillId="0" borderId="0" xfId="0" applyNumberFormat="1" applyFont="1"/>
    <xf numFmtId="8" fontId="111" fillId="0" borderId="0" xfId="0" applyNumberFormat="1" applyFont="1" applyAlignment="1">
      <alignment horizontal="left" vertical="center" indent="1"/>
    </xf>
    <xf numFmtId="8" fontId="112" fillId="0" borderId="0" xfId="0" applyNumberFormat="1" applyFont="1" applyAlignment="1">
      <alignment horizontal="left" vertical="center" indent="1"/>
    </xf>
    <xf numFmtId="0" fontId="111" fillId="0" borderId="0" xfId="0" applyFont="1" applyAlignment="1">
      <alignment horizontal="left" vertical="center" indent="1"/>
    </xf>
    <xf numFmtId="8" fontId="113" fillId="0" borderId="0" xfId="0" applyNumberFormat="1" applyFont="1" applyAlignment="1">
      <alignment horizontal="left" vertical="center" indent="1"/>
    </xf>
    <xf numFmtId="0" fontId="114" fillId="0" borderId="0" xfId="0" applyFont="1"/>
    <xf numFmtId="6" fontId="111" fillId="0" borderId="0" xfId="0" applyNumberFormat="1" applyFont="1" applyAlignment="1">
      <alignment horizontal="left" vertical="center" indent="1"/>
    </xf>
    <xf numFmtId="6" fontId="112" fillId="0" borderId="0" xfId="0" applyNumberFormat="1" applyFont="1" applyAlignment="1">
      <alignment horizontal="left" vertical="center" indent="1"/>
    </xf>
    <xf numFmtId="0" fontId="115" fillId="0" borderId="167" xfId="0" applyFont="1" applyBorder="1" applyAlignment="1">
      <alignment vertical="center"/>
    </xf>
    <xf numFmtId="8" fontId="112" fillId="0" borderId="0" xfId="0" applyNumberFormat="1" applyFont="1" applyAlignment="1">
      <alignment horizontal="center" vertical="center"/>
    </xf>
    <xf numFmtId="8" fontId="111" fillId="0" borderId="0" xfId="0" applyNumberFormat="1" applyFont="1" applyAlignment="1">
      <alignment horizontal="center" vertical="center"/>
    </xf>
    <xf numFmtId="8" fontId="71" fillId="3" borderId="0" xfId="0" applyNumberFormat="1" applyFont="1" applyFill="1" applyAlignment="1">
      <alignment horizontal="left" vertical="center" indent="2"/>
    </xf>
    <xf numFmtId="2" fontId="71" fillId="0" borderId="0" xfId="0" applyNumberFormat="1" applyFont="1" applyAlignment="1">
      <alignment horizontal="left" vertical="center" indent="1"/>
    </xf>
    <xf numFmtId="166" fontId="71" fillId="0" borderId="0" xfId="0" applyNumberFormat="1" applyFont="1" applyAlignment="1">
      <alignment horizontal="left" vertical="center" indent="1"/>
    </xf>
    <xf numFmtId="166" fontId="72" fillId="0" borderId="0" xfId="0" applyNumberFormat="1" applyFont="1" applyAlignment="1">
      <alignment horizontal="left" vertical="center" indent="1"/>
    </xf>
    <xf numFmtId="8" fontId="116" fillId="0" borderId="0" xfId="0" applyNumberFormat="1" applyFont="1" applyAlignment="1">
      <alignment horizontal="left" vertical="center" indent="1"/>
    </xf>
    <xf numFmtId="1" fontId="31" fillId="3" borderId="0" xfId="0" applyNumberFormat="1" applyFont="1" applyFill="1" applyAlignment="1">
      <alignment horizontal="left" indent="1"/>
    </xf>
    <xf numFmtId="8" fontId="37" fillId="0" borderId="2" xfId="0" applyNumberFormat="1" applyFont="1" applyBorder="1" applyAlignment="1">
      <alignment horizontal="left" vertical="center" indent="2"/>
    </xf>
    <xf numFmtId="166" fontId="36" fillId="0" borderId="0" xfId="0" applyNumberFormat="1" applyFont="1"/>
    <xf numFmtId="8" fontId="36" fillId="0" borderId="1" xfId="0" quotePrefix="1" applyNumberFormat="1" applyFont="1" applyBorder="1" applyAlignment="1">
      <alignment horizontal="left" indent="1"/>
    </xf>
    <xf numFmtId="8" fontId="25" fillId="0" borderId="14" xfId="0" applyNumberFormat="1" applyFont="1" applyBorder="1" applyAlignment="1">
      <alignment horizontal="left" vertical="center" indent="1"/>
    </xf>
    <xf numFmtId="8" fontId="37" fillId="0" borderId="2" xfId="0" applyNumberFormat="1" applyFont="1" applyBorder="1" applyAlignment="1">
      <alignment horizontal="left" vertical="center" indent="3"/>
    </xf>
    <xf numFmtId="0" fontId="92" fillId="0" borderId="122" xfId="42" applyFont="1" applyFill="1" applyBorder="1" applyAlignment="1">
      <alignment vertical="center"/>
    </xf>
    <xf numFmtId="0" fontId="92" fillId="0" borderId="123" xfId="42" applyFont="1" applyFill="1" applyBorder="1" applyAlignment="1">
      <alignment vertical="center"/>
    </xf>
    <xf numFmtId="0" fontId="117" fillId="0" borderId="3" xfId="42" applyFont="1" applyFill="1" applyBorder="1"/>
    <xf numFmtId="0" fontId="47" fillId="0" borderId="37" xfId="0" applyFont="1" applyBorder="1"/>
    <xf numFmtId="0" fontId="8" fillId="0" borderId="159" xfId="0" applyFont="1" applyBorder="1" applyAlignment="1">
      <alignment horizontal="center" vertical="center"/>
    </xf>
    <xf numFmtId="0" fontId="78" fillId="0" borderId="26" xfId="0" applyFont="1" applyBorder="1" applyAlignment="1">
      <alignment horizontal="left" vertical="center" indent="1"/>
    </xf>
    <xf numFmtId="0" fontId="78" fillId="0" borderId="48" xfId="0" applyFont="1" applyBorder="1" applyAlignment="1">
      <alignment horizontal="left" vertical="center" indent="1"/>
    </xf>
    <xf numFmtId="0" fontId="110" fillId="0" borderId="0" xfId="42" applyFont="1" applyAlignment="1">
      <alignment horizontal="left" indent="1"/>
    </xf>
    <xf numFmtId="0" fontId="110" fillId="0" borderId="0" xfId="42" applyFont="1" applyBorder="1" applyAlignment="1">
      <alignment horizontal="left" indent="1"/>
    </xf>
    <xf numFmtId="8" fontId="88" fillId="0" borderId="58" xfId="42" applyNumberFormat="1" applyFont="1" applyFill="1" applyBorder="1" applyAlignment="1">
      <alignment horizontal="left" vertical="center" indent="3"/>
    </xf>
    <xf numFmtId="8" fontId="88" fillId="0" borderId="47" xfId="42" applyNumberFormat="1" applyFont="1" applyFill="1" applyBorder="1" applyAlignment="1">
      <alignment horizontal="left" vertical="center" indent="3"/>
    </xf>
    <xf numFmtId="0" fontId="96" fillId="0" borderId="133" xfId="42" applyFont="1" applyBorder="1" applyAlignment="1">
      <alignment horizontal="left" vertical="center" indent="1"/>
    </xf>
    <xf numFmtId="0" fontId="96" fillId="0" borderId="134" xfId="42" applyFont="1" applyBorder="1" applyAlignment="1">
      <alignment horizontal="left" vertical="center" indent="1"/>
    </xf>
    <xf numFmtId="0" fontId="96" fillId="0" borderId="137" xfId="42" applyFont="1" applyBorder="1" applyAlignment="1">
      <alignment horizontal="left" vertical="center" indent="1"/>
    </xf>
    <xf numFmtId="8" fontId="65" fillId="0" borderId="109" xfId="0" applyNumberFormat="1" applyFont="1" applyBorder="1" applyAlignment="1">
      <alignment horizontal="left" vertical="center" indent="1"/>
    </xf>
    <xf numFmtId="8" fontId="65" fillId="0" borderId="108" xfId="0" applyNumberFormat="1" applyFont="1" applyBorder="1" applyAlignment="1">
      <alignment horizontal="left" vertical="center" indent="1"/>
    </xf>
    <xf numFmtId="0" fontId="110" fillId="0" borderId="3" xfId="42" applyFont="1" applyFill="1" applyBorder="1" applyAlignment="1">
      <alignment horizontal="left" vertical="center" indent="1"/>
    </xf>
    <xf numFmtId="0" fontId="110" fillId="0" borderId="0" xfId="42" applyFont="1" applyFill="1" applyAlignment="1">
      <alignment horizontal="left" vertical="center" indent="1"/>
    </xf>
    <xf numFmtId="0" fontId="110" fillId="0" borderId="3" xfId="42" applyFont="1" applyBorder="1" applyAlignment="1">
      <alignment horizontal="left" vertical="center" indent="1"/>
    </xf>
    <xf numFmtId="0" fontId="110" fillId="0" borderId="0" xfId="42" applyFont="1" applyAlignment="1">
      <alignment horizontal="left" vertical="center" indent="1"/>
    </xf>
    <xf numFmtId="8" fontId="66" fillId="0" borderId="3" xfId="42" applyNumberFormat="1" applyFont="1" applyFill="1" applyBorder="1" applyAlignment="1">
      <alignment horizontal="left" indent="1"/>
    </xf>
    <xf numFmtId="0" fontId="66" fillId="0" borderId="0" xfId="42" applyFont="1" applyFill="1" applyBorder="1" applyAlignment="1">
      <alignment horizontal="left" indent="1"/>
    </xf>
    <xf numFmtId="8" fontId="99" fillId="0" borderId="116" xfId="42" applyNumberFormat="1" applyFont="1" applyBorder="1" applyAlignment="1">
      <alignment horizontal="left" vertical="center" indent="1"/>
    </xf>
    <xf numFmtId="8" fontId="99" fillId="0" borderId="115" xfId="42" applyNumberFormat="1" applyFont="1" applyBorder="1" applyAlignment="1">
      <alignment horizontal="left" vertical="center" indent="1"/>
    </xf>
    <xf numFmtId="8" fontId="99" fillId="0" borderId="136" xfId="42" applyNumberFormat="1" applyFont="1" applyBorder="1" applyAlignment="1">
      <alignment horizontal="left" vertical="center" indent="1"/>
    </xf>
    <xf numFmtId="0" fontId="110" fillId="0" borderId="0" xfId="42" applyFont="1" applyFill="1" applyAlignment="1">
      <alignment horizontal="left" indent="1"/>
    </xf>
    <xf numFmtId="8" fontId="58" fillId="2" borderId="3" xfId="0" applyNumberFormat="1" applyFont="1" applyFill="1" applyBorder="1" applyAlignment="1">
      <alignment horizontal="left" vertical="center" indent="1"/>
    </xf>
    <xf numFmtId="8" fontId="58" fillId="2" borderId="0" xfId="0" applyNumberFormat="1" applyFont="1" applyFill="1" applyAlignment="1">
      <alignment horizontal="left" vertical="center" indent="1"/>
    </xf>
    <xf numFmtId="8" fontId="58" fillId="2" borderId="146" xfId="0" applyNumberFormat="1" applyFont="1" applyFill="1" applyBorder="1" applyAlignment="1">
      <alignment horizontal="left" vertical="center" indent="1"/>
    </xf>
    <xf numFmtId="8" fontId="54" fillId="0" borderId="112" xfId="0" applyNumberFormat="1" applyFont="1" applyBorder="1" applyAlignment="1">
      <alignment horizontal="left" vertical="center" indent="1"/>
    </xf>
    <xf numFmtId="8" fontId="54" fillId="0" borderId="113" xfId="0" applyNumberFormat="1" applyFont="1" applyBorder="1" applyAlignment="1">
      <alignment horizontal="left" vertical="center" indent="1"/>
    </xf>
    <xf numFmtId="8" fontId="54" fillId="0" borderId="135" xfId="0" applyNumberFormat="1" applyFont="1" applyBorder="1" applyAlignment="1">
      <alignment horizontal="left" vertical="center" indent="1"/>
    </xf>
    <xf numFmtId="8" fontId="78" fillId="0" borderId="114" xfId="0" applyNumberFormat="1" applyFont="1" applyBorder="1" applyAlignment="1">
      <alignment horizontal="left" vertical="center" indent="1"/>
    </xf>
    <xf numFmtId="8" fontId="78" fillId="0" borderId="115" xfId="0" applyNumberFormat="1" applyFont="1" applyBorder="1" applyAlignment="1">
      <alignment horizontal="left" vertical="center" indent="1"/>
    </xf>
    <xf numFmtId="8" fontId="78" fillId="0" borderId="136" xfId="0" applyNumberFormat="1" applyFont="1" applyBorder="1" applyAlignment="1">
      <alignment horizontal="left" vertical="center" indent="1"/>
    </xf>
    <xf numFmtId="0" fontId="99" fillId="0" borderId="157" xfId="42" applyFont="1" applyBorder="1" applyAlignment="1">
      <alignment horizontal="left" vertical="center" indent="1"/>
    </xf>
    <xf numFmtId="0" fontId="99" fillId="0" borderId="158" xfId="42" applyFont="1" applyBorder="1" applyAlignment="1">
      <alignment horizontal="left" vertical="center" indent="1"/>
    </xf>
    <xf numFmtId="0" fontId="99" fillId="0" borderId="160" xfId="42" applyFont="1" applyBorder="1" applyAlignment="1">
      <alignment horizontal="left" vertical="center" indent="1"/>
    </xf>
    <xf numFmtId="8" fontId="88" fillId="0" borderId="85" xfId="42" applyNumberFormat="1" applyFont="1" applyFill="1" applyBorder="1" applyAlignment="1">
      <alignment horizontal="left" vertical="center" indent="3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8" fontId="52" fillId="36" borderId="21" xfId="0" applyNumberFormat="1" applyFont="1" applyFill="1" applyBorder="1" applyAlignment="1">
      <alignment horizontal="left" vertical="center"/>
    </xf>
    <xf numFmtId="8" fontId="52" fillId="36" borderId="22" xfId="0" applyNumberFormat="1" applyFont="1" applyFill="1" applyBorder="1" applyAlignment="1">
      <alignment horizontal="left" vertical="center"/>
    </xf>
    <xf numFmtId="49" fontId="62" fillId="36" borderId="0" xfId="0" applyNumberFormat="1" applyFont="1" applyFill="1" applyAlignment="1">
      <alignment horizontal="left" vertical="center"/>
    </xf>
    <xf numFmtId="49" fontId="62" fillId="36" borderId="24" xfId="0" applyNumberFormat="1" applyFont="1" applyFill="1" applyBorder="1" applyAlignment="1">
      <alignment horizontal="left" vertical="center"/>
    </xf>
    <xf numFmtId="49" fontId="97" fillId="36" borderId="0" xfId="0" applyNumberFormat="1" applyFont="1" applyFill="1" applyAlignment="1">
      <alignment horizontal="left" vertical="center"/>
    </xf>
    <xf numFmtId="49" fontId="97" fillId="36" borderId="24" xfId="0" applyNumberFormat="1" applyFont="1" applyFill="1" applyBorder="1" applyAlignment="1">
      <alignment horizontal="left" vertical="center"/>
    </xf>
    <xf numFmtId="0" fontId="97" fillId="36" borderId="0" xfId="0" applyFont="1" applyFill="1" applyAlignment="1">
      <alignment horizontal="left" vertical="center"/>
    </xf>
    <xf numFmtId="0" fontId="97" fillId="36" borderId="24" xfId="0" applyFont="1" applyFill="1" applyBorder="1" applyAlignment="1">
      <alignment horizontal="left" vertical="center"/>
    </xf>
    <xf numFmtId="8" fontId="37" fillId="36" borderId="0" xfId="0" applyNumberFormat="1" applyFont="1" applyFill="1" applyAlignment="1">
      <alignment vertical="center"/>
    </xf>
    <xf numFmtId="8" fontId="37" fillId="36" borderId="24" xfId="0" applyNumberFormat="1" applyFont="1" applyFill="1" applyBorder="1" applyAlignment="1">
      <alignment vertical="center"/>
    </xf>
    <xf numFmtId="167" fontId="48" fillId="3" borderId="0" xfId="42" applyNumberFormat="1" applyFont="1" applyFill="1" applyBorder="1" applyAlignment="1">
      <alignment horizontal="left" vertical="center" indent="1"/>
    </xf>
    <xf numFmtId="8" fontId="48" fillId="3" borderId="0" xfId="42" applyNumberFormat="1" applyFont="1" applyFill="1" applyBorder="1" applyAlignment="1">
      <alignment horizontal="left" vertical="center" indent="1"/>
    </xf>
    <xf numFmtId="49" fontId="48" fillId="36" borderId="23" xfId="42" applyNumberFormat="1" applyFont="1" applyFill="1" applyBorder="1" applyAlignment="1">
      <alignment horizontal="left" vertical="center" indent="1"/>
    </xf>
    <xf numFmtId="49" fontId="98" fillId="36" borderId="0" xfId="0" applyNumberFormat="1" applyFont="1" applyFill="1" applyAlignment="1">
      <alignment horizontal="left" vertical="center" indent="1"/>
    </xf>
    <xf numFmtId="49" fontId="52" fillId="36" borderId="0" xfId="0" applyNumberFormat="1" applyFont="1" applyFill="1" applyAlignment="1">
      <alignment horizontal="left" vertical="center"/>
    </xf>
    <xf numFmtId="49" fontId="52" fillId="36" borderId="24" xfId="0" applyNumberFormat="1" applyFont="1" applyFill="1" applyBorder="1" applyAlignment="1">
      <alignment horizontal="left" vertical="center"/>
    </xf>
    <xf numFmtId="0" fontId="58" fillId="2" borderId="94" xfId="0" applyFont="1" applyFill="1" applyBorder="1" applyAlignment="1">
      <alignment horizontal="left" vertical="center"/>
    </xf>
    <xf numFmtId="0" fontId="58" fillId="2" borderId="95" xfId="0" applyFont="1" applyFill="1" applyBorder="1" applyAlignment="1">
      <alignment horizontal="left" vertical="center"/>
    </xf>
    <xf numFmtId="0" fontId="78" fillId="35" borderId="150" xfId="0" applyFont="1" applyFill="1" applyBorder="1" applyAlignment="1">
      <alignment horizontal="left" vertical="center" indent="2"/>
    </xf>
    <xf numFmtId="0" fontId="78" fillId="35" borderId="93" xfId="0" applyFont="1" applyFill="1" applyBorder="1" applyAlignment="1">
      <alignment horizontal="left" vertical="center" indent="2"/>
    </xf>
    <xf numFmtId="0" fontId="95" fillId="0" borderId="151" xfId="42" applyFont="1" applyFill="1" applyBorder="1" applyAlignment="1">
      <alignment horizontal="center" vertical="justify"/>
    </xf>
    <xf numFmtId="0" fontId="95" fillId="0" borderId="100" xfId="42" applyFont="1" applyFill="1" applyBorder="1" applyAlignment="1">
      <alignment horizontal="center" vertical="justify"/>
    </xf>
    <xf numFmtId="0" fontId="95" fillId="0" borderId="101" xfId="42" applyFont="1" applyFill="1" applyBorder="1" applyAlignment="1">
      <alignment horizontal="center" vertical="justify"/>
    </xf>
    <xf numFmtId="0" fontId="95" fillId="0" borderId="152" xfId="42" applyFont="1" applyFill="1" applyBorder="1" applyAlignment="1">
      <alignment horizontal="center" vertical="justify"/>
    </xf>
    <xf numFmtId="0" fontId="95" fillId="0" borderId="102" xfId="42" applyFont="1" applyFill="1" applyBorder="1" applyAlignment="1">
      <alignment horizontal="center" vertical="justify"/>
    </xf>
    <xf numFmtId="0" fontId="95" fillId="0" borderId="103" xfId="42" applyFont="1" applyFill="1" applyBorder="1" applyAlignment="1">
      <alignment horizontal="center" vertical="justify"/>
    </xf>
    <xf numFmtId="49" fontId="48" fillId="36" borderId="0" xfId="42" applyNumberFormat="1" applyFont="1" applyFill="1" applyBorder="1" applyAlignment="1">
      <alignment horizontal="left" vertical="center" indent="1"/>
    </xf>
    <xf numFmtId="0" fontId="48" fillId="3" borderId="0" xfId="42" applyFont="1" applyFill="1" applyBorder="1" applyAlignment="1">
      <alignment horizontal="left" vertical="center" indent="1"/>
    </xf>
    <xf numFmtId="0" fontId="48" fillId="0" borderId="23" xfId="42" applyFont="1" applyBorder="1" applyAlignment="1">
      <alignment horizontal="left" vertical="center" indent="1"/>
    </xf>
    <xf numFmtId="0" fontId="48" fillId="0" borderId="0" xfId="42" applyFont="1" applyBorder="1" applyAlignment="1">
      <alignment horizontal="left" vertical="center" indent="1"/>
    </xf>
    <xf numFmtId="0" fontId="58" fillId="2" borderId="96" xfId="0" applyFont="1" applyFill="1" applyBorder="1" applyAlignment="1">
      <alignment horizontal="left" vertical="center"/>
    </xf>
    <xf numFmtId="0" fontId="92" fillId="0" borderId="3" xfId="42" applyFont="1" applyFill="1" applyBorder="1" applyAlignment="1">
      <alignment vertical="center"/>
    </xf>
    <xf numFmtId="0" fontId="92" fillId="0" borderId="37" xfId="42" applyFont="1" applyFill="1" applyBorder="1" applyAlignment="1">
      <alignment vertical="center"/>
    </xf>
    <xf numFmtId="0" fontId="92" fillId="0" borderId="124" xfId="42" applyFont="1" applyFill="1" applyBorder="1" applyAlignment="1">
      <alignment vertical="center"/>
    </xf>
    <xf numFmtId="0" fontId="92" fillId="0" borderId="125" xfId="42" applyFont="1" applyFill="1" applyBorder="1" applyAlignment="1">
      <alignment vertical="center"/>
    </xf>
    <xf numFmtId="0" fontId="117" fillId="44" borderId="126" xfId="42" applyFont="1" applyFill="1" applyBorder="1" applyAlignment="1">
      <alignment horizontal="left" vertical="center"/>
    </xf>
    <xf numFmtId="0" fontId="117" fillId="44" borderId="123" xfId="42" applyFont="1" applyFill="1" applyBorder="1" applyAlignment="1">
      <alignment horizontal="left" vertical="center"/>
    </xf>
    <xf numFmtId="0" fontId="92" fillId="44" borderId="0" xfId="42" applyFont="1" applyFill="1" applyBorder="1" applyAlignment="1">
      <alignment horizontal="left" vertical="center"/>
    </xf>
    <xf numFmtId="0" fontId="92" fillId="44" borderId="37" xfId="42" applyFont="1" applyFill="1" applyBorder="1" applyAlignment="1">
      <alignment horizontal="left" vertical="center"/>
    </xf>
    <xf numFmtId="0" fontId="117" fillId="0" borderId="3" xfId="42" applyFont="1" applyFill="1" applyBorder="1" applyAlignment="1">
      <alignment horizontal="left"/>
    </xf>
    <xf numFmtId="0" fontId="117" fillId="0" borderId="37" xfId="42" applyFont="1" applyFill="1" applyBorder="1" applyAlignment="1">
      <alignment horizontal="left"/>
    </xf>
    <xf numFmtId="0" fontId="117" fillId="0" borderId="122" xfId="42" applyFont="1" applyFill="1" applyBorder="1" applyAlignment="1">
      <alignment horizontal="left"/>
    </xf>
    <xf numFmtId="0" fontId="117" fillId="0" borderId="123" xfId="42" applyFont="1" applyFill="1" applyBorder="1" applyAlignment="1">
      <alignment horizontal="left"/>
    </xf>
    <xf numFmtId="0" fontId="118" fillId="0" borderId="124" xfId="42" applyFont="1" applyFill="1" applyBorder="1" applyAlignment="1">
      <alignment horizontal="left" vertical="center"/>
    </xf>
    <xf numFmtId="0" fontId="119" fillId="0" borderId="125" xfId="42" applyFont="1" applyFill="1" applyBorder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8" fontId="52" fillId="0" borderId="105" xfId="0" applyNumberFormat="1" applyFont="1" applyBorder="1" applyAlignment="1">
      <alignment horizontal="left" vertical="center" indent="1"/>
    </xf>
    <xf numFmtId="8" fontId="52" fillId="0" borderId="106" xfId="0" applyNumberFormat="1" applyFont="1" applyBorder="1" applyAlignment="1">
      <alignment horizontal="left" vertical="center" indent="1"/>
    </xf>
    <xf numFmtId="8" fontId="65" fillId="0" borderId="107" xfId="0" applyNumberFormat="1" applyFont="1" applyBorder="1" applyAlignment="1">
      <alignment horizontal="left" vertical="center" indent="1"/>
    </xf>
    <xf numFmtId="0" fontId="81" fillId="2" borderId="98" xfId="0" applyFont="1" applyFill="1" applyBorder="1" applyAlignment="1">
      <alignment horizontal="left" vertical="center" indent="1"/>
    </xf>
    <xf numFmtId="0" fontId="81" fillId="2" borderId="104" xfId="0" applyFont="1" applyFill="1" applyBorder="1" applyAlignment="1">
      <alignment horizontal="left" vertical="center" indent="1"/>
    </xf>
    <xf numFmtId="0" fontId="81" fillId="2" borderId="99" xfId="0" applyFont="1" applyFill="1" applyBorder="1" applyAlignment="1">
      <alignment horizontal="left" vertical="center" indent="1"/>
    </xf>
    <xf numFmtId="8" fontId="78" fillId="0" borderId="107" xfId="0" applyNumberFormat="1" applyFont="1" applyBorder="1" applyAlignment="1">
      <alignment horizontal="left" vertical="center" indent="1"/>
    </xf>
    <xf numFmtId="8" fontId="78" fillId="0" borderId="108" xfId="0" applyNumberFormat="1" applyFont="1" applyBorder="1" applyAlignment="1">
      <alignment horizontal="left" vertical="center" indent="1"/>
    </xf>
    <xf numFmtId="0" fontId="48" fillId="3" borderId="0" xfId="42" applyFont="1" applyFill="1" applyBorder="1" applyAlignment="1">
      <alignment horizontal="left" vertical="center" wrapText="1" indent="1"/>
    </xf>
    <xf numFmtId="2" fontId="81" fillId="2" borderId="15" xfId="0" applyNumberFormat="1" applyFont="1" applyFill="1" applyBorder="1" applyAlignment="1">
      <alignment horizontal="left" vertical="justify" indent="1"/>
    </xf>
    <xf numFmtId="2" fontId="81" fillId="2" borderId="17" xfId="0" applyNumberFormat="1" applyFont="1" applyFill="1" applyBorder="1" applyAlignment="1">
      <alignment horizontal="left" vertical="justify" indent="1"/>
    </xf>
    <xf numFmtId="0" fontId="81" fillId="2" borderId="13" xfId="0" applyFont="1" applyFill="1" applyBorder="1" applyAlignment="1">
      <alignment horizontal="left" vertical="justify" indent="1"/>
    </xf>
    <xf numFmtId="8" fontId="88" fillId="0" borderId="56" xfId="42" applyNumberFormat="1" applyFont="1" applyFill="1" applyBorder="1" applyAlignment="1">
      <alignment horizontal="left" vertical="center" indent="3"/>
    </xf>
    <xf numFmtId="8" fontId="88" fillId="0" borderId="57" xfId="42" applyNumberFormat="1" applyFont="1" applyFill="1" applyBorder="1" applyAlignment="1">
      <alignment horizontal="left" vertical="center" indent="3"/>
    </xf>
    <xf numFmtId="8" fontId="64" fillId="35" borderId="117" xfId="0" applyNumberFormat="1" applyFont="1" applyFill="1" applyBorder="1" applyAlignment="1">
      <alignment horizontal="left" vertical="center" indent="1"/>
    </xf>
    <xf numFmtId="8" fontId="64" fillId="35" borderId="118" xfId="0" applyNumberFormat="1" applyFont="1" applyFill="1" applyBorder="1" applyAlignment="1">
      <alignment horizontal="left" vertical="center" indent="1"/>
    </xf>
    <xf numFmtId="8" fontId="64" fillId="0" borderId="25" xfId="0" applyNumberFormat="1" applyFont="1" applyBorder="1" applyAlignment="1">
      <alignment horizontal="left" vertical="center" indent="1"/>
    </xf>
    <xf numFmtId="8" fontId="64" fillId="0" borderId="32" xfId="0" applyNumberFormat="1" applyFont="1" applyBorder="1" applyAlignment="1">
      <alignment horizontal="left" vertical="center" indent="1"/>
    </xf>
    <xf numFmtId="8" fontId="78" fillId="0" borderId="25" xfId="0" applyNumberFormat="1" applyFont="1" applyBorder="1" applyAlignment="1">
      <alignment horizontal="left" vertical="center" indent="1"/>
    </xf>
    <xf numFmtId="8" fontId="78" fillId="0" borderId="32" xfId="0" applyNumberFormat="1" applyFont="1" applyBorder="1" applyAlignment="1">
      <alignment horizontal="left" vertical="center" indent="1"/>
    </xf>
    <xf numFmtId="8" fontId="78" fillId="35" borderId="119" xfId="0" applyNumberFormat="1" applyFont="1" applyFill="1" applyBorder="1" applyAlignment="1">
      <alignment horizontal="left" vertical="center" indent="1"/>
    </xf>
    <xf numFmtId="8" fontId="78" fillId="35" borderId="120" xfId="0" applyNumberFormat="1" applyFont="1" applyFill="1" applyBorder="1" applyAlignment="1">
      <alignment horizontal="left" vertical="center" indent="1"/>
    </xf>
    <xf numFmtId="8" fontId="58" fillId="2" borderId="40" xfId="0" applyNumberFormat="1" applyFont="1" applyFill="1" applyBorder="1" applyAlignment="1">
      <alignment horizontal="left" vertical="center" indent="1"/>
    </xf>
    <xf numFmtId="8" fontId="58" fillId="2" borderId="154" xfId="0" applyNumberFormat="1" applyFont="1" applyFill="1" applyBorder="1" applyAlignment="1">
      <alignment horizontal="left" vertical="center" indent="1"/>
    </xf>
    <xf numFmtId="0" fontId="95" fillId="0" borderId="131" xfId="42" applyFont="1" applyFill="1" applyBorder="1" applyAlignment="1">
      <alignment horizontal="left" indent="1"/>
    </xf>
    <xf numFmtId="0" fontId="95" fillId="0" borderId="0" xfId="42" applyFont="1" applyFill="1" applyBorder="1" applyAlignment="1">
      <alignment horizontal="left" indent="1"/>
    </xf>
    <xf numFmtId="8" fontId="64" fillId="0" borderId="107" xfId="0" applyNumberFormat="1" applyFont="1" applyBorder="1" applyAlignment="1">
      <alignment horizontal="left" vertical="center" indent="1"/>
    </xf>
    <xf numFmtId="8" fontId="64" fillId="0" borderId="108" xfId="0" applyNumberFormat="1" applyFont="1" applyBorder="1" applyAlignment="1">
      <alignment horizontal="left" vertical="center" indent="1"/>
    </xf>
    <xf numFmtId="8" fontId="78" fillId="35" borderId="107" xfId="0" applyNumberFormat="1" applyFont="1" applyFill="1" applyBorder="1" applyAlignment="1">
      <alignment horizontal="left" vertical="center" indent="1"/>
    </xf>
    <xf numFmtId="8" fontId="78" fillId="35" borderId="108" xfId="0" applyNumberFormat="1" applyFont="1" applyFill="1" applyBorder="1" applyAlignment="1">
      <alignment horizontal="left" vertical="center" indent="1"/>
    </xf>
    <xf numFmtId="8" fontId="58" fillId="0" borderId="0" xfId="0" applyNumberFormat="1" applyFont="1" applyAlignment="1">
      <alignment horizontal="left" vertical="center" indent="1"/>
    </xf>
    <xf numFmtId="8" fontId="66" fillId="0" borderId="0" xfId="42" applyNumberFormat="1" applyFont="1" applyFill="1" applyBorder="1" applyAlignment="1">
      <alignment horizontal="left" indent="1"/>
    </xf>
    <xf numFmtId="1" fontId="62" fillId="39" borderId="62" xfId="0" applyNumberFormat="1" applyFont="1" applyFill="1" applyBorder="1" applyAlignment="1">
      <alignment horizontal="center" vertical="center"/>
    </xf>
    <xf numFmtId="0" fontId="62" fillId="39" borderId="62" xfId="0" applyFont="1" applyFill="1" applyBorder="1" applyAlignment="1">
      <alignment horizontal="center" vertical="center"/>
    </xf>
    <xf numFmtId="0" fontId="66" fillId="0" borderId="3" xfId="42" applyFont="1" applyFill="1" applyBorder="1" applyAlignment="1">
      <alignment horizontal="left" indent="1"/>
    </xf>
    <xf numFmtId="0" fontId="6" fillId="0" borderId="3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EFEF"/>
        </patternFill>
      </fill>
    </dxf>
    <dxf>
      <font>
        <color auto="1"/>
      </font>
      <fill>
        <patternFill>
          <bgColor rgb="FFCDFFEB"/>
        </patternFill>
      </fill>
    </dxf>
    <dxf>
      <fill>
        <patternFill>
          <bgColor rgb="FFC5FFD8"/>
        </patternFill>
      </fill>
    </dxf>
    <dxf>
      <font>
        <color auto="1"/>
      </font>
      <fill>
        <patternFill>
          <bgColor rgb="FFB3FFE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4261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color theme="9" tint="0.39994506668294322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0000A8"/>
      <color rgb="FF002060"/>
      <color rgb="FFB3FFE0"/>
      <color rgb="FFFFEFEF"/>
      <color rgb="FFFFDCD1"/>
      <color rgb="FFFDDFDF"/>
      <color rgb="FFC5FFD8"/>
      <color rgb="FFCDFFEB"/>
      <color rgb="FFBDFFF2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5478720040732"/>
          <c:y val="8.1620254977434512E-2"/>
          <c:w val="0.86388297293515937"/>
          <c:h val="0.7765658983374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Sheet1!$NI$53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numRef>
              <c:f>Sheet1!$NH$54:$NH$193</c:f>
              <c:numCache>
                <c:formatCode>m/yyyy</c:formatCode>
                <c:ptCount val="14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  <c:pt idx="129">
                  <c:v>44805</c:v>
                </c:pt>
                <c:pt idx="130">
                  <c:v>44835</c:v>
                </c:pt>
                <c:pt idx="131">
                  <c:v>44866</c:v>
                </c:pt>
                <c:pt idx="132">
                  <c:v>44896</c:v>
                </c:pt>
                <c:pt idx="135">
                  <c:v>44927</c:v>
                </c:pt>
                <c:pt idx="136">
                  <c:v>44958</c:v>
                </c:pt>
              </c:numCache>
            </c:numRef>
          </c:cat>
          <c:val>
            <c:numRef>
              <c:f>Sheet1!$NI$54:$NI$193</c:f>
              <c:numCache>
                <c:formatCode>#,##0.00_);[Red]\(#,##0.00\)</c:formatCode>
                <c:ptCount val="140"/>
                <c:pt idx="1">
                  <c:v>3416.25</c:v>
                </c:pt>
                <c:pt idx="2">
                  <c:v>584.75</c:v>
                </c:pt>
                <c:pt idx="3">
                  <c:v>4747.37</c:v>
                </c:pt>
                <c:pt idx="4">
                  <c:v>2268.5</c:v>
                </c:pt>
                <c:pt idx="5">
                  <c:v>1247.3800000000001</c:v>
                </c:pt>
                <c:pt idx="6">
                  <c:v>0</c:v>
                </c:pt>
                <c:pt idx="7">
                  <c:v>4521.25</c:v>
                </c:pt>
                <c:pt idx="8">
                  <c:v>2242.375</c:v>
                </c:pt>
                <c:pt idx="9">
                  <c:v>5586.62</c:v>
                </c:pt>
                <c:pt idx="10">
                  <c:v>8097.5</c:v>
                </c:pt>
                <c:pt idx="11">
                  <c:v>3816.875</c:v>
                </c:pt>
                <c:pt idx="12">
                  <c:v>7869.63</c:v>
                </c:pt>
                <c:pt idx="16">
                  <c:v>4465.38</c:v>
                </c:pt>
                <c:pt idx="17">
                  <c:v>1285.9949999999999</c:v>
                </c:pt>
                <c:pt idx="18">
                  <c:v>7972.7449999999999</c:v>
                </c:pt>
                <c:pt idx="19">
                  <c:v>5446.75</c:v>
                </c:pt>
                <c:pt idx="20">
                  <c:v>5321.625</c:v>
                </c:pt>
                <c:pt idx="21">
                  <c:v>2758.75</c:v>
                </c:pt>
                <c:pt idx="22">
                  <c:v>4810.75</c:v>
                </c:pt>
                <c:pt idx="23">
                  <c:v>8512.75</c:v>
                </c:pt>
                <c:pt idx="24">
                  <c:v>4423.7550000000001</c:v>
                </c:pt>
                <c:pt idx="25">
                  <c:v>4316.125</c:v>
                </c:pt>
                <c:pt idx="26">
                  <c:v>1430.625</c:v>
                </c:pt>
                <c:pt idx="27">
                  <c:v>6300.875</c:v>
                </c:pt>
                <c:pt idx="31">
                  <c:v>2426.25</c:v>
                </c:pt>
                <c:pt idx="32">
                  <c:v>9766.375</c:v>
                </c:pt>
                <c:pt idx="33">
                  <c:v>2385</c:v>
                </c:pt>
                <c:pt idx="34">
                  <c:v>7067.625</c:v>
                </c:pt>
                <c:pt idx="35">
                  <c:v>4541.25</c:v>
                </c:pt>
                <c:pt idx="36">
                  <c:v>7862.375</c:v>
                </c:pt>
                <c:pt idx="37">
                  <c:v>5875.7550000000001</c:v>
                </c:pt>
                <c:pt idx="38">
                  <c:v>3359.4949999999999</c:v>
                </c:pt>
                <c:pt idx="39">
                  <c:v>1658.125</c:v>
                </c:pt>
                <c:pt idx="40">
                  <c:v>3485.62</c:v>
                </c:pt>
                <c:pt idx="41">
                  <c:v>7291.7449999999999</c:v>
                </c:pt>
                <c:pt idx="42">
                  <c:v>790.375</c:v>
                </c:pt>
                <c:pt idx="46">
                  <c:v>4418.875</c:v>
                </c:pt>
                <c:pt idx="47">
                  <c:v>0</c:v>
                </c:pt>
                <c:pt idx="48">
                  <c:v>4977.87</c:v>
                </c:pt>
                <c:pt idx="49">
                  <c:v>0</c:v>
                </c:pt>
                <c:pt idx="50">
                  <c:v>6291.88</c:v>
                </c:pt>
                <c:pt idx="51">
                  <c:v>2881.88</c:v>
                </c:pt>
                <c:pt idx="52">
                  <c:v>3288.875</c:v>
                </c:pt>
                <c:pt idx="53">
                  <c:v>2925.25</c:v>
                </c:pt>
                <c:pt idx="54">
                  <c:v>5800.625</c:v>
                </c:pt>
                <c:pt idx="55">
                  <c:v>2287.87</c:v>
                </c:pt>
                <c:pt idx="56">
                  <c:v>3346.88</c:v>
                </c:pt>
                <c:pt idx="57">
                  <c:v>3345.12</c:v>
                </c:pt>
                <c:pt idx="61">
                  <c:v>1552.85</c:v>
                </c:pt>
                <c:pt idx="62">
                  <c:v>8377.7250000000004</c:v>
                </c:pt>
                <c:pt idx="63">
                  <c:v>7183.15</c:v>
                </c:pt>
                <c:pt idx="64">
                  <c:v>2353.3000000000002</c:v>
                </c:pt>
                <c:pt idx="65">
                  <c:v>3173.92</c:v>
                </c:pt>
                <c:pt idx="66">
                  <c:v>4939.5749999999998</c:v>
                </c:pt>
                <c:pt idx="67">
                  <c:v>1871.605</c:v>
                </c:pt>
                <c:pt idx="68">
                  <c:v>5269.6</c:v>
                </c:pt>
                <c:pt idx="69">
                  <c:v>0</c:v>
                </c:pt>
                <c:pt idx="70">
                  <c:v>2267.4</c:v>
                </c:pt>
                <c:pt idx="71">
                  <c:v>8486.25</c:v>
                </c:pt>
                <c:pt idx="72">
                  <c:v>2722.1800000000003</c:v>
                </c:pt>
                <c:pt idx="76">
                  <c:v>1753.37</c:v>
                </c:pt>
                <c:pt idx="77">
                  <c:v>0</c:v>
                </c:pt>
                <c:pt idx="78">
                  <c:v>4234.87</c:v>
                </c:pt>
                <c:pt idx="79">
                  <c:v>0</c:v>
                </c:pt>
                <c:pt idx="80">
                  <c:v>1913.38</c:v>
                </c:pt>
                <c:pt idx="81">
                  <c:v>2836.7550000000001</c:v>
                </c:pt>
                <c:pt idx="82">
                  <c:v>3690.4949999999999</c:v>
                </c:pt>
                <c:pt idx="83">
                  <c:v>240.495</c:v>
                </c:pt>
                <c:pt idx="84">
                  <c:v>3644.25</c:v>
                </c:pt>
                <c:pt idx="85">
                  <c:v>2458.75</c:v>
                </c:pt>
                <c:pt idx="86">
                  <c:v>426.13</c:v>
                </c:pt>
                <c:pt idx="87">
                  <c:v>2205.38</c:v>
                </c:pt>
                <c:pt idx="91">
                  <c:v>4116.9949999999999</c:v>
                </c:pt>
                <c:pt idx="92">
                  <c:v>11692.75</c:v>
                </c:pt>
                <c:pt idx="93">
                  <c:v>24611.62</c:v>
                </c:pt>
                <c:pt idx="94">
                  <c:v>9386.375</c:v>
                </c:pt>
                <c:pt idx="95">
                  <c:v>5492.875</c:v>
                </c:pt>
                <c:pt idx="96">
                  <c:v>7782.87</c:v>
                </c:pt>
                <c:pt idx="97">
                  <c:v>4702.5</c:v>
                </c:pt>
                <c:pt idx="98">
                  <c:v>11591.245000000001</c:v>
                </c:pt>
                <c:pt idx="99">
                  <c:v>11816.745000000001</c:v>
                </c:pt>
                <c:pt idx="100">
                  <c:v>4894.62</c:v>
                </c:pt>
                <c:pt idx="101">
                  <c:v>9007.5</c:v>
                </c:pt>
                <c:pt idx="102">
                  <c:v>3357.0050000000001</c:v>
                </c:pt>
                <c:pt idx="106">
                  <c:v>3418.2550000000001</c:v>
                </c:pt>
                <c:pt idx="107">
                  <c:v>16202.630000000001</c:v>
                </c:pt>
                <c:pt idx="108">
                  <c:v>9174.875</c:v>
                </c:pt>
                <c:pt idx="109">
                  <c:v>3736.88</c:v>
                </c:pt>
                <c:pt idx="110">
                  <c:v>7663.38</c:v>
                </c:pt>
                <c:pt idx="111">
                  <c:v>1103.625</c:v>
                </c:pt>
                <c:pt idx="112">
                  <c:v>4767.25</c:v>
                </c:pt>
                <c:pt idx="113">
                  <c:v>7459</c:v>
                </c:pt>
                <c:pt idx="114">
                  <c:v>4957</c:v>
                </c:pt>
                <c:pt idx="115">
                  <c:v>5392.87</c:v>
                </c:pt>
                <c:pt idx="116">
                  <c:v>7605.25</c:v>
                </c:pt>
                <c:pt idx="117">
                  <c:v>5485.7449999999999</c:v>
                </c:pt>
                <c:pt idx="121">
                  <c:v>9324.75</c:v>
                </c:pt>
                <c:pt idx="122">
                  <c:v>6862.9949999999999</c:v>
                </c:pt>
                <c:pt idx="123">
                  <c:v>25564.25</c:v>
                </c:pt>
                <c:pt idx="124">
                  <c:v>12074.254999999999</c:v>
                </c:pt>
                <c:pt idx="125">
                  <c:v>9099.125</c:v>
                </c:pt>
                <c:pt idx="126">
                  <c:v>10668.75</c:v>
                </c:pt>
                <c:pt idx="127">
                  <c:v>9572.25</c:v>
                </c:pt>
                <c:pt idx="128">
                  <c:v>10305</c:v>
                </c:pt>
                <c:pt idx="129">
                  <c:v>9048.5149999999994</c:v>
                </c:pt>
                <c:pt idx="130">
                  <c:v>9716.505000000001</c:v>
                </c:pt>
                <c:pt idx="131">
                  <c:v>15937.130000000001</c:v>
                </c:pt>
                <c:pt idx="132">
                  <c:v>14247.155000000001</c:v>
                </c:pt>
                <c:pt idx="135">
                  <c:v>1909.9949999999999</c:v>
                </c:pt>
                <c:pt idx="136">
                  <c:v>9131.875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8E7-8010-9789DBC1EFC7}"/>
            </c:ext>
          </c:extLst>
        </c:ser>
        <c:ser>
          <c:idx val="1"/>
          <c:order val="1"/>
          <c:tx>
            <c:strRef>
              <c:f>Sheet1!$NJ$53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31750">
              <a:solidFill>
                <a:srgbClr val="C00000"/>
              </a:solidFill>
            </a:ln>
            <a:effectLst/>
          </c:spPr>
          <c:invertIfNegative val="0"/>
          <c:cat>
            <c:numRef>
              <c:f>Sheet1!$NH$54:$NH$193</c:f>
              <c:numCache>
                <c:formatCode>m/yyyy</c:formatCode>
                <c:ptCount val="14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  <c:pt idx="129">
                  <c:v>44805</c:v>
                </c:pt>
                <c:pt idx="130">
                  <c:v>44835</c:v>
                </c:pt>
                <c:pt idx="131">
                  <c:v>44866</c:v>
                </c:pt>
                <c:pt idx="132">
                  <c:v>44896</c:v>
                </c:pt>
                <c:pt idx="135">
                  <c:v>44927</c:v>
                </c:pt>
                <c:pt idx="136">
                  <c:v>44958</c:v>
                </c:pt>
              </c:numCache>
            </c:numRef>
          </c:cat>
          <c:val>
            <c:numRef>
              <c:f>Sheet1!$NJ$54:$NJ$193</c:f>
              <c:numCache>
                <c:formatCode>#,##0.00_);[Red]\(#,##0.00\)</c:formatCode>
                <c:ptCount val="1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-87.88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-216.995</c:v>
                </c:pt>
                <c:pt idx="48">
                  <c:v>0</c:v>
                </c:pt>
                <c:pt idx="49">
                  <c:v>-940.62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-120.29999999999995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6">
                  <c:v>0</c:v>
                </c:pt>
                <c:pt idx="77">
                  <c:v>-1144.5050000000001</c:v>
                </c:pt>
                <c:pt idx="78">
                  <c:v>0</c:v>
                </c:pt>
                <c:pt idx="79">
                  <c:v>-476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8E7-8010-9789DBC1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23"/>
        <c:axId val="1032048751"/>
        <c:axId val="1032053327"/>
      </c:barChart>
      <c:dateAx>
        <c:axId val="103204875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53327"/>
        <c:crosses val="autoZero"/>
        <c:auto val="1"/>
        <c:lblOffset val="100"/>
        <c:baseTimeUnit val="months"/>
      </c:dateAx>
      <c:valAx>
        <c:axId val="10320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48751"/>
        <c:crosses val="autoZero"/>
        <c:crossBetween val="between"/>
      </c:valAx>
      <c:spPr>
        <a:solidFill>
          <a:schemeClr val="bg1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6489553623448936"/>
          <c:y val="1.0103669396976689E-2"/>
          <c:w val="0.53739380953056537"/>
          <c:h val="6.827278826592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88988367020465"/>
          <c:y val="9.8810679178565314E-2"/>
          <c:w val="0.80061467557636345"/>
          <c:h val="0.74894861417223879"/>
        </c:manualLayout>
      </c:layout>
      <c:lineChart>
        <c:grouping val="standard"/>
        <c:varyColors val="0"/>
        <c:ser>
          <c:idx val="0"/>
          <c:order val="0"/>
          <c:tx>
            <c:strRef>
              <c:f>Sheet1!$MX$53</c:f>
              <c:strCache>
                <c:ptCount val="1"/>
                <c:pt idx="0">
                  <c:v>60 Total</c:v>
                </c:pt>
              </c:strCache>
            </c:strRef>
          </c:tx>
          <c:spPr>
            <a:ln w="66675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Sheet1!$MX$54:$MX$173</c:f>
              <c:numCache>
                <c:formatCode>"$"#,##0.00</c:formatCode>
                <c:ptCount val="120"/>
                <c:pt idx="1">
                  <c:v>3416.25</c:v>
                </c:pt>
                <c:pt idx="2">
                  <c:v>4001</c:v>
                </c:pt>
                <c:pt idx="3">
                  <c:v>8748.369999999999</c:v>
                </c:pt>
                <c:pt idx="4">
                  <c:v>11016.869999999999</c:v>
                </c:pt>
                <c:pt idx="5">
                  <c:v>12264.25</c:v>
                </c:pt>
                <c:pt idx="6">
                  <c:v>12176.369999999999</c:v>
                </c:pt>
                <c:pt idx="7">
                  <c:v>16697.62</c:v>
                </c:pt>
                <c:pt idx="8">
                  <c:v>18939.994999999999</c:v>
                </c:pt>
                <c:pt idx="9">
                  <c:v>24526.614999999998</c:v>
                </c:pt>
                <c:pt idx="10">
                  <c:v>32624.114999999998</c:v>
                </c:pt>
                <c:pt idx="11">
                  <c:v>36440.99</c:v>
                </c:pt>
                <c:pt idx="12">
                  <c:v>44310.62</c:v>
                </c:pt>
                <c:pt idx="13">
                  <c:v>48776</c:v>
                </c:pt>
                <c:pt idx="14">
                  <c:v>50061.995000000003</c:v>
                </c:pt>
                <c:pt idx="15">
                  <c:v>58034.74</c:v>
                </c:pt>
                <c:pt idx="16">
                  <c:v>63481.49</c:v>
                </c:pt>
                <c:pt idx="17">
                  <c:v>68803.114999999991</c:v>
                </c:pt>
                <c:pt idx="18">
                  <c:v>71561.864999999991</c:v>
                </c:pt>
                <c:pt idx="19">
                  <c:v>76372.614999999991</c:v>
                </c:pt>
                <c:pt idx="20">
                  <c:v>84885.365000000005</c:v>
                </c:pt>
                <c:pt idx="21">
                  <c:v>89309.119999999995</c:v>
                </c:pt>
                <c:pt idx="22">
                  <c:v>93625.244999999995</c:v>
                </c:pt>
                <c:pt idx="23">
                  <c:v>95055.87</c:v>
                </c:pt>
                <c:pt idx="24">
                  <c:v>101356.745</c:v>
                </c:pt>
                <c:pt idx="25">
                  <c:v>103782.995</c:v>
                </c:pt>
                <c:pt idx="26">
                  <c:v>113549.37</c:v>
                </c:pt>
                <c:pt idx="27">
                  <c:v>115934.37</c:v>
                </c:pt>
                <c:pt idx="28">
                  <c:v>123001.995</c:v>
                </c:pt>
                <c:pt idx="29">
                  <c:v>127543.245</c:v>
                </c:pt>
                <c:pt idx="30">
                  <c:v>135405.62</c:v>
                </c:pt>
                <c:pt idx="31">
                  <c:v>141281.375</c:v>
                </c:pt>
                <c:pt idx="32">
                  <c:v>144640.87</c:v>
                </c:pt>
                <c:pt idx="33">
                  <c:v>146298.995</c:v>
                </c:pt>
                <c:pt idx="34">
                  <c:v>149784.61499999999</c:v>
                </c:pt>
                <c:pt idx="35">
                  <c:v>157076.35999999999</c:v>
                </c:pt>
                <c:pt idx="36">
                  <c:v>157866.73499999999</c:v>
                </c:pt>
                <c:pt idx="37">
                  <c:v>162285.60999999999</c:v>
                </c:pt>
                <c:pt idx="38">
                  <c:v>162068.61499999999</c:v>
                </c:pt>
                <c:pt idx="39">
                  <c:v>167046.48499999999</c:v>
                </c:pt>
                <c:pt idx="40">
                  <c:v>166105.86499999999</c:v>
                </c:pt>
                <c:pt idx="41">
                  <c:v>172397.745</c:v>
                </c:pt>
                <c:pt idx="42">
                  <c:v>175279.625</c:v>
                </c:pt>
                <c:pt idx="43">
                  <c:v>178568.5</c:v>
                </c:pt>
                <c:pt idx="44">
                  <c:v>181493.75</c:v>
                </c:pt>
                <c:pt idx="45">
                  <c:v>187294.375</c:v>
                </c:pt>
                <c:pt idx="46">
                  <c:v>189582.245</c:v>
                </c:pt>
                <c:pt idx="47">
                  <c:v>192929.125</c:v>
                </c:pt>
                <c:pt idx="48">
                  <c:v>196274.245</c:v>
                </c:pt>
                <c:pt idx="49">
                  <c:v>197827.095</c:v>
                </c:pt>
                <c:pt idx="50">
                  <c:v>206204.82</c:v>
                </c:pt>
                <c:pt idx="51">
                  <c:v>213387.97</c:v>
                </c:pt>
                <c:pt idx="52">
                  <c:v>215741.27000000002</c:v>
                </c:pt>
                <c:pt idx="53">
                  <c:v>218915.19</c:v>
                </c:pt>
                <c:pt idx="54">
                  <c:v>223854.76500000001</c:v>
                </c:pt>
                <c:pt idx="55">
                  <c:v>225726.37</c:v>
                </c:pt>
                <c:pt idx="56">
                  <c:v>230995.97</c:v>
                </c:pt>
                <c:pt idx="57">
                  <c:v>230875.67</c:v>
                </c:pt>
                <c:pt idx="58">
                  <c:v>233143.07</c:v>
                </c:pt>
                <c:pt idx="59">
                  <c:v>241629.32</c:v>
                </c:pt>
                <c:pt idx="60">
                  <c:v>244351.5</c:v>
                </c:pt>
                <c:pt idx="61">
                  <c:v>246104.87</c:v>
                </c:pt>
                <c:pt idx="62">
                  <c:v>244960.36499999999</c:v>
                </c:pt>
                <c:pt idx="63">
                  <c:v>249195.23499999999</c:v>
                </c:pt>
                <c:pt idx="64">
                  <c:v>248719.23499999999</c:v>
                </c:pt>
                <c:pt idx="65">
                  <c:v>250632.61499999999</c:v>
                </c:pt>
                <c:pt idx="66">
                  <c:v>253469.37</c:v>
                </c:pt>
                <c:pt idx="67">
                  <c:v>257159.86499999999</c:v>
                </c:pt>
                <c:pt idx="68">
                  <c:v>257400.36</c:v>
                </c:pt>
                <c:pt idx="69">
                  <c:v>261044.61</c:v>
                </c:pt>
                <c:pt idx="70">
                  <c:v>263503.35999999999</c:v>
                </c:pt>
                <c:pt idx="71">
                  <c:v>263929.49</c:v>
                </c:pt>
                <c:pt idx="72">
                  <c:v>266134.87</c:v>
                </c:pt>
                <c:pt idx="73">
                  <c:v>270251.86499999999</c:v>
                </c:pt>
                <c:pt idx="74">
                  <c:v>281944.61499999999</c:v>
                </c:pt>
                <c:pt idx="75">
                  <c:v>306556.23499999999</c:v>
                </c:pt>
                <c:pt idx="76">
                  <c:v>315942.61</c:v>
                </c:pt>
                <c:pt idx="77">
                  <c:v>321435.48499999999</c:v>
                </c:pt>
                <c:pt idx="78">
                  <c:v>329218.35499999998</c:v>
                </c:pt>
                <c:pt idx="79">
                  <c:v>333920.85499999998</c:v>
                </c:pt>
                <c:pt idx="80">
                  <c:v>345512.1</c:v>
                </c:pt>
                <c:pt idx="81">
                  <c:v>357328.84499999997</c:v>
                </c:pt>
                <c:pt idx="82">
                  <c:v>362223.46499999997</c:v>
                </c:pt>
                <c:pt idx="83">
                  <c:v>371230.96499999997</c:v>
                </c:pt>
                <c:pt idx="84">
                  <c:v>374587.97</c:v>
                </c:pt>
                <c:pt idx="85">
                  <c:v>378006.22499999998</c:v>
                </c:pt>
                <c:pt idx="86">
                  <c:v>394208.85499999998</c:v>
                </c:pt>
                <c:pt idx="87">
                  <c:v>403383.73</c:v>
                </c:pt>
                <c:pt idx="88">
                  <c:v>407120.61</c:v>
                </c:pt>
                <c:pt idx="89">
                  <c:v>414783.99</c:v>
                </c:pt>
                <c:pt idx="90">
                  <c:v>415887.61499999999</c:v>
                </c:pt>
                <c:pt idx="91">
                  <c:v>420654.86499999999</c:v>
                </c:pt>
                <c:pt idx="92">
                  <c:v>428113.86499999999</c:v>
                </c:pt>
                <c:pt idx="93">
                  <c:v>433070.86499999999</c:v>
                </c:pt>
                <c:pt idx="94">
                  <c:v>438463.73499999999</c:v>
                </c:pt>
                <c:pt idx="95">
                  <c:v>446068.98499999999</c:v>
                </c:pt>
                <c:pt idx="96">
                  <c:v>451554.73</c:v>
                </c:pt>
                <c:pt idx="97">
                  <c:v>460879.48</c:v>
                </c:pt>
                <c:pt idx="98">
                  <c:v>467742.47499999998</c:v>
                </c:pt>
                <c:pt idx="99">
                  <c:v>493306.72499999998</c:v>
                </c:pt>
                <c:pt idx="100">
                  <c:v>505380.98</c:v>
                </c:pt>
                <c:pt idx="101">
                  <c:v>514480.10499999998</c:v>
                </c:pt>
                <c:pt idx="102">
                  <c:v>525148.85499999998</c:v>
                </c:pt>
                <c:pt idx="103">
                  <c:v>534721.10499999998</c:v>
                </c:pt>
                <c:pt idx="104">
                  <c:v>545026.10499999998</c:v>
                </c:pt>
                <c:pt idx="105">
                  <c:v>554074.62</c:v>
                </c:pt>
                <c:pt idx="106">
                  <c:v>563791.125</c:v>
                </c:pt>
                <c:pt idx="107">
                  <c:v>579728.255</c:v>
                </c:pt>
                <c:pt idx="108">
                  <c:v>593975.40999999992</c:v>
                </c:pt>
                <c:pt idx="109">
                  <c:v>595475.40500000003</c:v>
                </c:pt>
                <c:pt idx="110">
                  <c:v>604364.28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8-46C9-B0D0-569C374AB9BC}"/>
            </c:ext>
          </c:extLst>
        </c:ser>
        <c:ser>
          <c:idx val="1"/>
          <c:order val="1"/>
          <c:tx>
            <c:strRef>
              <c:f>Sheet1!$MY$53</c:f>
              <c:strCache>
                <c:ptCount val="1"/>
                <c:pt idx="0">
                  <c:v>180 Total</c:v>
                </c:pt>
              </c:strCache>
            </c:strRef>
          </c:tx>
          <c:spPr>
            <a:ln w="66675" cap="rnd" cmpd="tri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Sheet1!$MY$54:$MY$173</c:f>
              <c:numCache>
                <c:formatCode>"$"#,##0.00_);[Red]\("$"#,##0.00\)</c:formatCode>
                <c:ptCount val="1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8-46C9-B0D0-569C374AB9BC}"/>
            </c:ext>
          </c:extLst>
        </c:ser>
        <c:ser>
          <c:idx val="2"/>
          <c:order val="2"/>
          <c:tx>
            <c:strRef>
              <c:f>Sheet1!$MZ$53</c:f>
              <c:strCache>
                <c:ptCount val="1"/>
                <c:pt idx="0">
                  <c:v>300 Total</c:v>
                </c:pt>
              </c:strCache>
            </c:strRef>
          </c:tx>
          <c:spPr>
            <a:ln w="63500" cap="rnd" cmpd="tri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Sheet1!$MZ$54:$MZ$173</c:f>
              <c:numCache>
                <c:formatCode>"$"#,##0.00_);[Red]\("$"#,##0.00\)</c:formatCode>
                <c:ptCount val="1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8-46C9-B0D0-569C374AB9BC}"/>
            </c:ext>
          </c:extLst>
        </c:ser>
        <c:ser>
          <c:idx val="3"/>
          <c:order val="3"/>
          <c:tx>
            <c:strRef>
              <c:f>Sheet1!$NA$53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76200" cap="rnd" cmpd="tri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Sheet1!$NA$54:$NA$173</c:f>
              <c:numCache>
                <c:formatCode>"$"#,##0.00_);[Red]\("$"#,##0.00\)</c:formatCode>
                <c:ptCount val="120"/>
                <c:pt idx="1">
                  <c:v>3416.25</c:v>
                </c:pt>
                <c:pt idx="2">
                  <c:v>4001</c:v>
                </c:pt>
                <c:pt idx="3">
                  <c:v>8748.369999999999</c:v>
                </c:pt>
                <c:pt idx="4">
                  <c:v>11016.869999999999</c:v>
                </c:pt>
                <c:pt idx="5">
                  <c:v>12264.25</c:v>
                </c:pt>
                <c:pt idx="6">
                  <c:v>12176.369999999999</c:v>
                </c:pt>
                <c:pt idx="7">
                  <c:v>16697.62</c:v>
                </c:pt>
                <c:pt idx="8">
                  <c:v>18939.994999999999</c:v>
                </c:pt>
                <c:pt idx="9">
                  <c:v>24526.614999999998</c:v>
                </c:pt>
                <c:pt idx="10">
                  <c:v>32624.114999999998</c:v>
                </c:pt>
                <c:pt idx="11">
                  <c:v>36440.99</c:v>
                </c:pt>
                <c:pt idx="12">
                  <c:v>44310.62</c:v>
                </c:pt>
                <c:pt idx="13">
                  <c:v>48776</c:v>
                </c:pt>
                <c:pt idx="14">
                  <c:v>50061.995000000003</c:v>
                </c:pt>
                <c:pt idx="15">
                  <c:v>58034.74</c:v>
                </c:pt>
                <c:pt idx="16">
                  <c:v>63481.49</c:v>
                </c:pt>
                <c:pt idx="17">
                  <c:v>68803.114999999991</c:v>
                </c:pt>
                <c:pt idx="18">
                  <c:v>71561.864999999991</c:v>
                </c:pt>
                <c:pt idx="19">
                  <c:v>76372.614999999991</c:v>
                </c:pt>
                <c:pt idx="20">
                  <c:v>84885.365000000005</c:v>
                </c:pt>
                <c:pt idx="21">
                  <c:v>89309.119999999995</c:v>
                </c:pt>
                <c:pt idx="22">
                  <c:v>93625.244999999995</c:v>
                </c:pt>
                <c:pt idx="23">
                  <c:v>95055.87</c:v>
                </c:pt>
                <c:pt idx="24">
                  <c:v>101356.745</c:v>
                </c:pt>
                <c:pt idx="25">
                  <c:v>103782.995</c:v>
                </c:pt>
                <c:pt idx="26">
                  <c:v>113549.37</c:v>
                </c:pt>
                <c:pt idx="27">
                  <c:v>115934.37</c:v>
                </c:pt>
                <c:pt idx="28">
                  <c:v>123001.995</c:v>
                </c:pt>
                <c:pt idx="29">
                  <c:v>127543.245</c:v>
                </c:pt>
                <c:pt idx="30">
                  <c:v>135405.62</c:v>
                </c:pt>
                <c:pt idx="31">
                  <c:v>141281.375</c:v>
                </c:pt>
                <c:pt idx="32">
                  <c:v>144640.87</c:v>
                </c:pt>
                <c:pt idx="33">
                  <c:v>146298.995</c:v>
                </c:pt>
                <c:pt idx="34">
                  <c:v>149784.61499999999</c:v>
                </c:pt>
                <c:pt idx="35">
                  <c:v>157076.35999999999</c:v>
                </c:pt>
                <c:pt idx="36">
                  <c:v>157866.73499999999</c:v>
                </c:pt>
                <c:pt idx="37">
                  <c:v>162285.60999999999</c:v>
                </c:pt>
                <c:pt idx="38">
                  <c:v>162068.61499999999</c:v>
                </c:pt>
                <c:pt idx="39">
                  <c:v>167046.48499999999</c:v>
                </c:pt>
                <c:pt idx="40">
                  <c:v>166105.86499999999</c:v>
                </c:pt>
                <c:pt idx="41">
                  <c:v>172397.745</c:v>
                </c:pt>
                <c:pt idx="42">
                  <c:v>175279.625</c:v>
                </c:pt>
                <c:pt idx="43">
                  <c:v>178568.5</c:v>
                </c:pt>
                <c:pt idx="44">
                  <c:v>181493.75</c:v>
                </c:pt>
                <c:pt idx="45">
                  <c:v>187294.375</c:v>
                </c:pt>
                <c:pt idx="46">
                  <c:v>189582.245</c:v>
                </c:pt>
                <c:pt idx="47">
                  <c:v>192929.125</c:v>
                </c:pt>
                <c:pt idx="48">
                  <c:v>196274.245</c:v>
                </c:pt>
                <c:pt idx="49">
                  <c:v>197827.095</c:v>
                </c:pt>
                <c:pt idx="50">
                  <c:v>206204.82</c:v>
                </c:pt>
                <c:pt idx="51">
                  <c:v>213387.97</c:v>
                </c:pt>
                <c:pt idx="52">
                  <c:v>215741.27000000002</c:v>
                </c:pt>
                <c:pt idx="53">
                  <c:v>218915.19</c:v>
                </c:pt>
                <c:pt idx="54">
                  <c:v>223854.76500000001</c:v>
                </c:pt>
                <c:pt idx="55">
                  <c:v>225726.37</c:v>
                </c:pt>
                <c:pt idx="56">
                  <c:v>230995.97</c:v>
                </c:pt>
                <c:pt idx="57">
                  <c:v>230875.67</c:v>
                </c:pt>
                <c:pt idx="58">
                  <c:v>233143.07</c:v>
                </c:pt>
                <c:pt idx="59">
                  <c:v>241629.32</c:v>
                </c:pt>
                <c:pt idx="60">
                  <c:v>244351.5</c:v>
                </c:pt>
                <c:pt idx="61">
                  <c:v>246104.87</c:v>
                </c:pt>
                <c:pt idx="62">
                  <c:v>244960.36499999999</c:v>
                </c:pt>
                <c:pt idx="63">
                  <c:v>249195.23499999999</c:v>
                </c:pt>
                <c:pt idx="64">
                  <c:v>248719.23499999999</c:v>
                </c:pt>
                <c:pt idx="65">
                  <c:v>250632.61499999999</c:v>
                </c:pt>
                <c:pt idx="66">
                  <c:v>253469.37</c:v>
                </c:pt>
                <c:pt idx="67">
                  <c:v>257159.86499999999</c:v>
                </c:pt>
                <c:pt idx="68">
                  <c:v>257400.36</c:v>
                </c:pt>
                <c:pt idx="69">
                  <c:v>261044.61</c:v>
                </c:pt>
                <c:pt idx="70">
                  <c:v>263503.35999999999</c:v>
                </c:pt>
                <c:pt idx="71">
                  <c:v>263929.49</c:v>
                </c:pt>
                <c:pt idx="72">
                  <c:v>266134.87</c:v>
                </c:pt>
                <c:pt idx="73">
                  <c:v>270251.86499999999</c:v>
                </c:pt>
                <c:pt idx="74">
                  <c:v>281944.61499999999</c:v>
                </c:pt>
                <c:pt idx="75">
                  <c:v>306556.23499999999</c:v>
                </c:pt>
                <c:pt idx="76">
                  <c:v>315942.61</c:v>
                </c:pt>
                <c:pt idx="77">
                  <c:v>321435.48499999999</c:v>
                </c:pt>
                <c:pt idx="78">
                  <c:v>329218.35499999998</c:v>
                </c:pt>
                <c:pt idx="79">
                  <c:v>333920.85499999998</c:v>
                </c:pt>
                <c:pt idx="80">
                  <c:v>345512.1</c:v>
                </c:pt>
                <c:pt idx="81">
                  <c:v>357328.84499999997</c:v>
                </c:pt>
                <c:pt idx="82">
                  <c:v>362223.46499999997</c:v>
                </c:pt>
                <c:pt idx="83">
                  <c:v>371230.96499999997</c:v>
                </c:pt>
                <c:pt idx="84">
                  <c:v>374587.97</c:v>
                </c:pt>
                <c:pt idx="85">
                  <c:v>378006.22499999998</c:v>
                </c:pt>
                <c:pt idx="86">
                  <c:v>394208.85499999998</c:v>
                </c:pt>
                <c:pt idx="87">
                  <c:v>403383.73</c:v>
                </c:pt>
                <c:pt idx="88">
                  <c:v>407120.61</c:v>
                </c:pt>
                <c:pt idx="89">
                  <c:v>414783.99</c:v>
                </c:pt>
                <c:pt idx="90">
                  <c:v>415887.61499999999</c:v>
                </c:pt>
                <c:pt idx="91">
                  <c:v>420654.86499999999</c:v>
                </c:pt>
                <c:pt idx="92">
                  <c:v>428113.86499999999</c:v>
                </c:pt>
                <c:pt idx="93">
                  <c:v>433070.86499999999</c:v>
                </c:pt>
                <c:pt idx="94">
                  <c:v>438463.73499999999</c:v>
                </c:pt>
                <c:pt idx="95">
                  <c:v>446068.98499999999</c:v>
                </c:pt>
                <c:pt idx="96">
                  <c:v>451554.73</c:v>
                </c:pt>
                <c:pt idx="97">
                  <c:v>460879.48</c:v>
                </c:pt>
                <c:pt idx="98">
                  <c:v>467742.47499999998</c:v>
                </c:pt>
                <c:pt idx="99">
                  <c:v>493306.72499999998</c:v>
                </c:pt>
                <c:pt idx="100">
                  <c:v>505380.98</c:v>
                </c:pt>
                <c:pt idx="101">
                  <c:v>514480.10499999998</c:v>
                </c:pt>
                <c:pt idx="102">
                  <c:v>525148.85499999998</c:v>
                </c:pt>
                <c:pt idx="103">
                  <c:v>534721.10499999998</c:v>
                </c:pt>
                <c:pt idx="104">
                  <c:v>545026.10499999998</c:v>
                </c:pt>
                <c:pt idx="105">
                  <c:v>554074.62</c:v>
                </c:pt>
                <c:pt idx="106">
                  <c:v>563791.125</c:v>
                </c:pt>
                <c:pt idx="107">
                  <c:v>579728.255</c:v>
                </c:pt>
                <c:pt idx="108">
                  <c:v>593975.40999999992</c:v>
                </c:pt>
                <c:pt idx="109">
                  <c:v>595475.40500000003</c:v>
                </c:pt>
                <c:pt idx="110">
                  <c:v>604364.28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8-46C9-B0D0-569C374A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66719"/>
        <c:axId val="1055672127"/>
      </c:lineChart>
      <c:dateAx>
        <c:axId val="105566671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72127"/>
        <c:crosses val="autoZero"/>
        <c:auto val="1"/>
        <c:lblOffset val="100"/>
        <c:baseTimeUnit val="months"/>
      </c:dateAx>
      <c:valAx>
        <c:axId val="105567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671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81112015457759E-2"/>
          <c:y val="2.6766375060041807E-2"/>
          <c:w val="0.87953350007615505"/>
          <c:h val="4.627691653921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600" b="1">
                <a:solidFill>
                  <a:sysClr val="windowText" lastClr="000000"/>
                </a:solidFill>
              </a:rPr>
              <a:t>Performance B</a:t>
            </a:r>
            <a:r>
              <a:rPr lang="en-CA" sz="1600" b="1" baseline="0">
                <a:solidFill>
                  <a:sysClr val="windowText" lastClr="000000"/>
                </a:solidFill>
              </a:rPr>
              <a:t>y Market Traded </a:t>
            </a:r>
            <a:endParaRPr lang="en-CA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8268963722575461"/>
          <c:y val="9.92361550912640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74681555779086"/>
          <c:y val="8.5691400882119947E-2"/>
          <c:w val="0.81188249977001403"/>
          <c:h val="0.73082993853218781"/>
        </c:manualLayout>
      </c:layout>
      <c:lineChart>
        <c:grouping val="standard"/>
        <c:varyColors val="0"/>
        <c:ser>
          <c:idx val="0"/>
          <c:order val="0"/>
          <c:tx>
            <c:strRef>
              <c:f>Sheet1!$JU$53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Sheet1!$JU$54:$JU$174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A-4207-945F-0FA448959F08}"/>
            </c:ext>
          </c:extLst>
        </c:ser>
        <c:ser>
          <c:idx val="1"/>
          <c:order val="1"/>
          <c:tx>
            <c:strRef>
              <c:f>Sheet1!$JV$53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Sheet1!$JV$54:$JV$174</c:f>
              <c:numCache>
                <c:formatCode>"$"#,##0.00</c:formatCode>
                <c:ptCount val="121"/>
                <c:pt idx="1">
                  <c:v>-316</c:v>
                </c:pt>
                <c:pt idx="2">
                  <c:v>-161.75</c:v>
                </c:pt>
                <c:pt idx="3">
                  <c:v>171.25</c:v>
                </c:pt>
                <c:pt idx="4">
                  <c:v>519</c:v>
                </c:pt>
                <c:pt idx="5">
                  <c:v>879</c:v>
                </c:pt>
                <c:pt idx="6">
                  <c:v>880</c:v>
                </c:pt>
                <c:pt idx="7">
                  <c:v>1118.5</c:v>
                </c:pt>
                <c:pt idx="8">
                  <c:v>1310.625</c:v>
                </c:pt>
                <c:pt idx="9">
                  <c:v>1389.625</c:v>
                </c:pt>
                <c:pt idx="10">
                  <c:v>2123.375</c:v>
                </c:pt>
                <c:pt idx="11">
                  <c:v>1761.5</c:v>
                </c:pt>
                <c:pt idx="12">
                  <c:v>2297.75</c:v>
                </c:pt>
                <c:pt idx="13">
                  <c:v>2544</c:v>
                </c:pt>
                <c:pt idx="14">
                  <c:v>2581.125</c:v>
                </c:pt>
                <c:pt idx="15">
                  <c:v>2944.25</c:v>
                </c:pt>
                <c:pt idx="16">
                  <c:v>2770.25</c:v>
                </c:pt>
                <c:pt idx="17">
                  <c:v>3045.125</c:v>
                </c:pt>
                <c:pt idx="18">
                  <c:v>3224.75</c:v>
                </c:pt>
                <c:pt idx="19">
                  <c:v>3267.625</c:v>
                </c:pt>
                <c:pt idx="20">
                  <c:v>4293</c:v>
                </c:pt>
                <c:pt idx="21">
                  <c:v>4988.5</c:v>
                </c:pt>
                <c:pt idx="22">
                  <c:v>4951.75</c:v>
                </c:pt>
                <c:pt idx="23">
                  <c:v>5218.875</c:v>
                </c:pt>
                <c:pt idx="24">
                  <c:v>6051.5</c:v>
                </c:pt>
                <c:pt idx="25">
                  <c:v>6199.75</c:v>
                </c:pt>
                <c:pt idx="26">
                  <c:v>6640</c:v>
                </c:pt>
                <c:pt idx="27">
                  <c:v>6291.875</c:v>
                </c:pt>
                <c:pt idx="28">
                  <c:v>6118.125</c:v>
                </c:pt>
                <c:pt idx="29">
                  <c:v>6233.5</c:v>
                </c:pt>
                <c:pt idx="30">
                  <c:v>6517.625</c:v>
                </c:pt>
                <c:pt idx="31">
                  <c:v>6319.375</c:v>
                </c:pt>
                <c:pt idx="32">
                  <c:v>5941.125</c:v>
                </c:pt>
                <c:pt idx="33">
                  <c:v>6006.125</c:v>
                </c:pt>
                <c:pt idx="34">
                  <c:v>5762.75</c:v>
                </c:pt>
                <c:pt idx="35">
                  <c:v>5662.625</c:v>
                </c:pt>
                <c:pt idx="36">
                  <c:v>5729.5</c:v>
                </c:pt>
                <c:pt idx="37">
                  <c:v>5596.125</c:v>
                </c:pt>
                <c:pt idx="38">
                  <c:v>5539.75</c:v>
                </c:pt>
                <c:pt idx="39">
                  <c:v>5301</c:v>
                </c:pt>
                <c:pt idx="40">
                  <c:v>4970.625</c:v>
                </c:pt>
                <c:pt idx="41">
                  <c:v>5243.125</c:v>
                </c:pt>
                <c:pt idx="42">
                  <c:v>5136.25</c:v>
                </c:pt>
                <c:pt idx="43">
                  <c:v>5066.625</c:v>
                </c:pt>
                <c:pt idx="44">
                  <c:v>5237.875</c:v>
                </c:pt>
                <c:pt idx="45">
                  <c:v>5090.125</c:v>
                </c:pt>
                <c:pt idx="46">
                  <c:v>5001.375</c:v>
                </c:pt>
                <c:pt idx="47">
                  <c:v>5015</c:v>
                </c:pt>
                <c:pt idx="48">
                  <c:v>4984.375</c:v>
                </c:pt>
                <c:pt idx="49">
                  <c:v>5622.4750000000004</c:v>
                </c:pt>
                <c:pt idx="50">
                  <c:v>7197.0750000000007</c:v>
                </c:pt>
                <c:pt idx="51">
                  <c:v>8297.9750000000004</c:v>
                </c:pt>
                <c:pt idx="52">
                  <c:v>8674.7749999999996</c:v>
                </c:pt>
                <c:pt idx="53">
                  <c:v>8683.5749999999989</c:v>
                </c:pt>
                <c:pt idx="54">
                  <c:v>8568.7749999999996</c:v>
                </c:pt>
                <c:pt idx="55">
                  <c:v>8983.875</c:v>
                </c:pt>
                <c:pt idx="56">
                  <c:v>8982.4750000000004</c:v>
                </c:pt>
                <c:pt idx="57">
                  <c:v>8906.6750000000011</c:v>
                </c:pt>
                <c:pt idx="58">
                  <c:v>9298.5750000000007</c:v>
                </c:pt>
                <c:pt idx="59">
                  <c:v>10785.075000000001</c:v>
                </c:pt>
                <c:pt idx="60">
                  <c:v>12484.875</c:v>
                </c:pt>
                <c:pt idx="61">
                  <c:v>12939.875</c:v>
                </c:pt>
                <c:pt idx="62">
                  <c:v>13003.125</c:v>
                </c:pt>
                <c:pt idx="63">
                  <c:v>13968.375</c:v>
                </c:pt>
                <c:pt idx="64">
                  <c:v>13831.5</c:v>
                </c:pt>
                <c:pt idx="65">
                  <c:v>13565.25</c:v>
                </c:pt>
                <c:pt idx="66">
                  <c:v>14565.875</c:v>
                </c:pt>
                <c:pt idx="67">
                  <c:v>14994.125</c:v>
                </c:pt>
                <c:pt idx="68">
                  <c:v>16032.375</c:v>
                </c:pt>
                <c:pt idx="69">
                  <c:v>16274.125</c:v>
                </c:pt>
                <c:pt idx="70">
                  <c:v>16680.25</c:v>
                </c:pt>
                <c:pt idx="71">
                  <c:v>16630.875</c:v>
                </c:pt>
                <c:pt idx="72">
                  <c:v>16997.375</c:v>
                </c:pt>
                <c:pt idx="73">
                  <c:v>17355.875</c:v>
                </c:pt>
                <c:pt idx="74">
                  <c:v>19513.375</c:v>
                </c:pt>
                <c:pt idx="75">
                  <c:v>22075.875</c:v>
                </c:pt>
                <c:pt idx="76">
                  <c:v>22977</c:v>
                </c:pt>
                <c:pt idx="77">
                  <c:v>23531.25</c:v>
                </c:pt>
                <c:pt idx="78">
                  <c:v>25660.75</c:v>
                </c:pt>
                <c:pt idx="79">
                  <c:v>25466</c:v>
                </c:pt>
                <c:pt idx="80">
                  <c:v>26004.875</c:v>
                </c:pt>
                <c:pt idx="81">
                  <c:v>28643.875</c:v>
                </c:pt>
                <c:pt idx="82">
                  <c:v>29676.25</c:v>
                </c:pt>
                <c:pt idx="83">
                  <c:v>31022.75</c:v>
                </c:pt>
                <c:pt idx="84">
                  <c:v>31352</c:v>
                </c:pt>
                <c:pt idx="85">
                  <c:v>31631.375</c:v>
                </c:pt>
                <c:pt idx="86">
                  <c:v>32423.5</c:v>
                </c:pt>
                <c:pt idx="87">
                  <c:v>33604.875</c:v>
                </c:pt>
                <c:pt idx="88">
                  <c:v>34398.125</c:v>
                </c:pt>
                <c:pt idx="89">
                  <c:v>35247.125</c:v>
                </c:pt>
                <c:pt idx="90">
                  <c:v>35572.875</c:v>
                </c:pt>
                <c:pt idx="91">
                  <c:v>36664</c:v>
                </c:pt>
                <c:pt idx="92">
                  <c:v>36871.5</c:v>
                </c:pt>
                <c:pt idx="93">
                  <c:v>37691</c:v>
                </c:pt>
                <c:pt idx="94">
                  <c:v>38036.125</c:v>
                </c:pt>
                <c:pt idx="95">
                  <c:v>38257.625</c:v>
                </c:pt>
                <c:pt idx="96">
                  <c:v>40199.5</c:v>
                </c:pt>
                <c:pt idx="97">
                  <c:v>40808.875</c:v>
                </c:pt>
                <c:pt idx="98">
                  <c:v>42894</c:v>
                </c:pt>
                <c:pt idx="99">
                  <c:v>45831.375</c:v>
                </c:pt>
                <c:pt idx="100">
                  <c:v>47535.5</c:v>
                </c:pt>
                <c:pt idx="101">
                  <c:v>50157.75</c:v>
                </c:pt>
                <c:pt idx="102">
                  <c:v>52804.375</c:v>
                </c:pt>
                <c:pt idx="103">
                  <c:v>54226.875</c:v>
                </c:pt>
                <c:pt idx="104">
                  <c:v>56546.125</c:v>
                </c:pt>
                <c:pt idx="105">
                  <c:v>58980.5</c:v>
                </c:pt>
                <c:pt idx="106">
                  <c:v>60132.13</c:v>
                </c:pt>
                <c:pt idx="107">
                  <c:v>62035.009999999995</c:v>
                </c:pt>
                <c:pt idx="108">
                  <c:v>64044.759999999995</c:v>
                </c:pt>
                <c:pt idx="109">
                  <c:v>65021.389999999992</c:v>
                </c:pt>
                <c:pt idx="110">
                  <c:v>65196.139999999992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A-4207-945F-0FA448959F08}"/>
            </c:ext>
          </c:extLst>
        </c:ser>
        <c:ser>
          <c:idx val="2"/>
          <c:order val="2"/>
          <c:tx>
            <c:strRef>
              <c:f>Sheet1!$JW$53</c:f>
              <c:strCache>
                <c:ptCount val="1"/>
                <c:pt idx="0">
                  <c:v>NQ NASDAQ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Sheet1!$JW$54:$JW$174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A-4207-945F-0FA448959F08}"/>
            </c:ext>
          </c:extLst>
        </c:ser>
        <c:ser>
          <c:idx val="3"/>
          <c:order val="3"/>
          <c:tx>
            <c:strRef>
              <c:f>Sheet1!$JX$53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Sheet1!$JX$54:$JX$174</c:f>
              <c:numCache>
                <c:formatCode>"$"#,##0.00</c:formatCode>
                <c:ptCount val="121"/>
                <c:pt idx="1">
                  <c:v>-222.5</c:v>
                </c:pt>
                <c:pt idx="2">
                  <c:v>-216</c:v>
                </c:pt>
                <c:pt idx="3">
                  <c:v>-146.5</c:v>
                </c:pt>
                <c:pt idx="4">
                  <c:v>-0.5</c:v>
                </c:pt>
                <c:pt idx="5">
                  <c:v>-59</c:v>
                </c:pt>
                <c:pt idx="6">
                  <c:v>-503</c:v>
                </c:pt>
                <c:pt idx="7">
                  <c:v>-225</c:v>
                </c:pt>
                <c:pt idx="8">
                  <c:v>-298</c:v>
                </c:pt>
                <c:pt idx="9">
                  <c:v>-521</c:v>
                </c:pt>
                <c:pt idx="10">
                  <c:v>315</c:v>
                </c:pt>
                <c:pt idx="11">
                  <c:v>-46</c:v>
                </c:pt>
                <c:pt idx="12">
                  <c:v>-164</c:v>
                </c:pt>
                <c:pt idx="13">
                  <c:v>10.5</c:v>
                </c:pt>
                <c:pt idx="14">
                  <c:v>-198.5</c:v>
                </c:pt>
                <c:pt idx="15">
                  <c:v>19</c:v>
                </c:pt>
                <c:pt idx="16">
                  <c:v>228</c:v>
                </c:pt>
                <c:pt idx="17">
                  <c:v>251.5</c:v>
                </c:pt>
                <c:pt idx="18">
                  <c:v>311</c:v>
                </c:pt>
                <c:pt idx="19">
                  <c:v>493</c:v>
                </c:pt>
                <c:pt idx="20">
                  <c:v>1510.5</c:v>
                </c:pt>
                <c:pt idx="21">
                  <c:v>1840</c:v>
                </c:pt>
                <c:pt idx="22">
                  <c:v>1342</c:v>
                </c:pt>
                <c:pt idx="23">
                  <c:v>1515</c:v>
                </c:pt>
                <c:pt idx="24">
                  <c:v>1819.5</c:v>
                </c:pt>
                <c:pt idx="25">
                  <c:v>2410.5</c:v>
                </c:pt>
                <c:pt idx="26">
                  <c:v>2634.5</c:v>
                </c:pt>
                <c:pt idx="27">
                  <c:v>1926</c:v>
                </c:pt>
                <c:pt idx="28">
                  <c:v>1880.5</c:v>
                </c:pt>
                <c:pt idx="29">
                  <c:v>1767</c:v>
                </c:pt>
                <c:pt idx="30">
                  <c:v>1934</c:v>
                </c:pt>
                <c:pt idx="31">
                  <c:v>1934</c:v>
                </c:pt>
                <c:pt idx="32">
                  <c:v>1334</c:v>
                </c:pt>
                <c:pt idx="33">
                  <c:v>1340</c:v>
                </c:pt>
                <c:pt idx="34">
                  <c:v>876</c:v>
                </c:pt>
                <c:pt idx="35">
                  <c:v>984</c:v>
                </c:pt>
                <c:pt idx="36">
                  <c:v>1090</c:v>
                </c:pt>
                <c:pt idx="37">
                  <c:v>837.5</c:v>
                </c:pt>
                <c:pt idx="38">
                  <c:v>826.5</c:v>
                </c:pt>
                <c:pt idx="39">
                  <c:v>317</c:v>
                </c:pt>
                <c:pt idx="40">
                  <c:v>-126.5</c:v>
                </c:pt>
                <c:pt idx="41">
                  <c:v>-65</c:v>
                </c:pt>
                <c:pt idx="42">
                  <c:v>238</c:v>
                </c:pt>
                <c:pt idx="43">
                  <c:v>174</c:v>
                </c:pt>
                <c:pt idx="44">
                  <c:v>287.5</c:v>
                </c:pt>
                <c:pt idx="45">
                  <c:v>111.5</c:v>
                </c:pt>
                <c:pt idx="46">
                  <c:v>59</c:v>
                </c:pt>
                <c:pt idx="47">
                  <c:v>-97.5</c:v>
                </c:pt>
                <c:pt idx="48">
                  <c:v>-311</c:v>
                </c:pt>
                <c:pt idx="49">
                  <c:v>96</c:v>
                </c:pt>
                <c:pt idx="50">
                  <c:v>1731</c:v>
                </c:pt>
                <c:pt idx="51">
                  <c:v>3170</c:v>
                </c:pt>
                <c:pt idx="52">
                  <c:v>3678</c:v>
                </c:pt>
                <c:pt idx="53">
                  <c:v>3609</c:v>
                </c:pt>
                <c:pt idx="54">
                  <c:v>3957</c:v>
                </c:pt>
                <c:pt idx="55">
                  <c:v>4688</c:v>
                </c:pt>
                <c:pt idx="56">
                  <c:v>4607</c:v>
                </c:pt>
                <c:pt idx="57">
                  <c:v>4848</c:v>
                </c:pt>
                <c:pt idx="58">
                  <c:v>5184</c:v>
                </c:pt>
                <c:pt idx="59">
                  <c:v>7531</c:v>
                </c:pt>
                <c:pt idx="60">
                  <c:v>9602</c:v>
                </c:pt>
                <c:pt idx="61">
                  <c:v>10036.5</c:v>
                </c:pt>
                <c:pt idx="62">
                  <c:v>9804</c:v>
                </c:pt>
                <c:pt idx="63">
                  <c:v>10423</c:v>
                </c:pt>
                <c:pt idx="64">
                  <c:v>10426.5</c:v>
                </c:pt>
                <c:pt idx="65">
                  <c:v>10664</c:v>
                </c:pt>
                <c:pt idx="66">
                  <c:v>11679</c:v>
                </c:pt>
                <c:pt idx="67">
                  <c:v>11654</c:v>
                </c:pt>
                <c:pt idx="68">
                  <c:v>12133</c:v>
                </c:pt>
                <c:pt idx="69">
                  <c:v>12181.5</c:v>
                </c:pt>
                <c:pt idx="70">
                  <c:v>13060</c:v>
                </c:pt>
                <c:pt idx="71">
                  <c:v>13072.5</c:v>
                </c:pt>
                <c:pt idx="72">
                  <c:v>13988.5</c:v>
                </c:pt>
                <c:pt idx="73">
                  <c:v>14101.5</c:v>
                </c:pt>
                <c:pt idx="74">
                  <c:v>17145.5</c:v>
                </c:pt>
                <c:pt idx="75">
                  <c:v>18576</c:v>
                </c:pt>
                <c:pt idx="76">
                  <c:v>19734.5</c:v>
                </c:pt>
                <c:pt idx="77">
                  <c:v>20189</c:v>
                </c:pt>
                <c:pt idx="78">
                  <c:v>21805.5</c:v>
                </c:pt>
                <c:pt idx="79">
                  <c:v>22470</c:v>
                </c:pt>
                <c:pt idx="80">
                  <c:v>24370.5</c:v>
                </c:pt>
                <c:pt idx="81">
                  <c:v>27538</c:v>
                </c:pt>
                <c:pt idx="82">
                  <c:v>28750</c:v>
                </c:pt>
                <c:pt idx="83">
                  <c:v>30281</c:v>
                </c:pt>
                <c:pt idx="84">
                  <c:v>30931.5</c:v>
                </c:pt>
                <c:pt idx="85">
                  <c:v>32098</c:v>
                </c:pt>
                <c:pt idx="86">
                  <c:v>34619.5</c:v>
                </c:pt>
                <c:pt idx="87">
                  <c:v>36409.5</c:v>
                </c:pt>
                <c:pt idx="88">
                  <c:v>37014</c:v>
                </c:pt>
                <c:pt idx="89">
                  <c:v>38793</c:v>
                </c:pt>
                <c:pt idx="90">
                  <c:v>39466.5</c:v>
                </c:pt>
                <c:pt idx="91">
                  <c:v>40986</c:v>
                </c:pt>
                <c:pt idx="92">
                  <c:v>42303</c:v>
                </c:pt>
                <c:pt idx="93">
                  <c:v>43176</c:v>
                </c:pt>
                <c:pt idx="94">
                  <c:v>44175.5</c:v>
                </c:pt>
                <c:pt idx="95">
                  <c:v>45290.5</c:v>
                </c:pt>
                <c:pt idx="96">
                  <c:v>48747.5</c:v>
                </c:pt>
                <c:pt idx="97">
                  <c:v>50516</c:v>
                </c:pt>
                <c:pt idx="98">
                  <c:v>54356.5</c:v>
                </c:pt>
                <c:pt idx="99">
                  <c:v>58130.5</c:v>
                </c:pt>
                <c:pt idx="100">
                  <c:v>60126.5</c:v>
                </c:pt>
                <c:pt idx="101">
                  <c:v>62309.5</c:v>
                </c:pt>
                <c:pt idx="102">
                  <c:v>65352</c:v>
                </c:pt>
                <c:pt idx="103">
                  <c:v>68275</c:v>
                </c:pt>
                <c:pt idx="104">
                  <c:v>70161</c:v>
                </c:pt>
                <c:pt idx="105">
                  <c:v>72156.5</c:v>
                </c:pt>
                <c:pt idx="106">
                  <c:v>72268.5</c:v>
                </c:pt>
                <c:pt idx="107">
                  <c:v>76798.5</c:v>
                </c:pt>
                <c:pt idx="108">
                  <c:v>79971.600000000006</c:v>
                </c:pt>
                <c:pt idx="109">
                  <c:v>81400.600000000006</c:v>
                </c:pt>
                <c:pt idx="110">
                  <c:v>82541.600000000006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A-4207-945F-0FA448959F08}"/>
            </c:ext>
          </c:extLst>
        </c:ser>
        <c:ser>
          <c:idx val="4"/>
          <c:order val="4"/>
          <c:tx>
            <c:strRef>
              <c:f>Sheet1!$JY$53</c:f>
              <c:strCache>
                <c:ptCount val="1"/>
                <c:pt idx="0">
                  <c:v>GC Gold 100 Ounce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Sheet1!$JY$54:$JY$174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7A-4207-945F-0FA448959F08}"/>
            </c:ext>
          </c:extLst>
        </c:ser>
        <c:ser>
          <c:idx val="5"/>
          <c:order val="5"/>
          <c:tx>
            <c:strRef>
              <c:f>Sheet1!$JZ$53</c:f>
              <c:strCache>
                <c:ptCount val="1"/>
                <c:pt idx="0">
                  <c:v>QO Gold 50 Ounce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Sheet1!$JZ$54:$JZ$174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7A-4207-945F-0FA448959F08}"/>
            </c:ext>
          </c:extLst>
        </c:ser>
        <c:ser>
          <c:idx val="6"/>
          <c:order val="6"/>
          <c:tx>
            <c:strRef>
              <c:f>Sheet1!$KA$53</c:f>
              <c:strCache>
                <c:ptCount val="1"/>
                <c:pt idx="0">
                  <c:v>GR Gold 10 Ounce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Sheet1!$KA$54:$KA$174</c:f>
              <c:numCache>
                <c:formatCode>"$"#,##0.00</c:formatCode>
                <c:ptCount val="121"/>
                <c:pt idx="1">
                  <c:v>766</c:v>
                </c:pt>
                <c:pt idx="2">
                  <c:v>1229</c:v>
                </c:pt>
                <c:pt idx="3">
                  <c:v>2072</c:v>
                </c:pt>
                <c:pt idx="4">
                  <c:v>1990</c:v>
                </c:pt>
                <c:pt idx="5">
                  <c:v>2230</c:v>
                </c:pt>
                <c:pt idx="6">
                  <c:v>2532</c:v>
                </c:pt>
                <c:pt idx="7">
                  <c:v>3190</c:v>
                </c:pt>
                <c:pt idx="8">
                  <c:v>3134</c:v>
                </c:pt>
                <c:pt idx="9">
                  <c:v>3133</c:v>
                </c:pt>
                <c:pt idx="10">
                  <c:v>3841</c:v>
                </c:pt>
                <c:pt idx="11">
                  <c:v>4636</c:v>
                </c:pt>
                <c:pt idx="12">
                  <c:v>4588</c:v>
                </c:pt>
                <c:pt idx="13">
                  <c:v>5187</c:v>
                </c:pt>
                <c:pt idx="14">
                  <c:v>4787</c:v>
                </c:pt>
                <c:pt idx="15">
                  <c:v>5325</c:v>
                </c:pt>
                <c:pt idx="16">
                  <c:v>5691</c:v>
                </c:pt>
                <c:pt idx="17">
                  <c:v>5921</c:v>
                </c:pt>
                <c:pt idx="18">
                  <c:v>5537</c:v>
                </c:pt>
                <c:pt idx="19">
                  <c:v>5512</c:v>
                </c:pt>
                <c:pt idx="20">
                  <c:v>6046</c:v>
                </c:pt>
                <c:pt idx="21">
                  <c:v>6424</c:v>
                </c:pt>
                <c:pt idx="22">
                  <c:v>6502</c:v>
                </c:pt>
                <c:pt idx="23">
                  <c:v>6948</c:v>
                </c:pt>
                <c:pt idx="24">
                  <c:v>7263</c:v>
                </c:pt>
                <c:pt idx="25">
                  <c:v>7626</c:v>
                </c:pt>
                <c:pt idx="26">
                  <c:v>8569</c:v>
                </c:pt>
                <c:pt idx="27">
                  <c:v>9232</c:v>
                </c:pt>
                <c:pt idx="28">
                  <c:v>9903</c:v>
                </c:pt>
                <c:pt idx="29">
                  <c:v>9887</c:v>
                </c:pt>
                <c:pt idx="30">
                  <c:v>10266</c:v>
                </c:pt>
                <c:pt idx="31">
                  <c:v>10647</c:v>
                </c:pt>
                <c:pt idx="32">
                  <c:v>10552</c:v>
                </c:pt>
                <c:pt idx="33">
                  <c:v>10817</c:v>
                </c:pt>
                <c:pt idx="34">
                  <c:v>10970</c:v>
                </c:pt>
                <c:pt idx="35">
                  <c:v>11222</c:v>
                </c:pt>
                <c:pt idx="36">
                  <c:v>11253</c:v>
                </c:pt>
                <c:pt idx="37">
                  <c:v>11465</c:v>
                </c:pt>
                <c:pt idx="38">
                  <c:v>11141</c:v>
                </c:pt>
                <c:pt idx="39">
                  <c:v>11274</c:v>
                </c:pt>
                <c:pt idx="40">
                  <c:v>10853</c:v>
                </c:pt>
                <c:pt idx="41">
                  <c:v>11446</c:v>
                </c:pt>
                <c:pt idx="42">
                  <c:v>11676</c:v>
                </c:pt>
                <c:pt idx="43">
                  <c:v>11913</c:v>
                </c:pt>
                <c:pt idx="44">
                  <c:v>12148</c:v>
                </c:pt>
                <c:pt idx="45">
                  <c:v>12600</c:v>
                </c:pt>
                <c:pt idx="46">
                  <c:v>12655</c:v>
                </c:pt>
                <c:pt idx="47">
                  <c:v>12545</c:v>
                </c:pt>
                <c:pt idx="48">
                  <c:v>12862</c:v>
                </c:pt>
                <c:pt idx="49">
                  <c:v>12916</c:v>
                </c:pt>
                <c:pt idx="50">
                  <c:v>13384</c:v>
                </c:pt>
                <c:pt idx="51">
                  <c:v>13656</c:v>
                </c:pt>
                <c:pt idx="52">
                  <c:v>13680</c:v>
                </c:pt>
                <c:pt idx="53">
                  <c:v>13399</c:v>
                </c:pt>
                <c:pt idx="54">
                  <c:v>13567</c:v>
                </c:pt>
                <c:pt idx="55">
                  <c:v>13344</c:v>
                </c:pt>
                <c:pt idx="56">
                  <c:v>13418</c:v>
                </c:pt>
                <c:pt idx="57">
                  <c:v>12982</c:v>
                </c:pt>
                <c:pt idx="58">
                  <c:v>13170</c:v>
                </c:pt>
                <c:pt idx="59">
                  <c:v>13130</c:v>
                </c:pt>
                <c:pt idx="60">
                  <c:v>12749</c:v>
                </c:pt>
                <c:pt idx="61">
                  <c:v>12780</c:v>
                </c:pt>
                <c:pt idx="62">
                  <c:v>12604</c:v>
                </c:pt>
                <c:pt idx="63">
                  <c:v>12859</c:v>
                </c:pt>
                <c:pt idx="64">
                  <c:v>12812</c:v>
                </c:pt>
                <c:pt idx="65">
                  <c:v>12815</c:v>
                </c:pt>
                <c:pt idx="66">
                  <c:v>13894</c:v>
                </c:pt>
                <c:pt idx="67">
                  <c:v>14186</c:v>
                </c:pt>
                <c:pt idx="68">
                  <c:v>14387</c:v>
                </c:pt>
                <c:pt idx="69">
                  <c:v>14677</c:v>
                </c:pt>
                <c:pt idx="70">
                  <c:v>14659</c:v>
                </c:pt>
                <c:pt idx="71">
                  <c:v>14518</c:v>
                </c:pt>
                <c:pt idx="72">
                  <c:v>14481</c:v>
                </c:pt>
                <c:pt idx="73">
                  <c:v>15181</c:v>
                </c:pt>
                <c:pt idx="74">
                  <c:v>15938</c:v>
                </c:pt>
                <c:pt idx="75">
                  <c:v>18556</c:v>
                </c:pt>
                <c:pt idx="76">
                  <c:v>20391</c:v>
                </c:pt>
                <c:pt idx="77">
                  <c:v>21028</c:v>
                </c:pt>
                <c:pt idx="78">
                  <c:v>21455</c:v>
                </c:pt>
                <c:pt idx="79">
                  <c:v>22265</c:v>
                </c:pt>
                <c:pt idx="80">
                  <c:v>23531</c:v>
                </c:pt>
                <c:pt idx="81">
                  <c:v>23969</c:v>
                </c:pt>
                <c:pt idx="82">
                  <c:v>23718</c:v>
                </c:pt>
                <c:pt idx="83">
                  <c:v>25035</c:v>
                </c:pt>
                <c:pt idx="84">
                  <c:v>25628</c:v>
                </c:pt>
                <c:pt idx="85">
                  <c:v>26513</c:v>
                </c:pt>
                <c:pt idx="86">
                  <c:v>27815</c:v>
                </c:pt>
                <c:pt idx="87">
                  <c:v>27829</c:v>
                </c:pt>
                <c:pt idx="88">
                  <c:v>28186</c:v>
                </c:pt>
                <c:pt idx="89">
                  <c:v>28461</c:v>
                </c:pt>
                <c:pt idx="90">
                  <c:v>28286</c:v>
                </c:pt>
                <c:pt idx="91">
                  <c:v>27951</c:v>
                </c:pt>
                <c:pt idx="92">
                  <c:v>28612</c:v>
                </c:pt>
                <c:pt idx="93">
                  <c:v>28785</c:v>
                </c:pt>
                <c:pt idx="94">
                  <c:v>29146</c:v>
                </c:pt>
                <c:pt idx="95">
                  <c:v>29898</c:v>
                </c:pt>
                <c:pt idx="96">
                  <c:v>30103</c:v>
                </c:pt>
                <c:pt idx="97">
                  <c:v>30783</c:v>
                </c:pt>
                <c:pt idx="98">
                  <c:v>30696</c:v>
                </c:pt>
                <c:pt idx="99">
                  <c:v>32467</c:v>
                </c:pt>
                <c:pt idx="100">
                  <c:v>33376</c:v>
                </c:pt>
                <c:pt idx="101">
                  <c:v>33867</c:v>
                </c:pt>
                <c:pt idx="102">
                  <c:v>33577</c:v>
                </c:pt>
                <c:pt idx="103">
                  <c:v>34351</c:v>
                </c:pt>
                <c:pt idx="104">
                  <c:v>34720</c:v>
                </c:pt>
                <c:pt idx="105">
                  <c:v>34663</c:v>
                </c:pt>
                <c:pt idx="106">
                  <c:v>34834</c:v>
                </c:pt>
                <c:pt idx="107">
                  <c:v>35693</c:v>
                </c:pt>
                <c:pt idx="108">
                  <c:v>37245.25</c:v>
                </c:pt>
                <c:pt idx="109">
                  <c:v>38406.25</c:v>
                </c:pt>
                <c:pt idx="110">
                  <c:v>39480.25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7A-4207-945F-0FA448959F08}"/>
            </c:ext>
          </c:extLst>
        </c:ser>
        <c:ser>
          <c:idx val="7"/>
          <c:order val="7"/>
          <c:tx>
            <c:strRef>
              <c:f>Sheet1!$KB$53</c:f>
              <c:strCache>
                <c:ptCount val="1"/>
                <c:pt idx="0">
                  <c:v>SI Silver 5000 Ounces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Sheet1!$KB$54:$KB$174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7A-4207-945F-0FA448959F08}"/>
            </c:ext>
          </c:extLst>
        </c:ser>
        <c:ser>
          <c:idx val="8"/>
          <c:order val="8"/>
          <c:tx>
            <c:strRef>
              <c:f>Sheet1!$KC$53</c:f>
              <c:strCache>
                <c:ptCount val="1"/>
                <c:pt idx="0">
                  <c:v>QI Silver 2500 Ounces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Sheet1!$KC$54:$KC$174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7A-4207-945F-0FA448959F08}"/>
            </c:ext>
          </c:extLst>
        </c:ser>
        <c:ser>
          <c:idx val="9"/>
          <c:order val="9"/>
          <c:tx>
            <c:strRef>
              <c:f>Sheet1!$KD$53</c:f>
              <c:strCache>
                <c:ptCount val="1"/>
                <c:pt idx="0">
                  <c:v>SO Silver 1000 Ounces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Sheet1!$KD$54:$KD$174</c:f>
              <c:numCache>
                <c:formatCode>#,##0.00_);[Red]\(#,##0.00\)</c:formatCode>
                <c:ptCount val="121"/>
                <c:pt idx="1">
                  <c:v>448</c:v>
                </c:pt>
                <c:pt idx="2">
                  <c:v>67</c:v>
                </c:pt>
                <c:pt idx="3">
                  <c:v>70</c:v>
                </c:pt>
                <c:pt idx="4">
                  <c:v>-899</c:v>
                </c:pt>
                <c:pt idx="5">
                  <c:v>124</c:v>
                </c:pt>
                <c:pt idx="6">
                  <c:v>568</c:v>
                </c:pt>
                <c:pt idx="7">
                  <c:v>824</c:v>
                </c:pt>
                <c:pt idx="8">
                  <c:v>619</c:v>
                </c:pt>
                <c:pt idx="9">
                  <c:v>1605</c:v>
                </c:pt>
                <c:pt idx="10">
                  <c:v>1001</c:v>
                </c:pt>
                <c:pt idx="11">
                  <c:v>1912</c:v>
                </c:pt>
                <c:pt idx="12">
                  <c:v>2912</c:v>
                </c:pt>
                <c:pt idx="13">
                  <c:v>3350</c:v>
                </c:pt>
                <c:pt idx="14">
                  <c:v>2577</c:v>
                </c:pt>
                <c:pt idx="15">
                  <c:v>3827</c:v>
                </c:pt>
                <c:pt idx="16">
                  <c:v>3588</c:v>
                </c:pt>
                <c:pt idx="17">
                  <c:v>4086</c:v>
                </c:pt>
                <c:pt idx="18">
                  <c:v>3142</c:v>
                </c:pt>
                <c:pt idx="19">
                  <c:v>3167</c:v>
                </c:pt>
                <c:pt idx="20">
                  <c:v>4438</c:v>
                </c:pt>
                <c:pt idx="21">
                  <c:v>4781</c:v>
                </c:pt>
                <c:pt idx="22">
                  <c:v>5037</c:v>
                </c:pt>
                <c:pt idx="23">
                  <c:v>5135</c:v>
                </c:pt>
                <c:pt idx="24">
                  <c:v>6008</c:v>
                </c:pt>
                <c:pt idx="25">
                  <c:v>5304</c:v>
                </c:pt>
                <c:pt idx="26">
                  <c:v>5752</c:v>
                </c:pt>
                <c:pt idx="27">
                  <c:v>6381</c:v>
                </c:pt>
                <c:pt idx="28">
                  <c:v>6496</c:v>
                </c:pt>
                <c:pt idx="29">
                  <c:v>7415</c:v>
                </c:pt>
                <c:pt idx="30">
                  <c:v>9745</c:v>
                </c:pt>
                <c:pt idx="31">
                  <c:v>10907</c:v>
                </c:pt>
                <c:pt idx="32">
                  <c:v>10935</c:v>
                </c:pt>
                <c:pt idx="33">
                  <c:v>12224</c:v>
                </c:pt>
                <c:pt idx="34">
                  <c:v>13122</c:v>
                </c:pt>
                <c:pt idx="35">
                  <c:v>14355</c:v>
                </c:pt>
                <c:pt idx="36">
                  <c:v>14236</c:v>
                </c:pt>
                <c:pt idx="37">
                  <c:v>15113</c:v>
                </c:pt>
                <c:pt idx="38">
                  <c:v>14031</c:v>
                </c:pt>
                <c:pt idx="39">
                  <c:v>14588</c:v>
                </c:pt>
                <c:pt idx="40">
                  <c:v>15196</c:v>
                </c:pt>
                <c:pt idx="41">
                  <c:v>16484</c:v>
                </c:pt>
                <c:pt idx="42">
                  <c:v>17728</c:v>
                </c:pt>
                <c:pt idx="43">
                  <c:v>18166</c:v>
                </c:pt>
                <c:pt idx="44">
                  <c:v>18498</c:v>
                </c:pt>
                <c:pt idx="45">
                  <c:v>19453</c:v>
                </c:pt>
                <c:pt idx="46">
                  <c:v>19644</c:v>
                </c:pt>
                <c:pt idx="47">
                  <c:v>20039</c:v>
                </c:pt>
                <c:pt idx="48">
                  <c:v>21161</c:v>
                </c:pt>
                <c:pt idx="49">
                  <c:v>20683</c:v>
                </c:pt>
                <c:pt idx="50">
                  <c:v>20039</c:v>
                </c:pt>
                <c:pt idx="51">
                  <c:v>20463</c:v>
                </c:pt>
                <c:pt idx="52">
                  <c:v>20881</c:v>
                </c:pt>
                <c:pt idx="53">
                  <c:v>20858</c:v>
                </c:pt>
                <c:pt idx="54">
                  <c:v>22171</c:v>
                </c:pt>
                <c:pt idx="55">
                  <c:v>22030</c:v>
                </c:pt>
                <c:pt idx="56">
                  <c:v>22456</c:v>
                </c:pt>
                <c:pt idx="57">
                  <c:v>21266</c:v>
                </c:pt>
                <c:pt idx="58">
                  <c:v>20812</c:v>
                </c:pt>
                <c:pt idx="59">
                  <c:v>21025</c:v>
                </c:pt>
                <c:pt idx="60">
                  <c:v>20458</c:v>
                </c:pt>
                <c:pt idx="61">
                  <c:v>20665</c:v>
                </c:pt>
                <c:pt idx="62">
                  <c:v>20838</c:v>
                </c:pt>
                <c:pt idx="63">
                  <c:v>21131</c:v>
                </c:pt>
                <c:pt idx="64">
                  <c:v>19884</c:v>
                </c:pt>
                <c:pt idx="65">
                  <c:v>20304</c:v>
                </c:pt>
                <c:pt idx="66">
                  <c:v>20000</c:v>
                </c:pt>
                <c:pt idx="67">
                  <c:v>20844</c:v>
                </c:pt>
                <c:pt idx="68">
                  <c:v>20127</c:v>
                </c:pt>
                <c:pt idx="69">
                  <c:v>22289</c:v>
                </c:pt>
                <c:pt idx="70">
                  <c:v>22278</c:v>
                </c:pt>
                <c:pt idx="71">
                  <c:v>22836</c:v>
                </c:pt>
                <c:pt idx="72">
                  <c:v>23318</c:v>
                </c:pt>
                <c:pt idx="73">
                  <c:v>23656</c:v>
                </c:pt>
                <c:pt idx="74">
                  <c:v>25054</c:v>
                </c:pt>
                <c:pt idx="75">
                  <c:v>31881</c:v>
                </c:pt>
                <c:pt idx="76">
                  <c:v>32301</c:v>
                </c:pt>
                <c:pt idx="77">
                  <c:v>34217</c:v>
                </c:pt>
                <c:pt idx="78">
                  <c:v>35444</c:v>
                </c:pt>
                <c:pt idx="79">
                  <c:v>38305</c:v>
                </c:pt>
                <c:pt idx="80">
                  <c:v>45010</c:v>
                </c:pt>
                <c:pt idx="81">
                  <c:v>48772</c:v>
                </c:pt>
                <c:pt idx="82">
                  <c:v>50197</c:v>
                </c:pt>
                <c:pt idx="83">
                  <c:v>52423</c:v>
                </c:pt>
                <c:pt idx="84">
                  <c:v>53426</c:v>
                </c:pt>
                <c:pt idx="85">
                  <c:v>55782</c:v>
                </c:pt>
                <c:pt idx="86">
                  <c:v>62403</c:v>
                </c:pt>
                <c:pt idx="87">
                  <c:v>64596</c:v>
                </c:pt>
                <c:pt idx="88">
                  <c:v>64706</c:v>
                </c:pt>
                <c:pt idx="89">
                  <c:v>65845</c:v>
                </c:pt>
                <c:pt idx="90">
                  <c:v>65305</c:v>
                </c:pt>
                <c:pt idx="91">
                  <c:v>66488</c:v>
                </c:pt>
                <c:pt idx="92">
                  <c:v>68736</c:v>
                </c:pt>
                <c:pt idx="93">
                  <c:v>69997</c:v>
                </c:pt>
                <c:pt idx="94">
                  <c:v>70304</c:v>
                </c:pt>
                <c:pt idx="95">
                  <c:v>71294</c:v>
                </c:pt>
                <c:pt idx="96">
                  <c:v>71961</c:v>
                </c:pt>
                <c:pt idx="97">
                  <c:v>73671</c:v>
                </c:pt>
                <c:pt idx="98">
                  <c:v>74714</c:v>
                </c:pt>
                <c:pt idx="99">
                  <c:v>77387</c:v>
                </c:pt>
                <c:pt idx="100">
                  <c:v>78536</c:v>
                </c:pt>
                <c:pt idx="101">
                  <c:v>78544</c:v>
                </c:pt>
                <c:pt idx="102">
                  <c:v>79150</c:v>
                </c:pt>
                <c:pt idx="103">
                  <c:v>80931</c:v>
                </c:pt>
                <c:pt idx="104">
                  <c:v>82478</c:v>
                </c:pt>
                <c:pt idx="105">
                  <c:v>84215</c:v>
                </c:pt>
                <c:pt idx="106">
                  <c:v>87441</c:v>
                </c:pt>
                <c:pt idx="107">
                  <c:v>89044</c:v>
                </c:pt>
                <c:pt idx="108">
                  <c:v>93182.75</c:v>
                </c:pt>
                <c:pt idx="109">
                  <c:v>91390.75</c:v>
                </c:pt>
                <c:pt idx="110">
                  <c:v>93157.75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7A-4207-945F-0FA448959F08}"/>
            </c:ext>
          </c:extLst>
        </c:ser>
        <c:ser>
          <c:idx val="10"/>
          <c:order val="10"/>
          <c:tx>
            <c:strRef>
              <c:f>Sheet1!$KE$53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Sheet1!$KE$54:$KE$174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7A-4207-945F-0FA448959F08}"/>
            </c:ext>
          </c:extLst>
        </c:ser>
        <c:ser>
          <c:idx val="11"/>
          <c:order val="11"/>
          <c:tx>
            <c:strRef>
              <c:f>Sheet1!$KF$53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Sheet1!$KF$54:$KF$174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7A-4207-945F-0FA448959F08}"/>
            </c:ext>
          </c:extLst>
        </c:ser>
        <c:ser>
          <c:idx val="12"/>
          <c:order val="12"/>
          <c:tx>
            <c:strRef>
              <c:f>Sheet1!$KG$53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Sheet1!$KG$54:$KG$174</c:f>
              <c:numCache>
                <c:formatCode>#,##0.00_);[Red]\(#,##0.00\)</c:formatCode>
                <c:ptCount val="121"/>
                <c:pt idx="1">
                  <c:v>-66.25</c:v>
                </c:pt>
                <c:pt idx="2">
                  <c:v>-291.5</c:v>
                </c:pt>
                <c:pt idx="3">
                  <c:v>-40.379999999999995</c:v>
                </c:pt>
                <c:pt idx="4">
                  <c:v>-131.88</c:v>
                </c:pt>
                <c:pt idx="5">
                  <c:v>-254.75</c:v>
                </c:pt>
                <c:pt idx="6">
                  <c:v>78.12</c:v>
                </c:pt>
                <c:pt idx="7">
                  <c:v>-155.63</c:v>
                </c:pt>
                <c:pt idx="8">
                  <c:v>76.37</c:v>
                </c:pt>
                <c:pt idx="9">
                  <c:v>70.990000000000009</c:v>
                </c:pt>
                <c:pt idx="10">
                  <c:v>23.990000000000009</c:v>
                </c:pt>
                <c:pt idx="11">
                  <c:v>296.74</c:v>
                </c:pt>
                <c:pt idx="12">
                  <c:v>170.87</c:v>
                </c:pt>
                <c:pt idx="13">
                  <c:v>831.75</c:v>
                </c:pt>
                <c:pt idx="14">
                  <c:v>722.12</c:v>
                </c:pt>
                <c:pt idx="15">
                  <c:v>1193.99</c:v>
                </c:pt>
                <c:pt idx="16">
                  <c:v>1510.74</c:v>
                </c:pt>
                <c:pt idx="17">
                  <c:v>1178.49</c:v>
                </c:pt>
                <c:pt idx="18">
                  <c:v>1341.99</c:v>
                </c:pt>
                <c:pt idx="19">
                  <c:v>1811.99</c:v>
                </c:pt>
                <c:pt idx="20">
                  <c:v>1906.74</c:v>
                </c:pt>
                <c:pt idx="21">
                  <c:v>2521.87</c:v>
                </c:pt>
                <c:pt idx="22">
                  <c:v>2577.62</c:v>
                </c:pt>
                <c:pt idx="23">
                  <c:v>2870.62</c:v>
                </c:pt>
                <c:pt idx="24">
                  <c:v>2935.62</c:v>
                </c:pt>
                <c:pt idx="25">
                  <c:v>2768.12</c:v>
                </c:pt>
                <c:pt idx="26">
                  <c:v>2771.87</c:v>
                </c:pt>
                <c:pt idx="27">
                  <c:v>3092.62</c:v>
                </c:pt>
                <c:pt idx="28">
                  <c:v>3201.12</c:v>
                </c:pt>
                <c:pt idx="29">
                  <c:v>3376.62</c:v>
                </c:pt>
                <c:pt idx="30">
                  <c:v>3570.87</c:v>
                </c:pt>
                <c:pt idx="31">
                  <c:v>3646.75</c:v>
                </c:pt>
                <c:pt idx="32">
                  <c:v>3503.62</c:v>
                </c:pt>
                <c:pt idx="33">
                  <c:v>3162.37</c:v>
                </c:pt>
                <c:pt idx="34">
                  <c:v>3396.74</c:v>
                </c:pt>
                <c:pt idx="35">
                  <c:v>4085.8599999999997</c:v>
                </c:pt>
                <c:pt idx="36">
                  <c:v>4066.8599999999997</c:v>
                </c:pt>
                <c:pt idx="37">
                  <c:v>4368.3599999999997</c:v>
                </c:pt>
                <c:pt idx="38">
                  <c:v>4620.24</c:v>
                </c:pt>
                <c:pt idx="39">
                  <c:v>4808.1099999999997</c:v>
                </c:pt>
                <c:pt idx="40">
                  <c:v>4983.49</c:v>
                </c:pt>
                <c:pt idx="41">
                  <c:v>4771.62</c:v>
                </c:pt>
                <c:pt idx="42">
                  <c:v>4918</c:v>
                </c:pt>
                <c:pt idx="43">
                  <c:v>4952.5</c:v>
                </c:pt>
                <c:pt idx="44">
                  <c:v>5040</c:v>
                </c:pt>
                <c:pt idx="45">
                  <c:v>4956.75</c:v>
                </c:pt>
                <c:pt idx="46">
                  <c:v>5463.12</c:v>
                </c:pt>
                <c:pt idx="47">
                  <c:v>5326.25</c:v>
                </c:pt>
                <c:pt idx="48">
                  <c:v>6117.62</c:v>
                </c:pt>
                <c:pt idx="49">
                  <c:v>6011.87</c:v>
                </c:pt>
                <c:pt idx="50">
                  <c:v>6317.12</c:v>
                </c:pt>
                <c:pt idx="51">
                  <c:v>6645.37</c:v>
                </c:pt>
                <c:pt idx="52">
                  <c:v>6737.12</c:v>
                </c:pt>
                <c:pt idx="53">
                  <c:v>6611.74</c:v>
                </c:pt>
                <c:pt idx="54">
                  <c:v>7051.49</c:v>
                </c:pt>
                <c:pt idx="55">
                  <c:v>7431.37</c:v>
                </c:pt>
                <c:pt idx="56">
                  <c:v>8079.37</c:v>
                </c:pt>
                <c:pt idx="57">
                  <c:v>8164.12</c:v>
                </c:pt>
                <c:pt idx="58">
                  <c:v>8063.87</c:v>
                </c:pt>
                <c:pt idx="59">
                  <c:v>8480.869999999999</c:v>
                </c:pt>
                <c:pt idx="60">
                  <c:v>8161.4999999999991</c:v>
                </c:pt>
                <c:pt idx="61">
                  <c:v>8559.619999999999</c:v>
                </c:pt>
                <c:pt idx="62">
                  <c:v>8550.74</c:v>
                </c:pt>
                <c:pt idx="63">
                  <c:v>8467.11</c:v>
                </c:pt>
                <c:pt idx="64">
                  <c:v>8586.86</c:v>
                </c:pt>
                <c:pt idx="65">
                  <c:v>8763.24</c:v>
                </c:pt>
                <c:pt idx="66">
                  <c:v>8596.869999999999</c:v>
                </c:pt>
                <c:pt idx="67">
                  <c:v>8755.24</c:v>
                </c:pt>
                <c:pt idx="68">
                  <c:v>8628.86</c:v>
                </c:pt>
                <c:pt idx="69">
                  <c:v>8739.61</c:v>
                </c:pt>
                <c:pt idx="70">
                  <c:v>8594.86</c:v>
                </c:pt>
                <c:pt idx="71">
                  <c:v>8453.24</c:v>
                </c:pt>
                <c:pt idx="72">
                  <c:v>8660.869999999999</c:v>
                </c:pt>
                <c:pt idx="73">
                  <c:v>8811.49</c:v>
                </c:pt>
                <c:pt idx="74">
                  <c:v>8472.49</c:v>
                </c:pt>
                <c:pt idx="75">
                  <c:v>9159.86</c:v>
                </c:pt>
                <c:pt idx="76">
                  <c:v>9129.86</c:v>
                </c:pt>
                <c:pt idx="77">
                  <c:v>9477.86</c:v>
                </c:pt>
                <c:pt idx="78">
                  <c:v>9811.4800000000014</c:v>
                </c:pt>
                <c:pt idx="79">
                  <c:v>9688.2300000000014</c:v>
                </c:pt>
                <c:pt idx="80">
                  <c:v>10103.850000000002</c:v>
                </c:pt>
                <c:pt idx="81">
                  <c:v>10384.970000000003</c:v>
                </c:pt>
                <c:pt idx="82">
                  <c:v>10809.340000000004</c:v>
                </c:pt>
                <c:pt idx="83">
                  <c:v>11065.590000000004</c:v>
                </c:pt>
                <c:pt idx="84">
                  <c:v>11290.720000000003</c:v>
                </c:pt>
                <c:pt idx="85">
                  <c:v>11103.600000000002</c:v>
                </c:pt>
                <c:pt idx="86">
                  <c:v>12623.980000000003</c:v>
                </c:pt>
                <c:pt idx="87">
                  <c:v>12798.230000000003</c:v>
                </c:pt>
                <c:pt idx="88">
                  <c:v>13615.110000000002</c:v>
                </c:pt>
                <c:pt idx="89">
                  <c:v>14723.740000000002</c:v>
                </c:pt>
                <c:pt idx="90">
                  <c:v>15310.490000000002</c:v>
                </c:pt>
                <c:pt idx="91">
                  <c:v>15697.990000000002</c:v>
                </c:pt>
                <c:pt idx="92">
                  <c:v>16991.240000000002</c:v>
                </c:pt>
                <c:pt idx="93">
                  <c:v>18024.490000000002</c:v>
                </c:pt>
                <c:pt idx="94">
                  <c:v>19181.11</c:v>
                </c:pt>
                <c:pt idx="95">
                  <c:v>18540.11</c:v>
                </c:pt>
                <c:pt idx="96">
                  <c:v>18613.98</c:v>
                </c:pt>
                <c:pt idx="97">
                  <c:v>19453.48</c:v>
                </c:pt>
                <c:pt idx="98">
                  <c:v>19143.099999999999</c:v>
                </c:pt>
                <c:pt idx="99">
                  <c:v>20428.849999999999</c:v>
                </c:pt>
                <c:pt idx="100">
                  <c:v>21180.73</c:v>
                </c:pt>
                <c:pt idx="101">
                  <c:v>22101.98</c:v>
                </c:pt>
                <c:pt idx="102">
                  <c:v>23573.23</c:v>
                </c:pt>
                <c:pt idx="103">
                  <c:v>24859.23</c:v>
                </c:pt>
                <c:pt idx="104">
                  <c:v>25493.23</c:v>
                </c:pt>
                <c:pt idx="105">
                  <c:v>25921.37</c:v>
                </c:pt>
                <c:pt idx="106">
                  <c:v>26414.37</c:v>
                </c:pt>
                <c:pt idx="107">
                  <c:v>27652.12</c:v>
                </c:pt>
                <c:pt idx="108">
                  <c:v>28077.55</c:v>
                </c:pt>
                <c:pt idx="109">
                  <c:v>28646.67</c:v>
                </c:pt>
                <c:pt idx="110">
                  <c:v>29381.919999999998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7A-4207-945F-0FA448959F08}"/>
            </c:ext>
          </c:extLst>
        </c:ser>
        <c:ser>
          <c:idx val="13"/>
          <c:order val="13"/>
          <c:tx>
            <c:strRef>
              <c:f>Sheet1!$KH$53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Sheet1!$KH$54:$KH$174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7A-4207-945F-0FA448959F08}"/>
            </c:ext>
          </c:extLst>
        </c:ser>
        <c:ser>
          <c:idx val="14"/>
          <c:order val="14"/>
          <c:tx>
            <c:strRef>
              <c:f>Sheet1!$KI$53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Sheet1!$KI$54:$KI$174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7A-4207-945F-0FA448959F08}"/>
            </c:ext>
          </c:extLst>
        </c:ser>
        <c:ser>
          <c:idx val="15"/>
          <c:order val="15"/>
          <c:tx>
            <c:strRef>
              <c:f>Sheet1!$KJ$53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Sheet1!$KJ$54:$KJ$174</c:f>
              <c:numCache>
                <c:formatCode>#,##0.00_);[Red]\(#,##0.00\)</c:formatCode>
                <c:ptCount val="121"/>
                <c:pt idx="1">
                  <c:v>0</c:v>
                </c:pt>
                <c:pt idx="2" formatCode="&quot;$&quot;#,##0.00">
                  <c:v>0</c:v>
                </c:pt>
                <c:pt idx="3" formatCode="&quot;$&quot;#,##0.00">
                  <c:v>0</c:v>
                </c:pt>
                <c:pt idx="4" formatCode="&quot;$&quot;#,##0.00">
                  <c:v>0</c:v>
                </c:pt>
                <c:pt idx="5" formatCode="&quot;$&quot;#,##0.00">
                  <c:v>0</c:v>
                </c:pt>
                <c:pt idx="6" formatCode="&quot;$&quot;#,##0.00">
                  <c:v>0</c:v>
                </c:pt>
                <c:pt idx="7" formatCode="&quot;$&quot;#,##0.00">
                  <c:v>0</c:v>
                </c:pt>
                <c:pt idx="8" formatCode="&quot;$&quot;#,##0.00">
                  <c:v>0</c:v>
                </c:pt>
                <c:pt idx="9" formatCode="&quot;$&quot;#,##0.00">
                  <c:v>0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  <c:pt idx="12" formatCode="&quot;$&quot;#,##0.00">
                  <c:v>0</c:v>
                </c:pt>
                <c:pt idx="13" formatCode="&quot;$&quot;#,##0.00">
                  <c:v>0</c:v>
                </c:pt>
                <c:pt idx="14" formatCode="&quot;$&quot;#,##0.00">
                  <c:v>0</c:v>
                </c:pt>
                <c:pt idx="15" formatCode="&quot;$&quot;#,##0.00">
                  <c:v>0</c:v>
                </c:pt>
                <c:pt idx="16" formatCode="&quot;$&quot;#,##0.00">
                  <c:v>0</c:v>
                </c:pt>
                <c:pt idx="17" formatCode="&quot;$&quot;#,##0.00">
                  <c:v>0</c:v>
                </c:pt>
                <c:pt idx="18" formatCode="&quot;$&quot;#,##0.00">
                  <c:v>0</c:v>
                </c:pt>
                <c:pt idx="19" formatCode="&quot;$&quot;#,##0.00">
                  <c:v>0</c:v>
                </c:pt>
                <c:pt idx="20" formatCode="&quot;$&quot;#,##0.00">
                  <c:v>0</c:v>
                </c:pt>
                <c:pt idx="21" formatCode="&quot;$&quot;#,##0.00">
                  <c:v>0</c:v>
                </c:pt>
                <c:pt idx="22" formatCode="&quot;$&quot;#,##0.00">
                  <c:v>0</c:v>
                </c:pt>
                <c:pt idx="23" formatCode="&quot;$&quot;#,##0.00">
                  <c:v>0</c:v>
                </c:pt>
                <c:pt idx="24" formatCode="&quot;$&quot;#,##0.00">
                  <c:v>0</c:v>
                </c:pt>
                <c:pt idx="25" formatCode="&quot;$&quot;#,##0.00">
                  <c:v>0</c:v>
                </c:pt>
                <c:pt idx="26" formatCode="&quot;$&quot;#,##0.00">
                  <c:v>0</c:v>
                </c:pt>
                <c:pt idx="27" formatCode="&quot;$&quot;#,##0.00">
                  <c:v>0</c:v>
                </c:pt>
                <c:pt idx="28" formatCode="&quot;$&quot;#,##0.00">
                  <c:v>0</c:v>
                </c:pt>
                <c:pt idx="29" formatCode="&quot;$&quot;#,##0.00">
                  <c:v>0</c:v>
                </c:pt>
                <c:pt idx="30" formatCode="&quot;$&quot;#,##0.00">
                  <c:v>0</c:v>
                </c:pt>
                <c:pt idx="31" formatCode="&quot;$&quot;#,##0.00">
                  <c:v>0</c:v>
                </c:pt>
                <c:pt idx="32" formatCode="&quot;$&quot;#,##0.00">
                  <c:v>0</c:v>
                </c:pt>
                <c:pt idx="33" formatCode="&quot;$&quot;#,##0.00">
                  <c:v>0</c:v>
                </c:pt>
                <c:pt idx="34" formatCode="&quot;$&quot;#,##0.00">
                  <c:v>0</c:v>
                </c:pt>
                <c:pt idx="35" formatCode="&quot;$&quot;#,##0.00">
                  <c:v>0</c:v>
                </c:pt>
                <c:pt idx="36" formatCode="&quot;$&quot;#,##0.00">
                  <c:v>0</c:v>
                </c:pt>
                <c:pt idx="37" formatCode="&quot;$&quot;#,##0.00">
                  <c:v>0</c:v>
                </c:pt>
                <c:pt idx="38" formatCode="&quot;$&quot;#,##0.00">
                  <c:v>0</c:v>
                </c:pt>
                <c:pt idx="39" formatCode="&quot;$&quot;#,##0.00">
                  <c:v>0</c:v>
                </c:pt>
                <c:pt idx="40" formatCode="&quot;$&quot;#,##0.00">
                  <c:v>0</c:v>
                </c:pt>
                <c:pt idx="41" formatCode="&quot;$&quot;#,##0.00">
                  <c:v>0</c:v>
                </c:pt>
                <c:pt idx="42" formatCode="&quot;$&quot;#,##0.00">
                  <c:v>0</c:v>
                </c:pt>
                <c:pt idx="43" formatCode="&quot;$&quot;#,##0.00">
                  <c:v>0</c:v>
                </c:pt>
                <c:pt idx="44" formatCode="&quot;$&quot;#,##0.00">
                  <c:v>0</c:v>
                </c:pt>
                <c:pt idx="45" formatCode="&quot;$&quot;#,##0.00">
                  <c:v>0</c:v>
                </c:pt>
                <c:pt idx="46" formatCode="&quot;$&quot;#,##0.00">
                  <c:v>0</c:v>
                </c:pt>
                <c:pt idx="47" formatCode="&quot;$&quot;#,##0.00">
                  <c:v>0</c:v>
                </c:pt>
                <c:pt idx="48" formatCode="&quot;$&quot;#,##0.00">
                  <c:v>0</c:v>
                </c:pt>
                <c:pt idx="49" formatCode="&quot;$&quot;#,##0.00">
                  <c:v>0</c:v>
                </c:pt>
                <c:pt idx="50" formatCode="&quot;$&quot;#,##0.00">
                  <c:v>0</c:v>
                </c:pt>
                <c:pt idx="51" formatCode="&quot;$&quot;#,##0.00">
                  <c:v>0</c:v>
                </c:pt>
                <c:pt idx="52" formatCode="&quot;$&quot;#,##0.00">
                  <c:v>0</c:v>
                </c:pt>
                <c:pt idx="53" formatCode="&quot;$&quot;#,##0.00">
                  <c:v>0</c:v>
                </c:pt>
                <c:pt idx="54" formatCode="&quot;$&quot;#,##0.00">
                  <c:v>0</c:v>
                </c:pt>
                <c:pt idx="55" formatCode="&quot;$&quot;#,##0.00">
                  <c:v>0</c:v>
                </c:pt>
                <c:pt idx="56" formatCode="&quot;$&quot;#,##0.00">
                  <c:v>0</c:v>
                </c:pt>
                <c:pt idx="57" formatCode="&quot;$&quot;#,##0.00">
                  <c:v>0</c:v>
                </c:pt>
                <c:pt idx="58" formatCode="&quot;$&quot;#,##0.00">
                  <c:v>0</c:v>
                </c:pt>
                <c:pt idx="59" formatCode="&quot;$&quot;#,##0.00">
                  <c:v>0</c:v>
                </c:pt>
                <c:pt idx="60" formatCode="&quot;$&quot;#,##0.00">
                  <c:v>0</c:v>
                </c:pt>
                <c:pt idx="61" formatCode="&quot;$&quot;#,##0.00">
                  <c:v>0</c:v>
                </c:pt>
                <c:pt idx="62" formatCode="&quot;$&quot;#,##0.00">
                  <c:v>0</c:v>
                </c:pt>
                <c:pt idx="63" formatCode="&quot;$&quot;#,##0.00">
                  <c:v>0</c:v>
                </c:pt>
                <c:pt idx="64" formatCode="&quot;$&quot;#,##0.00">
                  <c:v>0</c:v>
                </c:pt>
                <c:pt idx="65" formatCode="&quot;$&quot;#,##0.00">
                  <c:v>0</c:v>
                </c:pt>
                <c:pt idx="66" formatCode="&quot;$&quot;#,##0.00">
                  <c:v>0</c:v>
                </c:pt>
                <c:pt idx="67" formatCode="&quot;$&quot;#,##0.00">
                  <c:v>0</c:v>
                </c:pt>
                <c:pt idx="68" formatCode="&quot;$&quot;#,##0.00">
                  <c:v>0</c:v>
                </c:pt>
                <c:pt idx="69" formatCode="&quot;$&quot;#,##0.00">
                  <c:v>0</c:v>
                </c:pt>
                <c:pt idx="70" formatCode="&quot;$&quot;#,##0.00">
                  <c:v>0</c:v>
                </c:pt>
                <c:pt idx="71" formatCode="&quot;$&quot;#,##0.00">
                  <c:v>0</c:v>
                </c:pt>
                <c:pt idx="72" formatCode="&quot;$&quot;#,##0.00">
                  <c:v>0</c:v>
                </c:pt>
                <c:pt idx="73" formatCode="&quot;$&quot;#,##0.00">
                  <c:v>0</c:v>
                </c:pt>
                <c:pt idx="74" formatCode="&quot;$&quot;#,##0.00">
                  <c:v>0</c:v>
                </c:pt>
                <c:pt idx="75" formatCode="&quot;$&quot;#,##0.00">
                  <c:v>0</c:v>
                </c:pt>
                <c:pt idx="76" formatCode="&quot;$&quot;#,##0.00">
                  <c:v>0</c:v>
                </c:pt>
                <c:pt idx="77" formatCode="&quot;$&quot;#,##0.00">
                  <c:v>0</c:v>
                </c:pt>
                <c:pt idx="78" formatCode="&quot;$&quot;#,##0.00">
                  <c:v>0</c:v>
                </c:pt>
                <c:pt idx="79" formatCode="&quot;$&quot;#,##0.00">
                  <c:v>0</c:v>
                </c:pt>
                <c:pt idx="80" formatCode="&quot;$&quot;#,##0.00">
                  <c:v>0</c:v>
                </c:pt>
                <c:pt idx="81" formatCode="&quot;$&quot;#,##0.00">
                  <c:v>0</c:v>
                </c:pt>
                <c:pt idx="82" formatCode="&quot;$&quot;#,##0.00">
                  <c:v>0</c:v>
                </c:pt>
                <c:pt idx="83" formatCode="&quot;$&quot;#,##0.00">
                  <c:v>0</c:v>
                </c:pt>
                <c:pt idx="84" formatCode="&quot;$&quot;#,##0.00">
                  <c:v>0</c:v>
                </c:pt>
                <c:pt idx="85" formatCode="&quot;$&quot;#,##0.00">
                  <c:v>0</c:v>
                </c:pt>
                <c:pt idx="86" formatCode="&quot;$&quot;#,##0.00">
                  <c:v>0</c:v>
                </c:pt>
                <c:pt idx="87" formatCode="&quot;$&quot;#,##0.00">
                  <c:v>0</c:v>
                </c:pt>
                <c:pt idx="88" formatCode="&quot;$&quot;#,##0.00">
                  <c:v>0</c:v>
                </c:pt>
                <c:pt idx="89" formatCode="&quot;$&quot;#,##0.00">
                  <c:v>0</c:v>
                </c:pt>
                <c:pt idx="90" formatCode="&quot;$&quot;#,##0.00">
                  <c:v>0</c:v>
                </c:pt>
                <c:pt idx="91" formatCode="&quot;$&quot;#,##0.00">
                  <c:v>0</c:v>
                </c:pt>
                <c:pt idx="92" formatCode="&quot;$&quot;#,##0.00">
                  <c:v>0</c:v>
                </c:pt>
                <c:pt idx="93" formatCode="&quot;$&quot;#,##0.00">
                  <c:v>0</c:v>
                </c:pt>
                <c:pt idx="94" formatCode="&quot;$&quot;#,##0.00">
                  <c:v>0</c:v>
                </c:pt>
                <c:pt idx="95" formatCode="&quot;$&quot;#,##0.00">
                  <c:v>0</c:v>
                </c:pt>
                <c:pt idx="96" formatCode="&quot;$&quot;#,##0.00">
                  <c:v>0</c:v>
                </c:pt>
                <c:pt idx="97" formatCode="&quot;$&quot;#,##0.00">
                  <c:v>0</c:v>
                </c:pt>
                <c:pt idx="98" formatCode="&quot;$&quot;#,##0.00">
                  <c:v>0</c:v>
                </c:pt>
                <c:pt idx="99" formatCode="&quot;$&quot;#,##0.00">
                  <c:v>0</c:v>
                </c:pt>
                <c:pt idx="100" formatCode="&quot;$&quot;#,##0.00">
                  <c:v>0</c:v>
                </c:pt>
                <c:pt idx="101" formatCode="&quot;$&quot;#,##0.00">
                  <c:v>0</c:v>
                </c:pt>
                <c:pt idx="102" formatCode="&quot;$&quot;#,##0.00">
                  <c:v>0</c:v>
                </c:pt>
                <c:pt idx="103" formatCode="&quot;$&quot;#,##0.00">
                  <c:v>0</c:v>
                </c:pt>
                <c:pt idx="104" formatCode="&quot;$&quot;#,##0.00">
                  <c:v>0</c:v>
                </c:pt>
                <c:pt idx="105" formatCode="&quot;$&quot;#,##0.00">
                  <c:v>0</c:v>
                </c:pt>
                <c:pt idx="106" formatCode="&quot;$&quot;#,##0.00">
                  <c:v>0</c:v>
                </c:pt>
                <c:pt idx="107" formatCode="&quot;$&quot;#,##0.00">
                  <c:v>0</c:v>
                </c:pt>
                <c:pt idx="108" formatCode="&quot;$&quot;#,##0.00">
                  <c:v>0</c:v>
                </c:pt>
                <c:pt idx="109" formatCode="&quot;$&quot;#,##0.00">
                  <c:v>0</c:v>
                </c:pt>
                <c:pt idx="110" formatCode="&quot;$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7A-4207-945F-0FA448959F08}"/>
            </c:ext>
          </c:extLst>
        </c:ser>
        <c:ser>
          <c:idx val="16"/>
          <c:order val="16"/>
          <c:tx>
            <c:strRef>
              <c:f>Sheet1!$KK$53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Sheet1!$KK$54:$KK$174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7A-4207-945F-0FA448959F08}"/>
            </c:ext>
          </c:extLst>
        </c:ser>
        <c:ser>
          <c:idx val="17"/>
          <c:order val="17"/>
          <c:tx>
            <c:strRef>
              <c:f>Sheet1!$KL$53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Sheet1!$KL$54:$KL$174</c:f>
              <c:numCache>
                <c:formatCode>#,##0.00_);[Red]\(#,##0.00\)</c:formatCode>
                <c:ptCount val="121"/>
                <c:pt idx="1">
                  <c:v>1137.5</c:v>
                </c:pt>
                <c:pt idx="2">
                  <c:v>1775</c:v>
                </c:pt>
                <c:pt idx="3">
                  <c:v>2387.5</c:v>
                </c:pt>
                <c:pt idx="4">
                  <c:v>3900</c:v>
                </c:pt>
                <c:pt idx="5">
                  <c:v>4443.75</c:v>
                </c:pt>
                <c:pt idx="6">
                  <c:v>3931.25</c:v>
                </c:pt>
                <c:pt idx="7">
                  <c:v>5381.25</c:v>
                </c:pt>
                <c:pt idx="8">
                  <c:v>6606.25</c:v>
                </c:pt>
                <c:pt idx="9">
                  <c:v>8687.5</c:v>
                </c:pt>
                <c:pt idx="10">
                  <c:v>11018.75</c:v>
                </c:pt>
                <c:pt idx="11">
                  <c:v>10775</c:v>
                </c:pt>
                <c:pt idx="12">
                  <c:v>13450</c:v>
                </c:pt>
                <c:pt idx="13">
                  <c:v>15356.25</c:v>
                </c:pt>
                <c:pt idx="14">
                  <c:v>16775</c:v>
                </c:pt>
                <c:pt idx="15">
                  <c:v>22250</c:v>
                </c:pt>
                <c:pt idx="16">
                  <c:v>26843.75</c:v>
                </c:pt>
                <c:pt idx="17">
                  <c:v>29637.5</c:v>
                </c:pt>
                <c:pt idx="18">
                  <c:v>33068.75</c:v>
                </c:pt>
                <c:pt idx="19">
                  <c:v>35368.75</c:v>
                </c:pt>
                <c:pt idx="20">
                  <c:v>38412.5</c:v>
                </c:pt>
                <c:pt idx="21">
                  <c:v>40837.5</c:v>
                </c:pt>
                <c:pt idx="22">
                  <c:v>43225</c:v>
                </c:pt>
                <c:pt idx="23">
                  <c:v>43925</c:v>
                </c:pt>
                <c:pt idx="24">
                  <c:v>45843.75</c:v>
                </c:pt>
                <c:pt idx="25">
                  <c:v>47306.25</c:v>
                </c:pt>
                <c:pt idx="26">
                  <c:v>50296.875</c:v>
                </c:pt>
                <c:pt idx="27">
                  <c:v>51253.125</c:v>
                </c:pt>
                <c:pt idx="28">
                  <c:v>52506.25</c:v>
                </c:pt>
                <c:pt idx="29">
                  <c:v>54425</c:v>
                </c:pt>
                <c:pt idx="30">
                  <c:v>56668.75</c:v>
                </c:pt>
                <c:pt idx="31">
                  <c:v>57068.75</c:v>
                </c:pt>
                <c:pt idx="32">
                  <c:v>59209.375</c:v>
                </c:pt>
                <c:pt idx="33">
                  <c:v>58443.75</c:v>
                </c:pt>
                <c:pt idx="34">
                  <c:v>59306.25</c:v>
                </c:pt>
                <c:pt idx="35">
                  <c:v>60106.25</c:v>
                </c:pt>
                <c:pt idx="36">
                  <c:v>60434.375</c:v>
                </c:pt>
                <c:pt idx="37">
                  <c:v>61003.125</c:v>
                </c:pt>
                <c:pt idx="38">
                  <c:v>61331.25</c:v>
                </c:pt>
                <c:pt idx="39">
                  <c:v>64484.375</c:v>
                </c:pt>
                <c:pt idx="40">
                  <c:v>63500</c:v>
                </c:pt>
                <c:pt idx="41">
                  <c:v>66771.875</c:v>
                </c:pt>
                <c:pt idx="42">
                  <c:v>66484.375</c:v>
                </c:pt>
                <c:pt idx="43">
                  <c:v>67834.375</c:v>
                </c:pt>
                <c:pt idx="44">
                  <c:v>68809.375</c:v>
                </c:pt>
                <c:pt idx="45">
                  <c:v>71118.75</c:v>
                </c:pt>
                <c:pt idx="46">
                  <c:v>72834.375</c:v>
                </c:pt>
                <c:pt idx="47">
                  <c:v>74621.875</c:v>
                </c:pt>
                <c:pt idx="48">
                  <c:v>75887.5</c:v>
                </c:pt>
                <c:pt idx="49">
                  <c:v>75950</c:v>
                </c:pt>
                <c:pt idx="50">
                  <c:v>78037.5</c:v>
                </c:pt>
                <c:pt idx="51">
                  <c:v>80137.5</c:v>
                </c:pt>
                <c:pt idx="52">
                  <c:v>80809.5</c:v>
                </c:pt>
                <c:pt idx="53">
                  <c:v>84365.5</c:v>
                </c:pt>
                <c:pt idx="54">
                  <c:v>85293.5</c:v>
                </c:pt>
                <c:pt idx="55">
                  <c:v>85693.5</c:v>
                </c:pt>
                <c:pt idx="56">
                  <c:v>89849.5</c:v>
                </c:pt>
                <c:pt idx="57">
                  <c:v>89530.5</c:v>
                </c:pt>
                <c:pt idx="58">
                  <c:v>90890</c:v>
                </c:pt>
                <c:pt idx="59">
                  <c:v>93552.5</c:v>
                </c:pt>
                <c:pt idx="60">
                  <c:v>92874.5</c:v>
                </c:pt>
                <c:pt idx="61">
                  <c:v>92105.75</c:v>
                </c:pt>
                <c:pt idx="62">
                  <c:v>91321.375</c:v>
                </c:pt>
                <c:pt idx="63">
                  <c:v>93199.5</c:v>
                </c:pt>
                <c:pt idx="64">
                  <c:v>93883.875</c:v>
                </c:pt>
                <c:pt idx="65">
                  <c:v>94005.75</c:v>
                </c:pt>
                <c:pt idx="66">
                  <c:v>94987</c:v>
                </c:pt>
                <c:pt idx="67">
                  <c:v>96277.625</c:v>
                </c:pt>
                <c:pt idx="68">
                  <c:v>97083.875</c:v>
                </c:pt>
                <c:pt idx="69">
                  <c:v>97083.875</c:v>
                </c:pt>
                <c:pt idx="70">
                  <c:v>97968.25</c:v>
                </c:pt>
                <c:pt idx="71">
                  <c:v>98705.75</c:v>
                </c:pt>
                <c:pt idx="72">
                  <c:v>98890.125</c:v>
                </c:pt>
                <c:pt idx="73">
                  <c:v>100358.875</c:v>
                </c:pt>
                <c:pt idx="74">
                  <c:v>101690.625</c:v>
                </c:pt>
                <c:pt idx="75">
                  <c:v>107703.125</c:v>
                </c:pt>
                <c:pt idx="76">
                  <c:v>109206.25</c:v>
                </c:pt>
                <c:pt idx="77">
                  <c:v>110750</c:v>
                </c:pt>
                <c:pt idx="78">
                  <c:v>111968.75</c:v>
                </c:pt>
                <c:pt idx="79">
                  <c:v>113371.875</c:v>
                </c:pt>
                <c:pt idx="80">
                  <c:v>114012.5</c:v>
                </c:pt>
                <c:pt idx="81">
                  <c:v>114981.25</c:v>
                </c:pt>
                <c:pt idx="82">
                  <c:v>116456.25</c:v>
                </c:pt>
                <c:pt idx="83">
                  <c:v>116903.125</c:v>
                </c:pt>
                <c:pt idx="84">
                  <c:v>118265.625</c:v>
                </c:pt>
                <c:pt idx="85">
                  <c:v>117603.125</c:v>
                </c:pt>
                <c:pt idx="86">
                  <c:v>119062.5</c:v>
                </c:pt>
                <c:pt idx="87">
                  <c:v>120996.875</c:v>
                </c:pt>
                <c:pt idx="88">
                  <c:v>121084.375</c:v>
                </c:pt>
                <c:pt idx="89">
                  <c:v>123181.25</c:v>
                </c:pt>
                <c:pt idx="90">
                  <c:v>124115.625</c:v>
                </c:pt>
                <c:pt idx="91">
                  <c:v>123765.625</c:v>
                </c:pt>
                <c:pt idx="92">
                  <c:v>124693.75</c:v>
                </c:pt>
                <c:pt idx="93">
                  <c:v>125265.625</c:v>
                </c:pt>
                <c:pt idx="94">
                  <c:v>125343.75</c:v>
                </c:pt>
                <c:pt idx="95">
                  <c:v>127743.75</c:v>
                </c:pt>
                <c:pt idx="96">
                  <c:v>126706.25</c:v>
                </c:pt>
                <c:pt idx="97">
                  <c:v>128918.75</c:v>
                </c:pt>
                <c:pt idx="98">
                  <c:v>128250</c:v>
                </c:pt>
                <c:pt idx="99">
                  <c:v>132246.875</c:v>
                </c:pt>
                <c:pt idx="100">
                  <c:v>135112.5</c:v>
                </c:pt>
                <c:pt idx="101">
                  <c:v>136640.625</c:v>
                </c:pt>
                <c:pt idx="102">
                  <c:v>137218.75</c:v>
                </c:pt>
                <c:pt idx="103">
                  <c:v>135896.875</c:v>
                </c:pt>
                <c:pt idx="104">
                  <c:v>136771.875</c:v>
                </c:pt>
                <c:pt idx="105">
                  <c:v>139521.875</c:v>
                </c:pt>
                <c:pt idx="106">
                  <c:v>141706.25</c:v>
                </c:pt>
                <c:pt idx="107">
                  <c:v>144084.375</c:v>
                </c:pt>
                <c:pt idx="108">
                  <c:v>143059.375</c:v>
                </c:pt>
                <c:pt idx="109">
                  <c:v>142637.495</c:v>
                </c:pt>
                <c:pt idx="110">
                  <c:v>145662.495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7A-4207-945F-0FA448959F08}"/>
            </c:ext>
          </c:extLst>
        </c:ser>
        <c:ser>
          <c:idx val="18"/>
          <c:order val="18"/>
          <c:tx>
            <c:strRef>
              <c:f>Sheet1!$KM$53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Sheet1!$KM$54:$KM$174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17A-4207-945F-0FA448959F08}"/>
            </c:ext>
          </c:extLst>
        </c:ser>
        <c:ser>
          <c:idx val="19"/>
          <c:order val="19"/>
          <c:tx>
            <c:strRef>
              <c:f>Sheet1!$KN$53</c:f>
              <c:strCache>
                <c:ptCount val="1"/>
                <c:pt idx="0">
                  <c:v>J6 12,5M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Sheet1!$KN$54:$KN$174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17A-4207-945F-0FA448959F08}"/>
            </c:ext>
          </c:extLst>
        </c:ser>
        <c:ser>
          <c:idx val="20"/>
          <c:order val="20"/>
          <c:tx>
            <c:strRef>
              <c:f>Sheet1!$KO$53</c:f>
              <c:strCache>
                <c:ptCount val="1"/>
                <c:pt idx="0">
                  <c:v>J7 6.25M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Sheet1!$KO$54:$KO$174</c:f>
              <c:numCache>
                <c:formatCode>#,##0.00_);[Red]\(#,##0.00\)</c:formatCode>
                <c:ptCount val="121"/>
                <c:pt idx="1">
                  <c:v>962.5</c:v>
                </c:pt>
                <c:pt idx="2">
                  <c:v>1181.25</c:v>
                </c:pt>
                <c:pt idx="3">
                  <c:v>3387.5</c:v>
                </c:pt>
                <c:pt idx="4">
                  <c:v>4806.25</c:v>
                </c:pt>
                <c:pt idx="5">
                  <c:v>4531.25</c:v>
                </c:pt>
                <c:pt idx="6">
                  <c:v>4950</c:v>
                </c:pt>
                <c:pt idx="7">
                  <c:v>6262.5</c:v>
                </c:pt>
                <c:pt idx="8">
                  <c:v>6993.75</c:v>
                </c:pt>
                <c:pt idx="9">
                  <c:v>9287.5</c:v>
                </c:pt>
                <c:pt idx="10">
                  <c:v>13100</c:v>
                </c:pt>
                <c:pt idx="11">
                  <c:v>14818.75</c:v>
                </c:pt>
                <c:pt idx="12">
                  <c:v>18450</c:v>
                </c:pt>
                <c:pt idx="13">
                  <c:v>18737.5</c:v>
                </c:pt>
                <c:pt idx="14">
                  <c:v>18606.25</c:v>
                </c:pt>
                <c:pt idx="15">
                  <c:v>18112.5</c:v>
                </c:pt>
                <c:pt idx="16">
                  <c:v>17643.75</c:v>
                </c:pt>
                <c:pt idx="17">
                  <c:v>19237.5</c:v>
                </c:pt>
                <c:pt idx="18">
                  <c:v>19434.375</c:v>
                </c:pt>
                <c:pt idx="19">
                  <c:v>20581.25</c:v>
                </c:pt>
                <c:pt idx="20">
                  <c:v>21715.625</c:v>
                </c:pt>
                <c:pt idx="21">
                  <c:v>21356.25</c:v>
                </c:pt>
                <c:pt idx="22">
                  <c:v>22796.875</c:v>
                </c:pt>
                <c:pt idx="23">
                  <c:v>23209.375</c:v>
                </c:pt>
                <c:pt idx="24">
                  <c:v>24784.375</c:v>
                </c:pt>
                <c:pt idx="25">
                  <c:v>25159.375</c:v>
                </c:pt>
                <c:pt idx="26">
                  <c:v>29028.125</c:v>
                </c:pt>
                <c:pt idx="27">
                  <c:v>29618.75</c:v>
                </c:pt>
                <c:pt idx="28">
                  <c:v>34200</c:v>
                </c:pt>
                <c:pt idx="29">
                  <c:v>35678.125</c:v>
                </c:pt>
                <c:pt idx="30">
                  <c:v>37784.375</c:v>
                </c:pt>
                <c:pt idx="31">
                  <c:v>41687.5</c:v>
                </c:pt>
                <c:pt idx="32">
                  <c:v>43393.75</c:v>
                </c:pt>
                <c:pt idx="33">
                  <c:v>44318.75</c:v>
                </c:pt>
                <c:pt idx="34">
                  <c:v>46446.875</c:v>
                </c:pt>
                <c:pt idx="35">
                  <c:v>50615.625</c:v>
                </c:pt>
                <c:pt idx="36">
                  <c:v>51525</c:v>
                </c:pt>
                <c:pt idx="37">
                  <c:v>54562.5</c:v>
                </c:pt>
                <c:pt idx="38">
                  <c:v>55446.875</c:v>
                </c:pt>
                <c:pt idx="39">
                  <c:v>56950</c:v>
                </c:pt>
                <c:pt idx="40">
                  <c:v>57581.25</c:v>
                </c:pt>
                <c:pt idx="41">
                  <c:v>58378.125</c:v>
                </c:pt>
                <c:pt idx="42">
                  <c:v>59650</c:v>
                </c:pt>
                <c:pt idx="43">
                  <c:v>60850</c:v>
                </c:pt>
                <c:pt idx="44">
                  <c:v>61875</c:v>
                </c:pt>
                <c:pt idx="45">
                  <c:v>64556.25</c:v>
                </c:pt>
                <c:pt idx="46">
                  <c:v>64359.375</c:v>
                </c:pt>
                <c:pt idx="47">
                  <c:v>65662.5</c:v>
                </c:pt>
                <c:pt idx="48">
                  <c:v>65668.75</c:v>
                </c:pt>
                <c:pt idx="49">
                  <c:v>66368.75</c:v>
                </c:pt>
                <c:pt idx="50">
                  <c:v>68603.125</c:v>
                </c:pt>
                <c:pt idx="51">
                  <c:v>69928.125</c:v>
                </c:pt>
                <c:pt idx="52">
                  <c:v>70171.875</c:v>
                </c:pt>
                <c:pt idx="53">
                  <c:v>70559.375</c:v>
                </c:pt>
                <c:pt idx="54">
                  <c:v>71900</c:v>
                </c:pt>
                <c:pt idx="55">
                  <c:v>72515.625</c:v>
                </c:pt>
                <c:pt idx="56">
                  <c:v>72340.625</c:v>
                </c:pt>
                <c:pt idx="57">
                  <c:v>73734.375</c:v>
                </c:pt>
                <c:pt idx="58">
                  <c:v>74215.625</c:v>
                </c:pt>
                <c:pt idx="59">
                  <c:v>75471.875</c:v>
                </c:pt>
                <c:pt idx="60">
                  <c:v>76265.625</c:v>
                </c:pt>
                <c:pt idx="61">
                  <c:v>76978.125</c:v>
                </c:pt>
                <c:pt idx="62">
                  <c:v>77003.125</c:v>
                </c:pt>
                <c:pt idx="63">
                  <c:v>77356.25</c:v>
                </c:pt>
                <c:pt idx="64">
                  <c:v>77412.5</c:v>
                </c:pt>
                <c:pt idx="65">
                  <c:v>79109.375</c:v>
                </c:pt>
                <c:pt idx="66">
                  <c:v>78215.625</c:v>
                </c:pt>
                <c:pt idx="67">
                  <c:v>78846.875</c:v>
                </c:pt>
                <c:pt idx="68">
                  <c:v>77331.25</c:v>
                </c:pt>
                <c:pt idx="69">
                  <c:v>77612.5</c:v>
                </c:pt>
                <c:pt idx="70">
                  <c:v>78350</c:v>
                </c:pt>
                <c:pt idx="71">
                  <c:v>78153.125</c:v>
                </c:pt>
                <c:pt idx="72">
                  <c:v>78525</c:v>
                </c:pt>
                <c:pt idx="73">
                  <c:v>79178.125</c:v>
                </c:pt>
                <c:pt idx="74">
                  <c:v>81890.625</c:v>
                </c:pt>
                <c:pt idx="75">
                  <c:v>84834.375</c:v>
                </c:pt>
                <c:pt idx="76">
                  <c:v>85550</c:v>
                </c:pt>
                <c:pt idx="77">
                  <c:v>85459.375</c:v>
                </c:pt>
                <c:pt idx="78">
                  <c:v>86446.875</c:v>
                </c:pt>
                <c:pt idx="79">
                  <c:v>86568.75</c:v>
                </c:pt>
                <c:pt idx="80">
                  <c:v>87409.375</c:v>
                </c:pt>
                <c:pt idx="81">
                  <c:v>87743.75</c:v>
                </c:pt>
                <c:pt idx="82">
                  <c:v>87190.625</c:v>
                </c:pt>
                <c:pt idx="83">
                  <c:v>88662.5</c:v>
                </c:pt>
                <c:pt idx="84">
                  <c:v>88653.125</c:v>
                </c:pt>
                <c:pt idx="85">
                  <c:v>88703.125</c:v>
                </c:pt>
                <c:pt idx="86">
                  <c:v>90034.375</c:v>
                </c:pt>
                <c:pt idx="87">
                  <c:v>91431.25</c:v>
                </c:pt>
                <c:pt idx="88">
                  <c:v>92650</c:v>
                </c:pt>
                <c:pt idx="89">
                  <c:v>92196.875</c:v>
                </c:pt>
                <c:pt idx="90">
                  <c:v>91628.125</c:v>
                </c:pt>
                <c:pt idx="91">
                  <c:v>92156.25</c:v>
                </c:pt>
                <c:pt idx="92">
                  <c:v>92184.375</c:v>
                </c:pt>
                <c:pt idx="93">
                  <c:v>92668.75</c:v>
                </c:pt>
                <c:pt idx="94">
                  <c:v>93981.25</c:v>
                </c:pt>
                <c:pt idx="95">
                  <c:v>95275</c:v>
                </c:pt>
                <c:pt idx="96">
                  <c:v>94737.5</c:v>
                </c:pt>
                <c:pt idx="97">
                  <c:v>96184.375</c:v>
                </c:pt>
                <c:pt idx="98">
                  <c:v>96896.875</c:v>
                </c:pt>
                <c:pt idx="99">
                  <c:v>101128.125</c:v>
                </c:pt>
                <c:pt idx="100">
                  <c:v>102493.75</c:v>
                </c:pt>
                <c:pt idx="101">
                  <c:v>102331.25</c:v>
                </c:pt>
                <c:pt idx="102">
                  <c:v>104437.5</c:v>
                </c:pt>
                <c:pt idx="103">
                  <c:v>105228.125</c:v>
                </c:pt>
                <c:pt idx="104">
                  <c:v>107296.875</c:v>
                </c:pt>
                <c:pt idx="105">
                  <c:v>106809.375</c:v>
                </c:pt>
                <c:pt idx="106">
                  <c:v>108246.875</c:v>
                </c:pt>
                <c:pt idx="107">
                  <c:v>110056.25</c:v>
                </c:pt>
                <c:pt idx="108">
                  <c:v>113528.125</c:v>
                </c:pt>
                <c:pt idx="109">
                  <c:v>113106.25</c:v>
                </c:pt>
                <c:pt idx="110">
                  <c:v>114078.125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17A-4207-945F-0FA448959F08}"/>
            </c:ext>
          </c:extLst>
        </c:ser>
        <c:ser>
          <c:idx val="21"/>
          <c:order val="21"/>
          <c:tx>
            <c:strRef>
              <c:f>Sheet1!$KP$53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Sheet1!$KP$54:$KP$174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7A-4207-945F-0FA448959F08}"/>
            </c:ext>
          </c:extLst>
        </c:ser>
        <c:ser>
          <c:idx val="22"/>
          <c:order val="22"/>
          <c:tx>
            <c:strRef>
              <c:f>Sheet1!$KQ$53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Sheet1!$KQ$54:$KQ$174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17A-4207-945F-0FA448959F08}"/>
            </c:ext>
          </c:extLst>
        </c:ser>
        <c:ser>
          <c:idx val="23"/>
          <c:order val="23"/>
          <c:tx>
            <c:strRef>
              <c:f>Sheet1!$KR$53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Sheet1!$KR$54:$KR$174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17A-4207-945F-0FA448959F08}"/>
            </c:ext>
          </c:extLst>
        </c:ser>
        <c:ser>
          <c:idx val="24"/>
          <c:order val="24"/>
          <c:tx>
            <c:strRef>
              <c:f>Sheet1!$KS$53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Sheet1!$KS$54:$KS$174</c:f>
              <c:numCache>
                <c:formatCode>#,##0.00_);[Red]\(#,##0.00\)</c:formatCode>
                <c:ptCount val="121"/>
                <c:pt idx="1">
                  <c:v>707</c:v>
                </c:pt>
                <c:pt idx="2">
                  <c:v>418</c:v>
                </c:pt>
                <c:pt idx="3">
                  <c:v>847</c:v>
                </c:pt>
                <c:pt idx="4">
                  <c:v>833</c:v>
                </c:pt>
                <c:pt idx="5">
                  <c:v>370</c:v>
                </c:pt>
                <c:pt idx="6">
                  <c:v>-260</c:v>
                </c:pt>
                <c:pt idx="7">
                  <c:v>302</c:v>
                </c:pt>
                <c:pt idx="8">
                  <c:v>498</c:v>
                </c:pt>
                <c:pt idx="9">
                  <c:v>874</c:v>
                </c:pt>
                <c:pt idx="10">
                  <c:v>1201</c:v>
                </c:pt>
                <c:pt idx="11">
                  <c:v>2287</c:v>
                </c:pt>
                <c:pt idx="12">
                  <c:v>2606</c:v>
                </c:pt>
                <c:pt idx="13">
                  <c:v>2759</c:v>
                </c:pt>
                <c:pt idx="14">
                  <c:v>4212</c:v>
                </c:pt>
                <c:pt idx="15">
                  <c:v>4363</c:v>
                </c:pt>
                <c:pt idx="16">
                  <c:v>5206</c:v>
                </c:pt>
                <c:pt idx="17">
                  <c:v>5446</c:v>
                </c:pt>
                <c:pt idx="18">
                  <c:v>5502</c:v>
                </c:pt>
                <c:pt idx="19">
                  <c:v>6171</c:v>
                </c:pt>
                <c:pt idx="20">
                  <c:v>6563</c:v>
                </c:pt>
                <c:pt idx="21">
                  <c:v>6560</c:v>
                </c:pt>
                <c:pt idx="22">
                  <c:v>7193</c:v>
                </c:pt>
                <c:pt idx="23">
                  <c:v>6234</c:v>
                </c:pt>
                <c:pt idx="24">
                  <c:v>6651</c:v>
                </c:pt>
                <c:pt idx="25">
                  <c:v>7009</c:v>
                </c:pt>
                <c:pt idx="26">
                  <c:v>7857</c:v>
                </c:pt>
                <c:pt idx="27">
                  <c:v>8139</c:v>
                </c:pt>
                <c:pt idx="28">
                  <c:v>8697</c:v>
                </c:pt>
                <c:pt idx="29">
                  <c:v>8761</c:v>
                </c:pt>
                <c:pt idx="30">
                  <c:v>8919</c:v>
                </c:pt>
                <c:pt idx="31">
                  <c:v>9071</c:v>
                </c:pt>
                <c:pt idx="32">
                  <c:v>9772</c:v>
                </c:pt>
                <c:pt idx="33">
                  <c:v>9987</c:v>
                </c:pt>
                <c:pt idx="34">
                  <c:v>9904</c:v>
                </c:pt>
                <c:pt idx="35">
                  <c:v>10045</c:v>
                </c:pt>
                <c:pt idx="36">
                  <c:v>9532</c:v>
                </c:pt>
                <c:pt idx="37">
                  <c:v>9340</c:v>
                </c:pt>
                <c:pt idx="38">
                  <c:v>9132</c:v>
                </c:pt>
                <c:pt idx="39">
                  <c:v>9324</c:v>
                </c:pt>
                <c:pt idx="40">
                  <c:v>9148</c:v>
                </c:pt>
                <c:pt idx="41">
                  <c:v>9368</c:v>
                </c:pt>
                <c:pt idx="42">
                  <c:v>9449</c:v>
                </c:pt>
                <c:pt idx="43">
                  <c:v>9612</c:v>
                </c:pt>
                <c:pt idx="44">
                  <c:v>9598</c:v>
                </c:pt>
                <c:pt idx="45">
                  <c:v>9408</c:v>
                </c:pt>
                <c:pt idx="46">
                  <c:v>9566</c:v>
                </c:pt>
                <c:pt idx="47">
                  <c:v>9817</c:v>
                </c:pt>
                <c:pt idx="48">
                  <c:v>9904</c:v>
                </c:pt>
                <c:pt idx="49">
                  <c:v>10179</c:v>
                </c:pt>
                <c:pt idx="50">
                  <c:v>10896</c:v>
                </c:pt>
                <c:pt idx="51">
                  <c:v>11090</c:v>
                </c:pt>
                <c:pt idx="52">
                  <c:v>11109</c:v>
                </c:pt>
                <c:pt idx="53">
                  <c:v>10829</c:v>
                </c:pt>
                <c:pt idx="54">
                  <c:v>11346</c:v>
                </c:pt>
                <c:pt idx="55">
                  <c:v>11040</c:v>
                </c:pt>
                <c:pt idx="56">
                  <c:v>11263</c:v>
                </c:pt>
                <c:pt idx="57">
                  <c:v>11444</c:v>
                </c:pt>
                <c:pt idx="58">
                  <c:v>11509</c:v>
                </c:pt>
                <c:pt idx="59">
                  <c:v>11653</c:v>
                </c:pt>
                <c:pt idx="60">
                  <c:v>11756</c:v>
                </c:pt>
                <c:pt idx="61">
                  <c:v>12040</c:v>
                </c:pt>
                <c:pt idx="62">
                  <c:v>11836</c:v>
                </c:pt>
                <c:pt idx="63">
                  <c:v>11791</c:v>
                </c:pt>
                <c:pt idx="64">
                  <c:v>11882</c:v>
                </c:pt>
                <c:pt idx="65">
                  <c:v>11406</c:v>
                </c:pt>
                <c:pt idx="66">
                  <c:v>11531</c:v>
                </c:pt>
                <c:pt idx="67">
                  <c:v>11602</c:v>
                </c:pt>
                <c:pt idx="68">
                  <c:v>11677</c:v>
                </c:pt>
                <c:pt idx="69">
                  <c:v>12187</c:v>
                </c:pt>
                <c:pt idx="70">
                  <c:v>11913</c:v>
                </c:pt>
                <c:pt idx="71">
                  <c:v>11560</c:v>
                </c:pt>
                <c:pt idx="72">
                  <c:v>11274</c:v>
                </c:pt>
                <c:pt idx="73">
                  <c:v>11609</c:v>
                </c:pt>
                <c:pt idx="74">
                  <c:v>12240</c:v>
                </c:pt>
                <c:pt idx="75">
                  <c:v>13770</c:v>
                </c:pt>
                <c:pt idx="76">
                  <c:v>16653</c:v>
                </c:pt>
                <c:pt idx="77">
                  <c:v>16783</c:v>
                </c:pt>
                <c:pt idx="78">
                  <c:v>16626</c:v>
                </c:pt>
                <c:pt idx="79">
                  <c:v>15786</c:v>
                </c:pt>
                <c:pt idx="80">
                  <c:v>15070</c:v>
                </c:pt>
                <c:pt idx="81">
                  <c:v>15296</c:v>
                </c:pt>
                <c:pt idx="82">
                  <c:v>15426</c:v>
                </c:pt>
                <c:pt idx="83">
                  <c:v>15838</c:v>
                </c:pt>
                <c:pt idx="84">
                  <c:v>15041</c:v>
                </c:pt>
                <c:pt idx="85">
                  <c:v>14572</c:v>
                </c:pt>
                <c:pt idx="86">
                  <c:v>15227</c:v>
                </c:pt>
                <c:pt idx="87">
                  <c:v>15718</c:v>
                </c:pt>
                <c:pt idx="88">
                  <c:v>15467</c:v>
                </c:pt>
                <c:pt idx="89">
                  <c:v>16336</c:v>
                </c:pt>
                <c:pt idx="90">
                  <c:v>16203</c:v>
                </c:pt>
                <c:pt idx="91">
                  <c:v>16946</c:v>
                </c:pt>
                <c:pt idx="92">
                  <c:v>17722</c:v>
                </c:pt>
                <c:pt idx="93">
                  <c:v>17463</c:v>
                </c:pt>
                <c:pt idx="94">
                  <c:v>18296</c:v>
                </c:pt>
                <c:pt idx="95">
                  <c:v>19770</c:v>
                </c:pt>
                <c:pt idx="96">
                  <c:v>20486</c:v>
                </c:pt>
                <c:pt idx="97">
                  <c:v>20544</c:v>
                </c:pt>
                <c:pt idx="98">
                  <c:v>20792</c:v>
                </c:pt>
                <c:pt idx="99">
                  <c:v>25687</c:v>
                </c:pt>
                <c:pt idx="100">
                  <c:v>27020</c:v>
                </c:pt>
                <c:pt idx="101">
                  <c:v>28528</c:v>
                </c:pt>
                <c:pt idx="102">
                  <c:v>29036</c:v>
                </c:pt>
                <c:pt idx="103">
                  <c:v>30953</c:v>
                </c:pt>
                <c:pt idx="104">
                  <c:v>31559</c:v>
                </c:pt>
                <c:pt idx="105">
                  <c:v>31807</c:v>
                </c:pt>
                <c:pt idx="106">
                  <c:v>32748</c:v>
                </c:pt>
                <c:pt idx="107">
                  <c:v>34365</c:v>
                </c:pt>
                <c:pt idx="108">
                  <c:v>34866</c:v>
                </c:pt>
                <c:pt idx="109">
                  <c:v>34866</c:v>
                </c:pt>
                <c:pt idx="110">
                  <c:v>34866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17A-4207-945F-0FA448959F08}"/>
            </c:ext>
          </c:extLst>
        </c:ser>
        <c:ser>
          <c:idx val="25"/>
          <c:order val="25"/>
          <c:tx>
            <c:strRef>
              <c:f>Sheet1!$KT$53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Sheet1!$KT$54:$KT$174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17A-4207-945F-0FA448959F08}"/>
            </c:ext>
          </c:extLst>
        </c:ser>
        <c:ser>
          <c:idx val="26"/>
          <c:order val="26"/>
          <c:tx>
            <c:strRef>
              <c:f>Sheet1!$KU$53</c:f>
              <c:strCache>
                <c:ptCount val="1"/>
                <c:pt idx="0">
                  <c:v>ET S&amp;P Micro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Sheet1!$KU$54:$KU$174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17A-4207-945F-0FA448959F08}"/>
            </c:ext>
          </c:extLst>
        </c:ser>
        <c:ser>
          <c:idx val="27"/>
          <c:order val="27"/>
          <c:tx>
            <c:strRef>
              <c:f>Sheet1!$KV$53</c:f>
              <c:strCache>
                <c:ptCount val="1"/>
                <c:pt idx="0">
                  <c:v>NQ Nasdaq 100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Sheet1!$KV$54:$KV$174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17A-4207-945F-0FA448959F08}"/>
            </c:ext>
          </c:extLst>
        </c:ser>
        <c:ser>
          <c:idx val="28"/>
          <c:order val="28"/>
          <c:tx>
            <c:strRef>
              <c:f>Sheet1!$KW$53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Sheet1!$KW$54:$KW$174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17A-4207-945F-0FA448959F08}"/>
            </c:ext>
          </c:extLst>
        </c:ser>
        <c:ser>
          <c:idx val="29"/>
          <c:order val="29"/>
          <c:tx>
            <c:strRef>
              <c:f>Sheet1!$KX$53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Sheet1!$KX$54:$KX$174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17A-4207-945F-0FA448959F08}"/>
            </c:ext>
          </c:extLst>
        </c:ser>
        <c:ser>
          <c:idx val="30"/>
          <c:order val="30"/>
          <c:tx>
            <c:strRef>
              <c:f>Sheet1!$KY$53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Sheet1!$KY$54:$KY$174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17A-4207-945F-0FA448959F08}"/>
            </c:ext>
          </c:extLst>
        </c:ser>
        <c:ser>
          <c:idx val="31"/>
          <c:order val="31"/>
          <c:tx>
            <c:strRef>
              <c:f>Sheet1!$KZ$53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Sheet1!$KZ$54:$KZ$174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17A-4207-945F-0FA448959F08}"/>
            </c:ext>
          </c:extLst>
        </c:ser>
        <c:ser>
          <c:idx val="32"/>
          <c:order val="32"/>
          <c:tx>
            <c:strRef>
              <c:f>Sheet1!$LA$53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Sheet1!$LA$54:$LA$174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17A-4207-945F-0FA448959F08}"/>
            </c:ext>
          </c:extLst>
        </c:ser>
        <c:ser>
          <c:idx val="33"/>
          <c:order val="33"/>
          <c:tx>
            <c:strRef>
              <c:f>Sheet1!$LB$53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Sheet1!$LB$54:$LB$174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17A-4207-945F-0FA448959F08}"/>
            </c:ext>
          </c:extLst>
        </c:ser>
        <c:ser>
          <c:idx val="34"/>
          <c:order val="34"/>
          <c:tx>
            <c:strRef>
              <c:f>Sheet1!$LC$53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Sheet1!$LC$54:$LC$174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17A-4207-945F-0FA448959F08}"/>
            </c:ext>
          </c:extLst>
        </c:ser>
        <c:ser>
          <c:idx val="35"/>
          <c:order val="35"/>
          <c:tx>
            <c:strRef>
              <c:f>Sheet1!$LD$53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Sheet1!$LD$54:$LD$174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17A-4207-945F-0FA448959F08}"/>
            </c:ext>
          </c:extLst>
        </c:ser>
        <c:ser>
          <c:idx val="36"/>
          <c:order val="36"/>
          <c:tx>
            <c:strRef>
              <c:f>Sheet1!$LE$53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Sheet1!$LE$54:$LE$174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17A-4207-945F-0FA448959F08}"/>
            </c:ext>
          </c:extLst>
        </c:ser>
        <c:ser>
          <c:idx val="37"/>
          <c:order val="37"/>
          <c:tx>
            <c:strRef>
              <c:f>Sheet1!$LF$53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Sheet1!$LF$54:$LF$174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17A-4207-945F-0FA448959F08}"/>
            </c:ext>
          </c:extLst>
        </c:ser>
        <c:ser>
          <c:idx val="38"/>
          <c:order val="38"/>
          <c:tx>
            <c:strRef>
              <c:f>Sheet1!$LG$53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Sheet1!$LG$54:$LG$174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17A-4207-945F-0FA448959F08}"/>
            </c:ext>
          </c:extLst>
        </c:ser>
        <c:ser>
          <c:idx val="39"/>
          <c:order val="39"/>
          <c:tx>
            <c:strRef>
              <c:f>Sheet1!$LH$53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Sheet1!$LH$54:$LH$174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17A-4207-945F-0FA448959F08}"/>
            </c:ext>
          </c:extLst>
        </c:ser>
        <c:ser>
          <c:idx val="40"/>
          <c:order val="40"/>
          <c:tx>
            <c:strRef>
              <c:f>Sheet1!$LI$53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Sheet1!$LI$54:$LI$174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17A-4207-945F-0FA448959F08}"/>
            </c:ext>
          </c:extLst>
        </c:ser>
        <c:ser>
          <c:idx val="41"/>
          <c:order val="41"/>
          <c:tx>
            <c:strRef>
              <c:f>Sheet1!$LJ$53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Sheet1!$LJ$54:$LJ$174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17A-4207-945F-0FA448959F08}"/>
            </c:ext>
          </c:extLst>
        </c:ser>
        <c:ser>
          <c:idx val="42"/>
          <c:order val="42"/>
          <c:tx>
            <c:strRef>
              <c:f>Sheet1!$LK$53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Sheet1!$LK$54:$LK$174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17A-4207-945F-0FA448959F08}"/>
            </c:ext>
          </c:extLst>
        </c:ser>
        <c:ser>
          <c:idx val="43"/>
          <c:order val="43"/>
          <c:tx>
            <c:strRef>
              <c:f>Sheet1!$LL$53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Sheet1!$LL$54:$LL$174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17A-4207-945F-0FA448959F08}"/>
            </c:ext>
          </c:extLst>
        </c:ser>
        <c:ser>
          <c:idx val="44"/>
          <c:order val="44"/>
          <c:tx>
            <c:strRef>
              <c:f>Sheet1!$LM$53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Sheet1!$LM$54:$LM$174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17A-4207-945F-0FA448959F08}"/>
            </c:ext>
          </c:extLst>
        </c:ser>
        <c:ser>
          <c:idx val="45"/>
          <c:order val="45"/>
          <c:tx>
            <c:strRef>
              <c:f>Sheet1!$LN$53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Sheet1!$LN$54:$LN$174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17A-4207-945F-0FA448959F08}"/>
            </c:ext>
          </c:extLst>
        </c:ser>
        <c:ser>
          <c:idx val="46"/>
          <c:order val="46"/>
          <c:tx>
            <c:strRef>
              <c:f>Sheet1!$LO$53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Sheet1!$LO$54:$LO$174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17A-4207-945F-0FA448959F08}"/>
            </c:ext>
          </c:extLst>
        </c:ser>
        <c:ser>
          <c:idx val="47"/>
          <c:order val="47"/>
          <c:tx>
            <c:strRef>
              <c:f>Sheet1!$LP$53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Sheet1!$LP$54:$LP$174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17A-4207-945F-0FA448959F08}"/>
            </c:ext>
          </c:extLst>
        </c:ser>
        <c:ser>
          <c:idx val="48"/>
          <c:order val="48"/>
          <c:tx>
            <c:strRef>
              <c:f>Sheet1!$LQ$53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Sheet1!$LQ$54:$LQ$174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17A-4207-945F-0FA448959F08}"/>
            </c:ext>
          </c:extLst>
        </c:ser>
        <c:ser>
          <c:idx val="49"/>
          <c:order val="49"/>
          <c:tx>
            <c:strRef>
              <c:f>Sheet1!$LR$53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Sheet1!$LR$54:$LR$174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17A-4207-945F-0FA448959F08}"/>
            </c:ext>
          </c:extLst>
        </c:ser>
        <c:ser>
          <c:idx val="50"/>
          <c:order val="50"/>
          <c:tx>
            <c:strRef>
              <c:f>Sheet1!$LS$53</c:f>
              <c:strCache>
                <c:ptCount val="1"/>
                <c:pt idx="0">
                  <c:v>ET S&amp;P 500 Micro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Sheet1!$LS$54:$LS$174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17A-4207-945F-0FA448959F08}"/>
            </c:ext>
          </c:extLst>
        </c:ser>
        <c:ser>
          <c:idx val="51"/>
          <c:order val="51"/>
          <c:tx>
            <c:strRef>
              <c:f>Sheet1!$LT$53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Sheet1!$LT$54:$LT$174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17A-4207-945F-0FA448959F08}"/>
            </c:ext>
          </c:extLst>
        </c:ser>
        <c:ser>
          <c:idx val="52"/>
          <c:order val="52"/>
          <c:tx>
            <c:strRef>
              <c:f>Sheet1!$LU$53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Sheet1!$LU$54:$LU$174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17A-4207-945F-0FA448959F08}"/>
            </c:ext>
          </c:extLst>
        </c:ser>
        <c:ser>
          <c:idx val="53"/>
          <c:order val="53"/>
          <c:tx>
            <c:strRef>
              <c:f>Sheet1!$LV$53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Sheet1!$LV$54:$LV$174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17A-4207-945F-0FA448959F08}"/>
            </c:ext>
          </c:extLst>
        </c:ser>
        <c:ser>
          <c:idx val="54"/>
          <c:order val="54"/>
          <c:tx>
            <c:strRef>
              <c:f>Sheet1!$LW$53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Sheet1!$LW$54:$LW$174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17A-4207-945F-0FA448959F08}"/>
            </c:ext>
          </c:extLst>
        </c:ser>
        <c:ser>
          <c:idx val="55"/>
          <c:order val="55"/>
          <c:tx>
            <c:strRef>
              <c:f>Sheet1!$LX$53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Sheet1!$LX$54:$LX$174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17A-4207-945F-0FA448959F08}"/>
            </c:ext>
          </c:extLst>
        </c:ser>
        <c:ser>
          <c:idx val="56"/>
          <c:order val="56"/>
          <c:tx>
            <c:strRef>
              <c:f>Sheet1!$LY$53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Sheet1!$LY$54:$LY$174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17A-4207-945F-0FA448959F08}"/>
            </c:ext>
          </c:extLst>
        </c:ser>
        <c:ser>
          <c:idx val="57"/>
          <c:order val="57"/>
          <c:tx>
            <c:strRef>
              <c:f>Sheet1!$LZ$53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Sheet1!$LZ$54:$LZ$174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17A-4207-945F-0FA448959F08}"/>
            </c:ext>
          </c:extLst>
        </c:ser>
        <c:ser>
          <c:idx val="58"/>
          <c:order val="58"/>
          <c:tx>
            <c:strRef>
              <c:f>Sheet1!$MA$53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Sheet1!$MA$54:$MA$174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17A-4207-945F-0FA448959F08}"/>
            </c:ext>
          </c:extLst>
        </c:ser>
        <c:ser>
          <c:idx val="59"/>
          <c:order val="59"/>
          <c:tx>
            <c:strRef>
              <c:f>Sheet1!$MB$53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Sheet1!$MB$54:$MB$174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17A-4207-945F-0FA448959F08}"/>
            </c:ext>
          </c:extLst>
        </c:ser>
        <c:ser>
          <c:idx val="60"/>
          <c:order val="60"/>
          <c:tx>
            <c:strRef>
              <c:f>Sheet1!$MC$53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Sheet1!$MC$54:$MC$174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17A-4207-945F-0FA448959F08}"/>
            </c:ext>
          </c:extLst>
        </c:ser>
        <c:ser>
          <c:idx val="61"/>
          <c:order val="61"/>
          <c:tx>
            <c:strRef>
              <c:f>Sheet1!$MD$53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Sheet1!$MD$54:$MD$174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17A-4207-945F-0FA448959F08}"/>
            </c:ext>
          </c:extLst>
        </c:ser>
        <c:ser>
          <c:idx val="62"/>
          <c:order val="62"/>
          <c:tx>
            <c:strRef>
              <c:f>Sheet1!$ME$53</c:f>
              <c:strCache>
                <c:ptCount val="1"/>
                <c:pt idx="0">
                  <c:v>A6 100.000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Sheet1!$ME$54:$ME$174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17A-4207-945F-0FA448959F08}"/>
            </c:ext>
          </c:extLst>
        </c:ser>
        <c:ser>
          <c:idx val="63"/>
          <c:order val="63"/>
          <c:tx>
            <c:strRef>
              <c:f>Sheet1!$MF$53</c:f>
              <c:strCache>
                <c:ptCount val="1"/>
                <c:pt idx="0">
                  <c:v>CAD 100,000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Sheet1!$MF$54:$MF$174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17A-4207-945F-0FA448959F08}"/>
            </c:ext>
          </c:extLst>
        </c:ser>
        <c:ser>
          <c:idx val="64"/>
          <c:order val="64"/>
          <c:tx>
            <c:strRef>
              <c:f>Sheet1!$MG$53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Sheet1!$MG$54:$MG$174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17A-4207-945F-0FA448959F08}"/>
            </c:ext>
          </c:extLst>
        </c:ser>
        <c:ser>
          <c:idx val="65"/>
          <c:order val="65"/>
          <c:tx>
            <c:strRef>
              <c:f>Sheet1!$MH$53</c:f>
              <c:strCache>
                <c:ptCount val="1"/>
                <c:pt idx="0">
                  <c:v>E6 EUR 125,000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Sheet1!$MH$54:$MH$174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17A-4207-945F-0FA448959F08}"/>
            </c:ext>
          </c:extLst>
        </c:ser>
        <c:ser>
          <c:idx val="66"/>
          <c:order val="66"/>
          <c:tx>
            <c:strRef>
              <c:f>Sheet1!$MI$53</c:f>
              <c:strCache>
                <c:ptCount val="1"/>
                <c:pt idx="0">
                  <c:v>E7 EUR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Sheet1!$MI$54:$MI$174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17A-4207-945F-0FA448959F08}"/>
            </c:ext>
          </c:extLst>
        </c:ser>
        <c:ser>
          <c:idx val="67"/>
          <c:order val="67"/>
          <c:tx>
            <c:strRef>
              <c:f>Sheet1!$MJ$53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Sheet1!$MJ$54:$MJ$174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17A-4207-945F-0FA448959F08}"/>
            </c:ext>
          </c:extLst>
        </c:ser>
        <c:ser>
          <c:idx val="68"/>
          <c:order val="68"/>
          <c:tx>
            <c:strRef>
              <c:f>Sheet1!$MK$53</c:f>
              <c:strCache>
                <c:ptCount val="1"/>
                <c:pt idx="0">
                  <c:v>J6 JPY 12.5M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Sheet1!$MK$54:$MK$174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17A-4207-945F-0FA448959F08}"/>
            </c:ext>
          </c:extLst>
        </c:ser>
        <c:ser>
          <c:idx val="69"/>
          <c:order val="69"/>
          <c:tx>
            <c:strRef>
              <c:f>Sheet1!$ML$53</c:f>
              <c:strCache>
                <c:ptCount val="1"/>
                <c:pt idx="0">
                  <c:v>J7 JPY  6.25M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Sheet1!$ML$54:$ML$174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17A-4207-945F-0FA448959F08}"/>
            </c:ext>
          </c:extLst>
        </c:ser>
        <c:ser>
          <c:idx val="70"/>
          <c:order val="70"/>
          <c:tx>
            <c:strRef>
              <c:f>Sheet1!$MM$53</c:f>
              <c:strCache>
                <c:ptCount val="1"/>
                <c:pt idx="0">
                  <c:v>DX Dollar 100,000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Sheet1!$MM$54:$MM$174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17A-4207-945F-0FA448959F08}"/>
            </c:ext>
          </c:extLst>
        </c:ser>
        <c:ser>
          <c:idx val="71"/>
          <c:order val="71"/>
          <c:tx>
            <c:strRef>
              <c:f>Sheet1!$MN$53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Sheet1!$MN$54:$MN$174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17A-4207-945F-0FA448959F08}"/>
            </c:ext>
          </c:extLst>
        </c:ser>
        <c:ser>
          <c:idx val="72"/>
          <c:order val="72"/>
          <c:tx>
            <c:strRef>
              <c:f>Sheet1!$MO$53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Sheet1!$MO$54:$MO$174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17A-4207-945F-0FA448959F08}"/>
            </c:ext>
          </c:extLst>
        </c:ser>
        <c:ser>
          <c:idx val="73"/>
          <c:order val="73"/>
          <c:tx>
            <c:strRef>
              <c:f>Sheet1!$MP$53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Sheet1!$MP$54:$MP$174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17A-4207-945F-0FA448959F08}"/>
            </c:ext>
          </c:extLst>
        </c:ser>
        <c:ser>
          <c:idx val="74"/>
          <c:order val="74"/>
          <c:tx>
            <c:strRef>
              <c:f>Sheet1!$MQ$53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Sheet1!$MQ$54:$MQ$174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17A-4207-945F-0FA448959F08}"/>
            </c:ext>
          </c:extLst>
        </c:ser>
        <c:ser>
          <c:idx val="75"/>
          <c:order val="75"/>
          <c:tx>
            <c:strRef>
              <c:f>Sheet1!$MR$53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Sheet1!$MR$54:$MR$174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17A-4207-945F-0FA448959F08}"/>
            </c:ext>
          </c:extLst>
        </c:ser>
        <c:ser>
          <c:idx val="76"/>
          <c:order val="76"/>
          <c:tx>
            <c:strRef>
              <c:f>Sheet1!$MS$53</c:f>
              <c:strCache>
                <c:ptCount val="1"/>
                <c:pt idx="0">
                  <c:v>WN 12,500 CHF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Sheet1!$MS$54:$MS$174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17A-4207-945F-0FA448959F08}"/>
            </c:ext>
          </c:extLst>
        </c:ser>
        <c:ser>
          <c:idx val="77"/>
          <c:order val="77"/>
          <c:tx>
            <c:strRef>
              <c:f>Sheet1!$MT$53</c:f>
              <c:strCache>
                <c:ptCount val="1"/>
                <c:pt idx="0">
                  <c:v>MF 12,500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Sheet1!$MT$54:$MT$174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17A-4207-945F-0FA448959F08}"/>
            </c:ext>
          </c:extLst>
        </c:ser>
        <c:ser>
          <c:idx val="78"/>
          <c:order val="78"/>
          <c:tx>
            <c:strRef>
              <c:f>Sheet1!$MU$53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Sheet1!$MU$54:$MU$174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17A-4207-945F-0FA448959F08}"/>
            </c:ext>
          </c:extLst>
        </c:ser>
        <c:ser>
          <c:idx val="79"/>
          <c:order val="79"/>
          <c:tx>
            <c:strRef>
              <c:f>Sheet1!$MV$53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Sheet1!$MV$54:$MV$174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17A-4207-945F-0FA448959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078128"/>
        <c:axId val="678081040"/>
      </c:lineChart>
      <c:dateAx>
        <c:axId val="678078128"/>
        <c:scaling>
          <c:orientation val="minMax"/>
        </c:scaling>
        <c:delete val="0"/>
        <c:axPos val="b"/>
        <c:numFmt formatCode="[$-1009]d/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81040"/>
        <c:crosses val="autoZero"/>
        <c:auto val="1"/>
        <c:lblOffset val="100"/>
        <c:baseTimeUnit val="months"/>
      </c:dateAx>
      <c:valAx>
        <c:axId val="67808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78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</xdr:colOff>
      <xdr:row>1</xdr:row>
      <xdr:rowOff>128710</xdr:rowOff>
    </xdr:from>
    <xdr:to>
      <xdr:col>2</xdr:col>
      <xdr:colOff>1622850</xdr:colOff>
      <xdr:row>6</xdr:row>
      <xdr:rowOff>136071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196746"/>
          <a:ext cx="2677404" cy="1487138"/>
        </a:xfrm>
        <a:prstGeom prst="rect">
          <a:avLst/>
        </a:prstGeom>
      </xdr:spPr>
    </xdr:pic>
    <xdr:clientData/>
  </xdr:twoCellAnchor>
  <xdr:twoCellAnchor>
    <xdr:from>
      <xdr:col>15</xdr:col>
      <xdr:colOff>1241652</xdr:colOff>
      <xdr:row>1</xdr:row>
      <xdr:rowOff>17008</xdr:rowOff>
    </xdr:from>
    <xdr:to>
      <xdr:col>21</xdr:col>
      <xdr:colOff>714375</xdr:colOff>
      <xdr:row>16</xdr:row>
      <xdr:rowOff>15836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75527-01EF-404C-9306-65E6BE7E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935493</xdr:colOff>
      <xdr:row>1</xdr:row>
      <xdr:rowOff>34018</xdr:rowOff>
    </xdr:from>
    <xdr:to>
      <xdr:col>15</xdr:col>
      <xdr:colOff>1223470</xdr:colOff>
      <xdr:row>15</xdr:row>
      <xdr:rowOff>330652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9D3651-9A40-4A39-88E4-BAAE8065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15836</xdr:colOff>
      <xdr:row>1</xdr:row>
      <xdr:rowOff>51025</xdr:rowOff>
    </xdr:from>
    <xdr:to>
      <xdr:col>9</xdr:col>
      <xdr:colOff>901473</xdr:colOff>
      <xdr:row>16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AA19FD-57D1-45FE-9D14-8D9C02863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0.13829</cdr:x>
      <cdr:y>0.06803</cdr:y>
    </cdr:from>
    <cdr:to>
      <cdr:x>0.95875</cdr:x>
      <cdr:y>0.19674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FB96195-A9AA-8FD7-4C95-55578E4D0686}"/>
            </a:ext>
          </a:extLst>
        </cdr:cNvPr>
        <cdr:cNvSpPr txBox="1"/>
      </cdr:nvSpPr>
      <cdr:spPr>
        <a:xfrm xmlns:a="http://schemas.openxmlformats.org/drawingml/2006/main">
          <a:off x="1033955" y="357353"/>
          <a:ext cx="6134100" cy="67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0.15299</cdr:x>
      <cdr:y>0.0977</cdr:y>
    </cdr:from>
    <cdr:to>
      <cdr:x>0.95601</cdr:x>
      <cdr:y>0.19975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F948F6-2B87-C5BE-4051-4B77A56F92A0}"/>
            </a:ext>
          </a:extLst>
        </cdr:cNvPr>
        <cdr:cNvSpPr txBox="1"/>
      </cdr:nvSpPr>
      <cdr:spPr>
        <a:xfrm xmlns:a="http://schemas.openxmlformats.org/drawingml/2006/main">
          <a:off x="1306123" y="499148"/>
          <a:ext cx="6855629" cy="521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 b="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0.12849</cdr:x>
      <cdr:y>0.07321</cdr:y>
    </cdr:from>
    <cdr:to>
      <cdr:x>0.94021</cdr:x>
      <cdr:y>0.17954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75A36D-5228-2CB5-6372-72202E19690F}"/>
            </a:ext>
          </a:extLst>
        </cdr:cNvPr>
        <cdr:cNvSpPr txBox="1"/>
      </cdr:nvSpPr>
      <cdr:spPr>
        <a:xfrm xmlns:a="http://schemas.openxmlformats.org/drawingml/2006/main">
          <a:off x="1060107" y="374782"/>
          <a:ext cx="6697098" cy="544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rchart.com/futures/quotes/GCG23/profile" TargetMode="External"/><Relationship Id="rId18" Type="http://schemas.openxmlformats.org/officeDocument/2006/relationships/hyperlink" Target="https://www.barchart.com/futures/quotes/HGH23/profile" TargetMode="External"/><Relationship Id="rId26" Type="http://schemas.openxmlformats.org/officeDocument/2006/relationships/hyperlink" Target="https://www.barchart.com/futures/quotes/B6H23/profile" TargetMode="External"/><Relationship Id="rId39" Type="http://schemas.openxmlformats.org/officeDocument/2006/relationships/hyperlink" Target="https://www.barchart.com/futures/quotes/MFH23/profile" TargetMode="External"/><Relationship Id="rId21" Type="http://schemas.openxmlformats.org/officeDocument/2006/relationships/hyperlink" Target="https://www.barchart.com/futures/quotes/A6H23/profile" TargetMode="External"/><Relationship Id="rId34" Type="http://schemas.openxmlformats.org/officeDocument/2006/relationships/hyperlink" Target="https://peterknightadvisor.com/2022/06/30/allocation-performance-rankings-last-12-months/" TargetMode="External"/><Relationship Id="rId42" Type="http://schemas.openxmlformats.org/officeDocument/2006/relationships/hyperlink" Target="mailto:Peter_Knight@peterknightadvisor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peterknightadvisor.com/2018/02/11/defining-overall-risk-for-your-account-before-the-first-trade-goes-on/" TargetMode="External"/><Relationship Id="rId2" Type="http://schemas.openxmlformats.org/officeDocument/2006/relationships/hyperlink" Target="https://peterknightadvisor.com/2019/04/01/automated-trading-accounts-atas/" TargetMode="External"/><Relationship Id="rId16" Type="http://schemas.openxmlformats.org/officeDocument/2006/relationships/hyperlink" Target="https://www.barchart.com/futures/quotes/qIH23/profile" TargetMode="External"/><Relationship Id="rId29" Type="http://schemas.openxmlformats.org/officeDocument/2006/relationships/hyperlink" Target="https://www.barchart.com/futures/quotes/DXH23/profile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18/02/11/defining-overall-risk-for-your-account-before-the-first-trade-goes-on/" TargetMode="External"/><Relationship Id="rId11" Type="http://schemas.openxmlformats.org/officeDocument/2006/relationships/hyperlink" Target="https://www.barchart.com/futures/quotes/NMH23/profile" TargetMode="External"/><Relationship Id="rId24" Type="http://schemas.openxmlformats.org/officeDocument/2006/relationships/hyperlink" Target="https://www.barchart.com/futures/quotes/E6H23/profile" TargetMode="External"/><Relationship Id="rId32" Type="http://schemas.openxmlformats.org/officeDocument/2006/relationships/hyperlink" Target="https://www.barchart.com/futures/quotes/CYG23/profile" TargetMode="External"/><Relationship Id="rId37" Type="http://schemas.openxmlformats.org/officeDocument/2006/relationships/hyperlink" Target="https://peterknightadvisor.com/2016/10/28/disclosure/" TargetMode="External"/><Relationship Id="rId40" Type="http://schemas.openxmlformats.org/officeDocument/2006/relationships/hyperlink" Target="https://peterknightadvisor.com/2022/03/29/71236/" TargetMode="External"/><Relationship Id="rId45" Type="http://schemas.openxmlformats.org/officeDocument/2006/relationships/hyperlink" Target="https://peterknightadvisor.com/2022/03/29/71236/" TargetMode="External"/><Relationship Id="rId5" Type="http://schemas.openxmlformats.org/officeDocument/2006/relationships/hyperlink" Target="https://peterknightadvisor.com/2018/02/11/fee-structure/" TargetMode="External"/><Relationship Id="rId15" Type="http://schemas.openxmlformats.org/officeDocument/2006/relationships/hyperlink" Target="https://www.barchart.com/futures/quotes/SIH23/profile" TargetMode="External"/><Relationship Id="rId23" Type="http://schemas.openxmlformats.org/officeDocument/2006/relationships/hyperlink" Target="https://www.barchart.com/futures/quotes/S6H23/profile" TargetMode="External"/><Relationship Id="rId28" Type="http://schemas.openxmlformats.org/officeDocument/2006/relationships/hyperlink" Target="https://www.barchart.com/futures/quotes/J7H23/profile" TargetMode="External"/><Relationship Id="rId36" Type="http://schemas.openxmlformats.org/officeDocument/2006/relationships/hyperlink" Target="https://peterknightadvisor.com/2018/04/16/definition-of-a-futures-contract/" TargetMode="External"/><Relationship Id="rId10" Type="http://schemas.openxmlformats.org/officeDocument/2006/relationships/hyperlink" Target="https://www.barchart.com/futures/quotes/NQH23/profile" TargetMode="External"/><Relationship Id="rId19" Type="http://schemas.openxmlformats.org/officeDocument/2006/relationships/hyperlink" Target="https://www.barchart.com/futures/quotes/QCH23/profile" TargetMode="External"/><Relationship Id="rId31" Type="http://schemas.openxmlformats.org/officeDocument/2006/relationships/hyperlink" Target="https://www.barchart.com/futures/quotes/QMG23/profile" TargetMode="External"/><Relationship Id="rId44" Type="http://schemas.openxmlformats.org/officeDocument/2006/relationships/hyperlink" Target="https://peterknightadvisor.wordpress.com/2016/10/28/disclosure/" TargetMode="External"/><Relationship Id="rId4" Type="http://schemas.openxmlformats.org/officeDocument/2006/relationships/hyperlink" Target="https://peterknightadvisor.com/2017/05/29/protection-of-customer-funds/" TargetMode="External"/><Relationship Id="rId9" Type="http://schemas.openxmlformats.org/officeDocument/2006/relationships/hyperlink" Target="https://www.barchart.com/futures/quotes/ETH23/profile" TargetMode="External"/><Relationship Id="rId14" Type="http://schemas.openxmlformats.org/officeDocument/2006/relationships/hyperlink" Target="https://www.barchart.com/futures/quotes/GRg22/profile" TargetMode="External"/><Relationship Id="rId22" Type="http://schemas.openxmlformats.org/officeDocument/2006/relationships/hyperlink" Target="https://www.barchart.com/futures/quotes/D6H23/profile" TargetMode="External"/><Relationship Id="rId27" Type="http://schemas.openxmlformats.org/officeDocument/2006/relationships/hyperlink" Target="https://www.barchart.com/futures/quotes/j6H23/profile" TargetMode="External"/><Relationship Id="rId30" Type="http://schemas.openxmlformats.org/officeDocument/2006/relationships/hyperlink" Target="https://www.barchart.com/futures/quotes/CLG23/profile" TargetMode="External"/><Relationship Id="rId35" Type="http://schemas.openxmlformats.org/officeDocument/2006/relationships/hyperlink" Target="https://peterknightadvisor.com/2018/11/16/market-news/" TargetMode="External"/><Relationship Id="rId43" Type="http://schemas.openxmlformats.org/officeDocument/2006/relationships/hyperlink" Target="https://peterknightadvisor.com/2018/02/11/defining-overall-risk-for-your-account-before-the-first-trade-goes-on/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https://www.barchart.com/futures/quotes/ESH23/profile" TargetMode="External"/><Relationship Id="rId3" Type="http://schemas.openxmlformats.org/officeDocument/2006/relationships/hyperlink" Target="https://peterknightadvisor.com/2016/05/31/brokerage/" TargetMode="External"/><Relationship Id="rId12" Type="http://schemas.openxmlformats.org/officeDocument/2006/relationships/hyperlink" Target="https://www.barchart.com/futures/quotes/QOV22/profile" TargetMode="External"/><Relationship Id="rId17" Type="http://schemas.openxmlformats.org/officeDocument/2006/relationships/hyperlink" Target="https://www.barchart.com/futures/quotes/SOH23/profile" TargetMode="External"/><Relationship Id="rId25" Type="http://schemas.openxmlformats.org/officeDocument/2006/relationships/hyperlink" Target="https://www.barchart.com/futures/quotes/E7H23/profile" TargetMode="External"/><Relationship Id="rId33" Type="http://schemas.openxmlformats.org/officeDocument/2006/relationships/hyperlink" Target="https://peterknightadvisor.com/2018/04/06/account-opening-instructions/" TargetMode="External"/><Relationship Id="rId38" Type="http://schemas.openxmlformats.org/officeDocument/2006/relationships/hyperlink" Target="https://www.barchart.com/futures/quotes/WNH23/profile" TargetMode="External"/><Relationship Id="rId46" Type="http://schemas.openxmlformats.org/officeDocument/2006/relationships/hyperlink" Target="https://peterknightadvisor.com/2022/01/27/setting-up-with-barchart-track-trades-intra-day/" TargetMode="External"/><Relationship Id="rId20" Type="http://schemas.openxmlformats.org/officeDocument/2006/relationships/hyperlink" Target="https://www.barchart.com/futures/quotes/QCH23/profile" TargetMode="External"/><Relationship Id="rId41" Type="http://schemas.openxmlformats.org/officeDocument/2006/relationships/hyperlink" Target="https://peterknightadvisor.com/2018/02/11/defining-overall-risk-for-your-account-before-the-first-trade-goes-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UI1110"/>
  <sheetViews>
    <sheetView tabSelected="1" zoomScale="56" zoomScaleNormal="56" workbookViewId="0">
      <selection activeCell="J26" sqref="J26"/>
    </sheetView>
  </sheetViews>
  <sheetFormatPr defaultRowHeight="18.75" zeroHeight="1" x14ac:dyDescent="0.3"/>
  <cols>
    <col min="1" max="1" width="1.42578125" style="9" customWidth="1"/>
    <col min="2" max="2" width="17.42578125" style="8" customWidth="1"/>
    <col min="3" max="3" width="25.28515625" style="11" customWidth="1"/>
    <col min="4" max="4" width="25.85546875" style="8" customWidth="1"/>
    <col min="5" max="5" width="27" style="11" customWidth="1"/>
    <col min="6" max="6" width="27.28515625" style="8" customWidth="1"/>
    <col min="7" max="7" width="32.42578125" style="65" customWidth="1"/>
    <col min="8" max="8" width="28.140625" style="9" customWidth="1"/>
    <col min="9" max="9" width="22.7109375" style="11" customWidth="1"/>
    <col min="10" max="10" width="23.28515625" style="11" customWidth="1"/>
    <col min="11" max="11" width="17.85546875" style="20" customWidth="1"/>
    <col min="12" max="12" width="14.42578125" style="1155" customWidth="1"/>
    <col min="13" max="13" width="22.42578125" style="8" customWidth="1"/>
    <col min="14" max="14" width="23.140625" style="23" customWidth="1"/>
    <col min="15" max="15" width="22.42578125" style="9" customWidth="1"/>
    <col min="16" max="16" width="21.140625" style="541" customWidth="1"/>
    <col min="17" max="17" width="22.85546875" style="9" customWidth="1"/>
    <col min="18" max="18" width="21.7109375" style="11" customWidth="1"/>
    <col min="19" max="19" width="23.28515625" style="9" customWidth="1"/>
    <col min="20" max="20" width="22" style="11" customWidth="1"/>
    <col min="21" max="21" width="18" style="11" customWidth="1"/>
    <col min="22" max="22" width="19.140625" style="579" customWidth="1"/>
    <col min="23" max="23" width="21" style="8" customWidth="1"/>
    <col min="24" max="24" width="18.5703125" style="11" customWidth="1"/>
    <col min="25" max="25" width="21.7109375" style="71" customWidth="1"/>
    <col min="26" max="26" width="20.42578125" style="8" customWidth="1"/>
    <col min="27" max="27" width="18.140625" style="11" customWidth="1"/>
    <col min="28" max="28" width="22.28515625" style="71" customWidth="1"/>
    <col min="29" max="29" width="21.85546875" style="8" customWidth="1"/>
    <col min="30" max="30" width="17.42578125" style="11" customWidth="1"/>
    <col min="31" max="31" width="21.42578125" style="71" customWidth="1"/>
    <col min="32" max="32" width="20.140625" style="8" customWidth="1"/>
    <col min="33" max="33" width="23.85546875" style="11" customWidth="1"/>
    <col min="34" max="34" width="22.28515625" style="8" customWidth="1"/>
    <col min="35" max="35" width="23.42578125" style="237" customWidth="1"/>
    <col min="36" max="36" width="20.140625" style="11" customWidth="1"/>
    <col min="37" max="37" width="21.7109375" style="71" customWidth="1"/>
    <col min="38" max="38" width="22.85546875" style="8" customWidth="1"/>
    <col min="39" max="39" width="17.5703125" style="11" customWidth="1"/>
    <col min="40" max="40" width="21.5703125" style="71" customWidth="1"/>
    <col min="41" max="41" width="23.28515625" style="233" customWidth="1"/>
    <col min="42" max="42" width="21.5703125" style="653" customWidth="1"/>
    <col min="43" max="43" width="21.5703125" style="71" customWidth="1"/>
    <col min="44" max="44" width="21.5703125" style="486" customWidth="1"/>
    <col min="45" max="45" width="21.5703125" style="1076" customWidth="1"/>
    <col min="46" max="46" width="21.5703125" style="71" customWidth="1"/>
    <col min="47" max="47" width="21.5703125" style="486" customWidth="1"/>
    <col min="48" max="48" width="18.5703125" style="653" customWidth="1"/>
    <col min="49" max="49" width="21.5703125" style="71" customWidth="1"/>
    <col min="50" max="50" width="21.5703125" style="486" customWidth="1"/>
    <col min="51" max="51" width="18.28515625" style="11" customWidth="1"/>
    <col min="52" max="52" width="21" style="8" customWidth="1"/>
    <col min="53" max="53" width="21.42578125" style="8" customWidth="1"/>
    <col min="54" max="54" width="17.5703125" style="11" customWidth="1"/>
    <col min="55" max="55" width="23" style="8" customWidth="1"/>
    <col min="56" max="56" width="22.5703125" style="69" customWidth="1"/>
    <col min="57" max="57" width="18.5703125" style="25" customWidth="1"/>
    <col min="58" max="58" width="21.85546875" style="3" customWidth="1"/>
    <col min="59" max="59" width="22.28515625" style="235" customWidth="1"/>
    <col min="60" max="60" width="19.5703125" style="22" customWidth="1"/>
    <col min="61" max="61" width="21.7109375" style="65" customWidth="1"/>
    <col min="62" max="62" width="24.140625" style="235" customWidth="1"/>
    <col min="63" max="63" width="18.5703125" style="10" customWidth="1"/>
    <col min="64" max="64" width="21.7109375" style="69" customWidth="1"/>
    <col min="65" max="65" width="22.85546875" style="22" customWidth="1"/>
    <col min="66" max="66" width="17" style="10" customWidth="1"/>
    <col min="67" max="67" width="21.5703125" style="65" customWidth="1"/>
    <col min="68" max="68" width="21.5703125" style="335" customWidth="1"/>
    <col min="69" max="69" width="19.5703125" style="24" customWidth="1"/>
    <col min="70" max="70" width="20.85546875" style="71" customWidth="1"/>
    <col min="71" max="71" width="21.7109375" style="8" customWidth="1"/>
    <col min="72" max="72" width="19.42578125" style="9" customWidth="1"/>
    <col min="73" max="73" width="21.5703125" style="193" customWidth="1"/>
    <col min="74" max="74" width="22.28515625" style="8" customWidth="1"/>
    <col min="75" max="75" width="19.28515625" style="9" customWidth="1"/>
    <col min="76" max="76" width="22.7109375" style="65" customWidth="1"/>
    <col min="77" max="77" width="22.85546875" style="233" customWidth="1"/>
    <col min="78" max="78" width="22.85546875" style="10" customWidth="1"/>
    <col min="79" max="79" width="20" style="53" customWidth="1"/>
    <col min="80" max="80" width="23.42578125" style="8" customWidth="1"/>
    <col min="81" max="81" width="23.85546875" style="10" customWidth="1"/>
    <col min="82" max="82" width="21.7109375" style="53" customWidth="1"/>
    <col min="83" max="83" width="23.42578125" style="11" customWidth="1"/>
    <col min="84" max="84" width="24" style="9" customWidth="1"/>
    <col min="85" max="85" width="22.140625" style="193" customWidth="1"/>
    <col min="86" max="86" width="21.140625" style="233" customWidth="1"/>
    <col min="87" max="87" width="16.7109375" style="11" customWidth="1"/>
    <col min="88" max="88" width="0.28515625" style="8" hidden="1" customWidth="1"/>
    <col min="89" max="89" width="16.28515625" style="8" hidden="1" customWidth="1"/>
    <col min="90" max="90" width="20.7109375" style="22" hidden="1" customWidth="1"/>
    <col min="91" max="91" width="21" style="3" hidden="1" customWidth="1"/>
    <col min="92" max="92" width="17.140625" style="22" hidden="1" customWidth="1"/>
    <col min="93" max="93" width="19" style="9" hidden="1" customWidth="1"/>
    <col min="94" max="94" width="19" style="65" hidden="1" customWidth="1"/>
    <col min="95" max="95" width="19" style="9" hidden="1" customWidth="1"/>
    <col min="96" max="96" width="18.28515625" style="11" hidden="1" customWidth="1"/>
    <col min="97" max="97" width="18.28515625" style="65" hidden="1" customWidth="1"/>
    <col min="98" max="98" width="18.28515625" style="8" hidden="1" customWidth="1"/>
    <col min="99" max="99" width="24.5703125" style="8" hidden="1" customWidth="1"/>
    <col min="100" max="100" width="25.85546875" style="8" customWidth="1"/>
    <col min="101" max="101" width="26.85546875" style="8" customWidth="1"/>
    <col min="102" max="102" width="5.140625" style="329" customWidth="1"/>
    <col min="103" max="103" width="20.28515625" style="1118" customWidth="1"/>
    <col min="104" max="104" width="22" style="281" customWidth="1"/>
    <col min="105" max="105" width="21.7109375" style="233" customWidth="1"/>
    <col min="106" max="106" width="20.28515625" style="256" customWidth="1"/>
    <col min="107" max="107" width="22" style="281" customWidth="1"/>
    <col min="108" max="108" width="21.7109375" style="233" customWidth="1"/>
    <col min="109" max="109" width="16.28515625" style="264" customWidth="1"/>
    <col min="110" max="110" width="21.140625" style="233" customWidth="1"/>
    <col min="111" max="111" width="21.7109375" style="233" customWidth="1"/>
    <col min="112" max="112" width="22.5703125" style="256" customWidth="1"/>
    <col min="113" max="114" width="21.7109375" style="336" customWidth="1"/>
    <col min="115" max="115" width="21.7109375" style="264" customWidth="1"/>
    <col min="116" max="116" width="21.7109375" style="281" customWidth="1"/>
    <col min="117" max="129" width="21.7109375" style="233" customWidth="1"/>
    <col min="130" max="130" width="18.28515625" style="233" customWidth="1"/>
    <col min="131" max="131" width="24.140625" style="233" customWidth="1"/>
    <col min="132" max="132" width="21.7109375" style="1044" customWidth="1"/>
    <col min="133" max="133" width="24.42578125" style="256" customWidth="1"/>
    <col min="134" max="135" width="21.7109375" style="233" customWidth="1"/>
    <col min="136" max="136" width="24" style="256" customWidth="1"/>
    <col min="137" max="138" width="21.7109375" style="233" customWidth="1"/>
    <col min="139" max="139" width="25.42578125" style="256" customWidth="1"/>
    <col min="140" max="140" width="23.140625" style="233" customWidth="1"/>
    <col min="141" max="141" width="21.28515625" style="233" customWidth="1"/>
    <col min="142" max="145" width="21.7109375" style="233" customWidth="1"/>
    <col min="146" max="146" width="22.7109375" style="233" customWidth="1"/>
    <col min="147" max="166" width="21.7109375" style="233" customWidth="1"/>
    <col min="167" max="167" width="23.140625" style="233" customWidth="1"/>
    <col min="168" max="169" width="21.7109375" style="233" customWidth="1"/>
    <col min="170" max="170" width="24" style="233" customWidth="1"/>
    <col min="171" max="179" width="21.7109375" style="233" customWidth="1"/>
    <col min="180" max="180" width="27.42578125" style="233" customWidth="1"/>
    <col min="181" max="181" width="27" style="233" customWidth="1"/>
    <col min="182" max="182" width="5.7109375" style="255" customWidth="1"/>
    <col min="183" max="183" width="18.85546875" style="1118" customWidth="1"/>
    <col min="184" max="184" width="20" style="486" customWidth="1"/>
    <col min="185" max="185" width="23.28515625" style="233" customWidth="1"/>
    <col min="186" max="186" width="24.7109375" style="235" customWidth="1"/>
    <col min="187" max="187" width="18" style="233" customWidth="1"/>
    <col min="188" max="188" width="20.28515625" style="233" customWidth="1"/>
    <col min="189" max="189" width="23.5703125" style="235" customWidth="1"/>
    <col min="190" max="190" width="7.7109375" style="234" customWidth="1"/>
    <col min="191" max="191" width="23.28515625" style="233" customWidth="1"/>
    <col min="192" max="192" width="24.140625" style="235" customWidth="1"/>
    <col min="193" max="193" width="7.7109375" style="233" customWidth="1"/>
    <col min="194" max="194" width="23" style="233" customWidth="1"/>
    <col min="195" max="195" width="26.5703125" style="233" customWidth="1"/>
    <col min="196" max="196" width="7.28515625" style="233" customWidth="1"/>
    <col min="197" max="197" width="23" style="233" customWidth="1"/>
    <col min="198" max="198" width="25" style="233" customWidth="1"/>
    <col min="199" max="199" width="8" style="233" customWidth="1"/>
    <col min="200" max="200" width="23" style="233" customWidth="1"/>
    <col min="201" max="201" width="16.85546875" style="233" customWidth="1"/>
    <col min="202" max="202" width="7.42578125" style="233" customWidth="1"/>
    <col min="203" max="203" width="23" style="233" customWidth="1"/>
    <col min="204" max="204" width="18" style="233" customWidth="1"/>
    <col min="205" max="205" width="8" style="233" customWidth="1"/>
    <col min="206" max="206" width="23" style="233" customWidth="1"/>
    <col min="207" max="207" width="23.5703125" style="233" customWidth="1"/>
    <col min="208" max="208" width="8.85546875" style="233" customWidth="1"/>
    <col min="209" max="209" width="23" style="233" customWidth="1"/>
    <col min="210" max="210" width="19.140625" style="233" customWidth="1"/>
    <col min="211" max="211" width="8.42578125" style="233" customWidth="1"/>
    <col min="212" max="212" width="23" style="233" customWidth="1"/>
    <col min="213" max="213" width="18.5703125" style="686" customWidth="1"/>
    <col min="214" max="214" width="7.42578125" style="281" customWidth="1"/>
    <col min="215" max="215" width="23.28515625" style="281" customWidth="1"/>
    <col min="216" max="216" width="18.85546875" style="686" customWidth="1"/>
    <col min="217" max="217" width="8" style="281" customWidth="1"/>
    <col min="218" max="218" width="27.42578125" style="281" customWidth="1"/>
    <col min="219" max="219" width="22.28515625" style="256" customWidth="1"/>
    <col min="220" max="220" width="11.42578125" style="281" customWidth="1"/>
    <col min="221" max="221" width="23.42578125" style="281" customWidth="1"/>
    <col min="222" max="222" width="19.5703125" style="686" customWidth="1"/>
    <col min="223" max="223" width="8.7109375" style="281" customWidth="1"/>
    <col min="224" max="224" width="23.28515625" style="281" customWidth="1"/>
    <col min="225" max="225" width="16.42578125" style="686" customWidth="1"/>
    <col min="226" max="226" width="7.28515625" style="721" hidden="1" customWidth="1"/>
    <col min="227" max="227" width="23.140625" style="22" hidden="1" customWidth="1"/>
    <col min="228" max="228" width="23.42578125" style="281" hidden="1" customWidth="1"/>
    <col min="229" max="229" width="7.5703125" style="281" customWidth="1"/>
    <col min="230" max="230" width="27.42578125" style="281" customWidth="1"/>
    <col min="231" max="231" width="17.5703125" style="256" customWidth="1"/>
    <col min="232" max="232" width="1.28515625" style="721" hidden="1" customWidth="1"/>
    <col min="233" max="233" width="23.140625" style="22" hidden="1" customWidth="1"/>
    <col min="234" max="234" width="23.42578125" style="281" hidden="1" customWidth="1"/>
    <col min="235" max="235" width="6.85546875" style="281" customWidth="1"/>
    <col min="236" max="236" width="23.42578125" style="281" customWidth="1"/>
    <col min="237" max="237" width="22.28515625" style="256" customWidth="1"/>
    <col min="238" max="238" width="7.28515625" style="721" customWidth="1"/>
    <col min="239" max="239" width="23.140625" style="22" customWidth="1"/>
    <col min="240" max="240" width="23.42578125" style="281" customWidth="1"/>
    <col min="241" max="241" width="7.42578125" style="281" customWidth="1"/>
    <col min="242" max="242" width="23.42578125" style="281" customWidth="1"/>
    <col min="243" max="243" width="22.28515625" style="256" customWidth="1"/>
    <col min="244" max="244" width="8.140625" style="380" customWidth="1"/>
    <col min="245" max="245" width="23.42578125" style="281" customWidth="1"/>
    <col min="246" max="246" width="20.7109375" style="10" customWidth="1"/>
    <col min="247" max="247" width="7.28515625" style="721" customWidth="1"/>
    <col min="248" max="248" width="23.140625" style="22" customWidth="1"/>
    <col min="249" max="249" width="23.42578125" style="281" customWidth="1"/>
    <col min="250" max="250" width="7.140625" style="69" customWidth="1"/>
    <col min="251" max="251" width="23.140625" style="22" customWidth="1"/>
    <col min="252" max="252" width="20.7109375" style="10" customWidth="1"/>
    <col min="253" max="253" width="7.28515625" style="721" hidden="1" customWidth="1"/>
    <col min="254" max="254" width="23.140625" style="22" hidden="1" customWidth="1"/>
    <col min="255" max="255" width="23.42578125" style="281" hidden="1" customWidth="1"/>
    <col min="256" max="256" width="6.85546875" style="721" customWidth="1"/>
    <col min="257" max="257" width="23.140625" style="22" customWidth="1"/>
    <col min="258" max="258" width="20.7109375" style="10" customWidth="1"/>
    <col min="259" max="259" width="6.5703125" style="721" customWidth="1"/>
    <col min="260" max="260" width="23.140625" style="22" customWidth="1"/>
    <col min="261" max="261" width="20.7109375" style="10" customWidth="1"/>
    <col min="262" max="262" width="0.28515625" style="902" customWidth="1"/>
    <col min="263" max="263" width="23.140625" style="22" hidden="1" customWidth="1"/>
    <col min="264" max="264" width="23.42578125" style="281" hidden="1" customWidth="1"/>
    <col min="265" max="265" width="16.140625" style="721" customWidth="1"/>
    <col min="266" max="266" width="23.140625" style="22" customWidth="1"/>
    <col min="267" max="267" width="20.7109375" style="10" customWidth="1"/>
    <col min="268" max="268" width="8.42578125" style="721" customWidth="1"/>
    <col min="269" max="269" width="23.140625" style="22" customWidth="1"/>
    <col min="270" max="270" width="20.7109375" style="10" customWidth="1"/>
    <col min="271" max="271" width="10.28515625" style="721" customWidth="1"/>
    <col min="272" max="272" width="23.140625" style="22" customWidth="1"/>
    <col min="273" max="273" width="23.42578125" style="10" customWidth="1"/>
    <col min="274" max="274" width="7.28515625" style="721" customWidth="1"/>
    <col min="275" max="275" width="23.140625" style="22" customWidth="1"/>
    <col min="276" max="276" width="30.5703125" style="281" customWidth="1"/>
    <col min="277" max="277" width="27.42578125" style="281" customWidth="1"/>
    <col min="278" max="278" width="33.140625" style="8" customWidth="1"/>
    <col min="279" max="279" width="6.28515625" style="143" customWidth="1"/>
    <col min="280" max="280" width="23.42578125" style="245" customWidth="1"/>
    <col min="281" max="281" width="22.7109375" style="245" customWidth="1"/>
    <col min="282" max="282" width="24.28515625" style="245" customWidth="1"/>
    <col min="283" max="283" width="26.5703125" style="245" customWidth="1"/>
    <col min="284" max="284" width="27.85546875" style="245" customWidth="1"/>
    <col min="285" max="285" width="22.42578125" style="245" customWidth="1"/>
    <col min="286" max="286" width="23.7109375" style="245" customWidth="1"/>
    <col min="287" max="287" width="26.85546875" style="245" customWidth="1"/>
    <col min="288" max="288" width="27" style="245" customWidth="1"/>
    <col min="289" max="289" width="27.5703125" style="329" customWidth="1"/>
    <col min="290" max="290" width="23.7109375" style="329" customWidth="1"/>
    <col min="291" max="291" width="23.42578125" style="329" customWidth="1"/>
    <col min="292" max="292" width="22" style="329" customWidth="1"/>
    <col min="293" max="293" width="24.42578125" style="329" customWidth="1"/>
    <col min="294" max="294" width="21.7109375" style="329" customWidth="1"/>
    <col min="295" max="295" width="23.7109375" style="329" customWidth="1"/>
    <col min="296" max="296" width="27.5703125" style="329" customWidth="1"/>
    <col min="297" max="297" width="21.42578125" style="329" customWidth="1"/>
    <col min="298" max="298" width="25.42578125" style="329" customWidth="1"/>
    <col min="299" max="299" width="24.140625" style="329" customWidth="1"/>
    <col min="300" max="301" width="25.5703125" style="329" customWidth="1"/>
    <col min="302" max="304" width="28.28515625" style="329" customWidth="1"/>
    <col min="305" max="305" width="24.140625" style="143" customWidth="1"/>
    <col min="306" max="306" width="21.85546875" style="143" customWidth="1"/>
    <col min="307" max="307" width="25.7109375" style="143" customWidth="1"/>
    <col min="308" max="308" width="28.85546875" style="143" customWidth="1"/>
    <col min="309" max="309" width="21" style="143" customWidth="1"/>
    <col min="310" max="310" width="21.140625" style="143" customWidth="1"/>
    <col min="311" max="311" width="24.28515625" style="143" customWidth="1"/>
    <col min="312" max="312" width="20.5703125" style="143" customWidth="1"/>
    <col min="313" max="313" width="20.85546875" style="143" customWidth="1"/>
    <col min="314" max="314" width="25.7109375" style="143" customWidth="1"/>
    <col min="315" max="315" width="23.140625" style="143" customWidth="1"/>
    <col min="316" max="316" width="25" style="143" customWidth="1"/>
    <col min="317" max="317" width="23.5703125" style="143" customWidth="1"/>
    <col min="318" max="318" width="21.5703125" style="143" customWidth="1"/>
    <col min="319" max="319" width="23" style="143" customWidth="1"/>
    <col min="320" max="320" width="22.7109375" style="143" customWidth="1"/>
    <col min="321" max="321" width="22.5703125" style="143" customWidth="1"/>
    <col min="322" max="322" width="24.28515625" style="143" customWidth="1"/>
    <col min="323" max="323" width="24.42578125" style="143" customWidth="1"/>
    <col min="324" max="324" width="19.5703125" style="143" customWidth="1"/>
    <col min="325" max="325" width="20.5703125" style="143" customWidth="1"/>
    <col min="326" max="326" width="28.140625" style="143" customWidth="1"/>
    <col min="327" max="327" width="28" style="143" customWidth="1"/>
    <col min="328" max="328" width="24.85546875" style="143" customWidth="1"/>
    <col min="329" max="329" width="24.140625" style="143" customWidth="1"/>
    <col min="330" max="330" width="21.85546875" style="143" customWidth="1"/>
    <col min="331" max="331" width="25.7109375" style="143" customWidth="1"/>
    <col min="332" max="332" width="27.42578125" style="143" customWidth="1"/>
    <col min="333" max="333" width="19.5703125" style="143" customWidth="1"/>
    <col min="334" max="334" width="21.140625" style="143" customWidth="1"/>
    <col min="335" max="335" width="24.28515625" style="143" customWidth="1"/>
    <col min="336" max="336" width="20.5703125" style="143" customWidth="1"/>
    <col min="337" max="337" width="20.85546875" style="143" customWidth="1"/>
    <col min="338" max="338" width="25.7109375" style="143" customWidth="1"/>
    <col min="339" max="339" width="23.140625" style="143" customWidth="1"/>
    <col min="340" max="340" width="25" style="143" customWidth="1"/>
    <col min="341" max="341" width="23.5703125" style="143" customWidth="1"/>
    <col min="342" max="342" width="21.5703125" style="143" customWidth="1"/>
    <col min="343" max="343" width="23" style="143" customWidth="1"/>
    <col min="344" max="344" width="22.7109375" style="143" customWidth="1"/>
    <col min="345" max="345" width="22.5703125" style="143" customWidth="1"/>
    <col min="346" max="346" width="24.28515625" style="143" customWidth="1"/>
    <col min="347" max="347" width="24.42578125" style="143" customWidth="1"/>
    <col min="348" max="348" width="19.5703125" style="143" customWidth="1"/>
    <col min="349" max="349" width="26" style="143" customWidth="1"/>
    <col min="350" max="350" width="29.140625" style="143" customWidth="1"/>
    <col min="351" max="351" width="26.42578125" style="143" customWidth="1"/>
    <col min="352" max="352" width="26.5703125" style="143" customWidth="1"/>
    <col min="353" max="360" width="24.85546875" style="143" customWidth="1"/>
    <col min="361" max="361" width="29.28515625" style="329" customWidth="1"/>
    <col min="362" max="363" width="30.7109375" style="143" customWidth="1"/>
    <col min="364" max="364" width="29" style="143" customWidth="1"/>
    <col min="365" max="365" width="27" style="233" customWidth="1"/>
    <col min="366" max="366" width="17" style="241" customWidth="1"/>
    <col min="367" max="367" width="22.5703125" style="408" customWidth="1"/>
    <col min="368" max="368" width="21.140625" style="118" customWidth="1"/>
    <col min="369" max="369" width="22.5703125" style="379" customWidth="1"/>
    <col min="370" max="370" width="26.7109375" style="336" customWidth="1"/>
    <col min="371" max="371" width="26.140625" style="812" customWidth="1"/>
    <col min="372" max="372" width="18.140625" style="233" customWidth="1"/>
    <col min="373" max="373" width="26.140625" style="336" customWidth="1"/>
    <col min="374" max="374" width="24.5703125" style="428" customWidth="1"/>
    <col min="375" max="375" width="5.42578125" style="508" customWidth="1"/>
    <col min="376" max="376" width="6.28515625" style="520" customWidth="1"/>
    <col min="377" max="377" width="19.28515625" style="118" customWidth="1"/>
    <col min="378" max="378" width="26.42578125" style="143" customWidth="1"/>
    <col min="379" max="379" width="21.5703125" style="143" customWidth="1"/>
    <col min="380" max="380" width="17.7109375" style="428" customWidth="1"/>
    <col min="381" max="381" width="10.140625" style="810" customWidth="1"/>
    <col min="382" max="382" width="17.7109375" style="748" customWidth="1"/>
    <col min="383" max="383" width="28" style="748" customWidth="1"/>
    <col min="384" max="384" width="20.85546875" style="749" customWidth="1"/>
    <col min="385" max="385" width="12" style="749" customWidth="1"/>
    <col min="386" max="386" width="17.140625" style="749" customWidth="1"/>
    <col min="387" max="387" width="28" style="143" customWidth="1"/>
    <col min="388" max="388" width="24.140625" style="332" customWidth="1"/>
    <col min="389" max="389" width="25.85546875" style="233" customWidth="1"/>
    <col min="390" max="390" width="38" style="143" customWidth="1"/>
    <col min="391" max="391" width="21.140625" style="331" customWidth="1"/>
    <col min="392" max="392" width="21" style="329" customWidth="1"/>
    <col min="393" max="393" width="28.85546875" style="233" customWidth="1"/>
    <col min="394" max="394" width="25.85546875" style="233" customWidth="1"/>
    <col min="395" max="395" width="25" style="233" customWidth="1"/>
    <col min="396" max="396" width="13" style="236" customWidth="1"/>
    <col min="397" max="397" width="16.42578125" style="236" customWidth="1"/>
    <col min="398" max="465" width="9.140625" style="236"/>
    <col min="466" max="16384" width="9.140625" style="9"/>
  </cols>
  <sheetData>
    <row r="1" spans="1:555" ht="5.25" customHeight="1" thickBot="1" x14ac:dyDescent="0.35">
      <c r="A1" s="53" t="s">
        <v>43</v>
      </c>
      <c r="B1" s="71"/>
      <c r="C1" s="70"/>
      <c r="D1" s="71"/>
      <c r="E1" s="71"/>
      <c r="F1" s="70"/>
      <c r="G1" s="193"/>
      <c r="H1" s="70"/>
      <c r="I1" s="53"/>
      <c r="J1" s="72"/>
      <c r="K1" s="70"/>
      <c r="L1" s="1135"/>
      <c r="M1" s="53"/>
      <c r="N1" s="70"/>
      <c r="O1" s="23"/>
      <c r="P1" s="529"/>
      <c r="Q1" s="73"/>
      <c r="R1" s="70"/>
      <c r="S1" s="11"/>
      <c r="T1" s="53"/>
      <c r="BD1" s="8"/>
      <c r="BF1" s="8"/>
      <c r="BG1" s="237"/>
      <c r="BI1" s="74"/>
      <c r="BJ1" s="233"/>
      <c r="BL1" s="198"/>
      <c r="BM1" s="65"/>
      <c r="BO1" s="22"/>
      <c r="BP1" s="336"/>
      <c r="BR1" s="717"/>
      <c r="BU1" s="71"/>
      <c r="BV1" s="65"/>
      <c r="BX1" s="8"/>
      <c r="BY1" s="336"/>
      <c r="CA1" s="71"/>
      <c r="CD1" s="71"/>
      <c r="CG1" s="71"/>
      <c r="CM1" s="22"/>
      <c r="CN1" s="3"/>
      <c r="CP1" s="8"/>
      <c r="CQ1" s="8"/>
      <c r="CS1" s="8"/>
      <c r="CT1" s="65"/>
      <c r="CX1" s="280"/>
      <c r="HR1" s="724"/>
      <c r="HS1" s="65"/>
      <c r="HX1" s="724"/>
      <c r="HY1" s="65"/>
      <c r="ID1" s="724"/>
      <c r="IE1" s="65"/>
      <c r="IM1" s="724"/>
      <c r="IN1" s="65"/>
      <c r="IP1" s="198"/>
      <c r="IQ1" s="65"/>
      <c r="IS1" s="724"/>
      <c r="IT1" s="65"/>
      <c r="IV1" s="724"/>
      <c r="IW1" s="65"/>
      <c r="IY1" s="724"/>
      <c r="IZ1" s="65"/>
      <c r="JB1" s="724"/>
      <c r="JC1" s="65"/>
      <c r="JE1" s="724"/>
      <c r="JF1" s="65"/>
      <c r="JH1" s="724"/>
      <c r="JI1" s="65"/>
      <c r="JK1" s="724"/>
      <c r="JL1" s="65"/>
      <c r="JN1" s="724"/>
      <c r="JO1" s="65"/>
      <c r="NB1" s="233"/>
      <c r="NL1" s="486"/>
      <c r="NX1" s="233"/>
      <c r="OA1" s="236"/>
      <c r="OB1" s="331"/>
      <c r="OD1" s="332"/>
    </row>
    <row r="2" spans="1:555" s="47" customFormat="1" ht="26.25" customHeight="1" thickTop="1" x14ac:dyDescent="0.35">
      <c r="A2" s="53"/>
      <c r="B2" s="1176"/>
      <c r="C2" s="124"/>
      <c r="D2" s="1286" t="s">
        <v>24</v>
      </c>
      <c r="E2" s="1287"/>
      <c r="F2" s="50"/>
      <c r="G2" s="194"/>
      <c r="H2" s="51"/>
      <c r="I2" s="51"/>
      <c r="J2" s="52"/>
      <c r="K2" s="52"/>
      <c r="L2" s="1136"/>
      <c r="M2" s="51"/>
      <c r="N2" s="52"/>
      <c r="O2" s="51"/>
      <c r="P2" s="530"/>
      <c r="Q2" s="53"/>
      <c r="R2" s="51"/>
      <c r="S2" s="568"/>
      <c r="T2" s="51"/>
      <c r="U2" s="29"/>
      <c r="V2" s="580"/>
      <c r="W2" s="35"/>
      <c r="X2" s="41"/>
      <c r="Y2" s="50"/>
      <c r="Z2" s="35"/>
      <c r="AA2" s="41"/>
      <c r="AB2" s="50"/>
      <c r="AC2" s="35"/>
      <c r="AD2" s="29"/>
      <c r="AE2" s="50"/>
      <c r="AF2" s="35"/>
      <c r="AG2" s="29"/>
      <c r="AH2" s="35"/>
      <c r="AI2" s="1096"/>
      <c r="AJ2" s="1284"/>
      <c r="AK2" s="1284"/>
      <c r="AL2" s="1284"/>
      <c r="AM2" s="1284"/>
      <c r="AN2" s="1284"/>
      <c r="AO2" s="233"/>
      <c r="AP2" s="654"/>
      <c r="AQ2" s="48"/>
      <c r="AR2" s="1071"/>
      <c r="AS2" s="1077"/>
      <c r="AT2" s="48"/>
      <c r="AU2" s="1071"/>
      <c r="AV2" s="654"/>
      <c r="AW2" s="48"/>
      <c r="AX2" s="1071"/>
      <c r="AY2" s="11"/>
      <c r="AZ2" s="8"/>
      <c r="BA2" s="8"/>
      <c r="BB2" s="11"/>
      <c r="BC2" s="8"/>
      <c r="BD2" s="8"/>
      <c r="BE2" s="11"/>
      <c r="BF2" s="8"/>
      <c r="BG2" s="233"/>
      <c r="BH2" s="11"/>
      <c r="BI2" s="65"/>
      <c r="BJ2" s="233"/>
      <c r="BK2" s="11"/>
      <c r="BL2" s="25"/>
      <c r="BM2" s="8"/>
      <c r="BN2" s="11"/>
      <c r="BO2" s="8"/>
      <c r="BP2" s="233"/>
      <c r="BQ2" s="11"/>
      <c r="BR2" s="71"/>
      <c r="BS2" s="8"/>
      <c r="BT2" s="25"/>
      <c r="BU2" s="721"/>
      <c r="BV2" s="28"/>
      <c r="BW2" s="22"/>
      <c r="BX2" s="74"/>
      <c r="BY2" s="336"/>
      <c r="BZ2" s="10"/>
      <c r="CA2" s="71"/>
      <c r="CB2" s="8"/>
      <c r="CC2" s="10"/>
      <c r="CD2" s="71"/>
      <c r="CE2" s="11"/>
      <c r="CF2" s="10"/>
      <c r="CG2" s="743"/>
      <c r="CH2" s="233"/>
      <c r="CI2" s="11"/>
      <c r="CJ2" s="8"/>
      <c r="CK2" s="8"/>
      <c r="CL2" s="11"/>
      <c r="CM2" s="8"/>
      <c r="CN2" s="8"/>
      <c r="CO2" s="10"/>
      <c r="CP2" s="22"/>
      <c r="CQ2" s="8"/>
      <c r="CR2" s="10"/>
      <c r="CS2" s="74"/>
      <c r="CT2" s="28"/>
      <c r="CU2" s="22"/>
      <c r="CV2" s="22"/>
      <c r="CW2" s="8"/>
      <c r="CX2" s="282"/>
      <c r="CY2" s="1118"/>
      <c r="CZ2" s="281"/>
      <c r="DA2" s="233"/>
      <c r="DB2" s="256"/>
      <c r="DC2" s="281"/>
      <c r="DD2" s="233"/>
      <c r="DE2" s="264"/>
      <c r="DF2" s="233"/>
      <c r="DG2" s="233"/>
      <c r="DH2" s="256"/>
      <c r="DI2" s="336"/>
      <c r="DJ2" s="336"/>
      <c r="DK2" s="264"/>
      <c r="DL2" s="281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1044"/>
      <c r="EC2" s="256"/>
      <c r="ED2" s="233"/>
      <c r="EE2" s="233"/>
      <c r="EF2" s="256"/>
      <c r="EG2" s="233"/>
      <c r="EH2" s="233"/>
      <c r="EI2" s="256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55"/>
      <c r="GA2" s="1118"/>
      <c r="GB2" s="486"/>
      <c r="GC2" s="233"/>
      <c r="GD2" s="235"/>
      <c r="GE2" s="233"/>
      <c r="GF2" s="233"/>
      <c r="GG2" s="235"/>
      <c r="GH2" s="234"/>
      <c r="GI2" s="233"/>
      <c r="GJ2" s="235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686"/>
      <c r="HF2" s="281"/>
      <c r="HG2" s="281"/>
      <c r="HH2" s="686"/>
      <c r="HI2" s="281"/>
      <c r="HJ2" s="281"/>
      <c r="HK2" s="256"/>
      <c r="HL2" s="281"/>
      <c r="HM2" s="281"/>
      <c r="HN2" s="686"/>
      <c r="HO2" s="281"/>
      <c r="HP2" s="281"/>
      <c r="HQ2" s="686"/>
      <c r="HR2" s="725"/>
      <c r="HS2" s="8"/>
      <c r="HT2" s="281"/>
      <c r="HU2" s="281"/>
      <c r="HV2" s="281"/>
      <c r="HW2" s="256"/>
      <c r="HX2" s="725"/>
      <c r="HY2" s="8"/>
      <c r="HZ2" s="281"/>
      <c r="IA2" s="281"/>
      <c r="IB2" s="281"/>
      <c r="IC2" s="256"/>
      <c r="ID2" s="725"/>
      <c r="IE2" s="8"/>
      <c r="IF2" s="281"/>
      <c r="IG2" s="281"/>
      <c r="IH2" s="281"/>
      <c r="II2" s="256"/>
      <c r="IJ2" s="380"/>
      <c r="IK2" s="281"/>
      <c r="IL2" s="11"/>
      <c r="IM2" s="725"/>
      <c r="IN2" s="8"/>
      <c r="IO2" s="281"/>
      <c r="IP2" s="25"/>
      <c r="IQ2" s="8"/>
      <c r="IR2" s="11"/>
      <c r="IS2" s="725"/>
      <c r="IT2" s="8"/>
      <c r="IU2" s="281"/>
      <c r="IV2" s="725"/>
      <c r="IW2" s="8"/>
      <c r="IX2" s="11"/>
      <c r="IY2" s="725"/>
      <c r="IZ2" s="8"/>
      <c r="JA2" s="11"/>
      <c r="JB2" s="724"/>
      <c r="JC2" s="8"/>
      <c r="JD2" s="281"/>
      <c r="JE2" s="725"/>
      <c r="JF2" s="8"/>
      <c r="JG2" s="11"/>
      <c r="JH2" s="725"/>
      <c r="JI2" s="8"/>
      <c r="JJ2" s="11"/>
      <c r="JK2" s="725"/>
      <c r="JL2" s="8"/>
      <c r="JM2" s="11"/>
      <c r="JN2" s="725"/>
      <c r="JO2" s="8"/>
      <c r="JP2" s="281"/>
      <c r="JQ2" s="281"/>
      <c r="JR2" s="8"/>
      <c r="JS2" s="143"/>
      <c r="JT2" s="246"/>
      <c r="JU2" s="246"/>
      <c r="JV2" s="246"/>
      <c r="JW2" s="246"/>
      <c r="JX2" s="246"/>
      <c r="JY2" s="246"/>
      <c r="JZ2" s="246"/>
      <c r="KA2" s="246"/>
      <c r="KB2" s="246"/>
      <c r="KC2" s="143"/>
      <c r="KD2" s="143"/>
      <c r="KE2" s="143"/>
      <c r="KF2" s="143"/>
      <c r="KG2" s="143"/>
      <c r="KH2" s="143"/>
      <c r="KI2" s="143"/>
      <c r="KJ2" s="143"/>
      <c r="KK2" s="329"/>
      <c r="KL2" s="143"/>
      <c r="KM2" s="143"/>
      <c r="KN2" s="329"/>
      <c r="KO2" s="329"/>
      <c r="KP2" s="329"/>
      <c r="KQ2" s="329"/>
      <c r="KR2" s="329"/>
      <c r="KS2" s="143"/>
      <c r="KT2" s="233"/>
      <c r="KU2" s="236"/>
      <c r="KV2" s="236"/>
      <c r="KW2" s="233"/>
      <c r="KX2" s="236"/>
      <c r="KY2" s="236"/>
      <c r="KZ2" s="233"/>
      <c r="LA2" s="236"/>
      <c r="LB2" s="236"/>
      <c r="LC2" s="331"/>
      <c r="LD2" s="329"/>
      <c r="LE2" s="329"/>
      <c r="LF2" s="333"/>
      <c r="LG2" s="236"/>
      <c r="LH2" s="334"/>
      <c r="LI2" s="236"/>
      <c r="LJ2" s="236"/>
      <c r="LK2" s="236"/>
      <c r="LL2" s="236"/>
      <c r="LM2" s="255"/>
      <c r="LN2" s="234"/>
      <c r="LO2" s="143"/>
      <c r="LP2" s="143"/>
      <c r="LQ2" s="143"/>
      <c r="LR2" s="233"/>
      <c r="LS2" s="236"/>
      <c r="LT2" s="236"/>
      <c r="LU2" s="233"/>
      <c r="LV2" s="236"/>
      <c r="LW2" s="236"/>
      <c r="LX2" s="233"/>
      <c r="LY2" s="236"/>
      <c r="LZ2" s="236"/>
      <c r="MA2" s="331"/>
      <c r="MB2" s="329"/>
      <c r="MC2" s="329"/>
      <c r="MD2" s="333"/>
      <c r="ME2" s="236"/>
      <c r="MF2" s="334"/>
      <c r="MG2" s="236"/>
      <c r="MH2" s="236"/>
      <c r="MI2" s="236"/>
      <c r="MJ2" s="236"/>
      <c r="MK2" s="255"/>
      <c r="ML2" s="234"/>
      <c r="MM2" s="234"/>
      <c r="MN2" s="143"/>
      <c r="MO2" s="143"/>
      <c r="MP2" s="143"/>
      <c r="MQ2" s="143"/>
      <c r="MR2" s="143"/>
      <c r="MS2" s="143"/>
      <c r="MT2" s="143"/>
      <c r="MU2" s="143"/>
      <c r="MV2" s="143"/>
      <c r="MW2" s="329"/>
      <c r="MX2" s="143"/>
      <c r="MY2" s="143"/>
      <c r="MZ2" s="143"/>
      <c r="NA2" s="233"/>
      <c r="NB2" s="118"/>
      <c r="NC2" s="408"/>
      <c r="ND2" s="118"/>
      <c r="NE2" s="379"/>
      <c r="NF2" s="336"/>
      <c r="NG2" s="812"/>
      <c r="NH2" s="233"/>
      <c r="NI2" s="336"/>
      <c r="NJ2" s="428"/>
      <c r="NK2" s="508"/>
      <c r="NL2" s="419"/>
      <c r="NM2" s="118"/>
      <c r="NN2" s="143"/>
      <c r="NO2" s="143"/>
      <c r="NP2" s="428"/>
      <c r="NQ2" s="810"/>
      <c r="NR2" s="748"/>
      <c r="NS2" s="748"/>
      <c r="NT2" s="749"/>
      <c r="NU2" s="749"/>
      <c r="NV2" s="749"/>
      <c r="NW2" s="143"/>
      <c r="NX2" s="335"/>
      <c r="NY2" s="235"/>
      <c r="NZ2" s="143"/>
      <c r="OA2" s="256"/>
      <c r="OB2" s="233"/>
      <c r="OC2" s="336"/>
      <c r="OD2" s="335"/>
      <c r="OE2" s="336"/>
      <c r="OF2" s="236"/>
      <c r="OG2" s="236"/>
      <c r="OH2" s="236"/>
      <c r="OI2" s="236"/>
      <c r="OJ2" s="236"/>
      <c r="OK2" s="236"/>
      <c r="OL2" s="236"/>
      <c r="OM2" s="236"/>
      <c r="ON2" s="236"/>
      <c r="OO2" s="236"/>
      <c r="OP2" s="236"/>
      <c r="OQ2" s="236"/>
      <c r="OR2" s="236"/>
      <c r="OS2" s="236"/>
      <c r="OT2" s="236"/>
      <c r="OU2" s="236"/>
      <c r="OV2" s="236"/>
      <c r="OW2" s="236"/>
      <c r="OX2" s="236"/>
      <c r="OY2" s="236"/>
      <c r="OZ2" s="236"/>
      <c r="PA2" s="236"/>
      <c r="PB2" s="236"/>
      <c r="PC2" s="236"/>
      <c r="PD2" s="236"/>
      <c r="PE2" s="236"/>
      <c r="PF2" s="236"/>
      <c r="PG2" s="236"/>
      <c r="PH2" s="236"/>
      <c r="PI2" s="236"/>
      <c r="PJ2" s="236"/>
      <c r="PK2" s="236"/>
      <c r="PL2" s="236"/>
      <c r="PM2" s="236"/>
      <c r="PN2" s="236"/>
      <c r="PO2" s="236"/>
      <c r="PP2" s="236"/>
      <c r="PQ2" s="236"/>
      <c r="PR2" s="236"/>
      <c r="PS2" s="236"/>
      <c r="PT2" s="236"/>
      <c r="PU2" s="236"/>
      <c r="PV2" s="236"/>
      <c r="PW2" s="236"/>
      <c r="PX2" s="236"/>
      <c r="PY2" s="236"/>
      <c r="PZ2" s="236"/>
      <c r="QA2" s="236"/>
      <c r="QB2" s="236"/>
      <c r="QC2" s="236"/>
      <c r="QD2" s="236"/>
      <c r="QE2" s="236"/>
      <c r="QF2" s="236"/>
      <c r="QG2" s="236"/>
      <c r="QH2" s="236"/>
      <c r="QI2" s="236"/>
      <c r="QJ2" s="236"/>
      <c r="QK2" s="236"/>
      <c r="QL2" s="236"/>
      <c r="QM2" s="236"/>
      <c r="QN2" s="236"/>
      <c r="QO2" s="236"/>
      <c r="QP2" s="236"/>
      <c r="QQ2" s="236"/>
      <c r="QR2" s="236"/>
      <c r="QS2" s="236"/>
      <c r="QT2" s="236"/>
      <c r="QU2" s="236"/>
      <c r="QV2" s="236"/>
      <c r="QW2" s="236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</row>
    <row r="3" spans="1:555" s="47" customFormat="1" ht="18" customHeight="1" x14ac:dyDescent="0.35">
      <c r="A3" s="53"/>
      <c r="B3" s="1177"/>
      <c r="C3" s="125"/>
      <c r="D3" s="1294" t="s">
        <v>40</v>
      </c>
      <c r="E3" s="1295"/>
      <c r="F3" s="50"/>
      <c r="G3" s="1296"/>
      <c r="H3" s="1296"/>
      <c r="I3" s="51"/>
      <c r="J3" s="52"/>
      <c r="K3" s="52"/>
      <c r="L3" s="1136"/>
      <c r="M3" s="51"/>
      <c r="N3" s="52"/>
      <c r="O3" s="51"/>
      <c r="P3" s="530"/>
      <c r="Q3" s="53"/>
      <c r="R3" s="51"/>
      <c r="S3" s="568"/>
      <c r="T3" s="51"/>
      <c r="U3" s="29"/>
      <c r="V3" s="580"/>
      <c r="W3" s="35"/>
      <c r="X3" s="41"/>
      <c r="Y3" s="50"/>
      <c r="Z3" s="35"/>
      <c r="AA3" s="41"/>
      <c r="AB3" s="50"/>
      <c r="AC3" s="35"/>
      <c r="AD3" s="29"/>
      <c r="AE3" s="50"/>
      <c r="AF3" s="35"/>
      <c r="AG3" s="29"/>
      <c r="AH3" s="35"/>
      <c r="AI3" s="1096"/>
      <c r="AJ3" s="1284"/>
      <c r="AK3" s="1284"/>
      <c r="AL3" s="1284"/>
      <c r="AM3" s="1284"/>
      <c r="AN3" s="1284"/>
      <c r="AO3" s="233"/>
      <c r="AP3" s="654"/>
      <c r="AQ3" s="48"/>
      <c r="AR3" s="1071"/>
      <c r="AS3" s="1077"/>
      <c r="AT3" s="48"/>
      <c r="AU3" s="1071"/>
      <c r="AV3" s="654"/>
      <c r="AW3" s="48"/>
      <c r="AX3" s="1071"/>
      <c r="AY3" s="11"/>
      <c r="AZ3" s="8"/>
      <c r="BA3" s="8"/>
      <c r="BB3" s="11"/>
      <c r="BC3" s="8"/>
      <c r="BD3" s="8"/>
      <c r="BE3" s="11"/>
      <c r="BF3" s="8"/>
      <c r="BG3" s="233"/>
      <c r="BH3" s="11"/>
      <c r="BI3" s="65"/>
      <c r="BJ3" s="233"/>
      <c r="BK3" s="11"/>
      <c r="BL3" s="25"/>
      <c r="BM3" s="8"/>
      <c r="BN3" s="11"/>
      <c r="BO3" s="8"/>
      <c r="BP3" s="233"/>
      <c r="BQ3" s="11"/>
      <c r="BR3" s="71"/>
      <c r="BS3" s="8"/>
      <c r="BT3" s="25"/>
      <c r="BU3" s="721"/>
      <c r="BV3" s="28"/>
      <c r="BW3" s="22"/>
      <c r="BX3" s="74"/>
      <c r="BY3" s="336"/>
      <c r="BZ3" s="10"/>
      <c r="CA3" s="71"/>
      <c r="CB3" s="8"/>
      <c r="CC3" s="10"/>
      <c r="CD3" s="71"/>
      <c r="CE3" s="11"/>
      <c r="CF3" s="10"/>
      <c r="CG3" s="743"/>
      <c r="CH3" s="233"/>
      <c r="CI3" s="11"/>
      <c r="CJ3" s="8"/>
      <c r="CK3" s="8"/>
      <c r="CL3" s="11"/>
      <c r="CM3" s="8"/>
      <c r="CN3" s="8"/>
      <c r="CO3" s="10"/>
      <c r="CP3" s="22"/>
      <c r="CQ3" s="8"/>
      <c r="CR3" s="10"/>
      <c r="CS3" s="74"/>
      <c r="CT3" s="28"/>
      <c r="CU3" s="22"/>
      <c r="CV3" s="22"/>
      <c r="CW3" s="8"/>
      <c r="CX3" s="282"/>
      <c r="CY3" s="1118"/>
      <c r="CZ3" s="281"/>
      <c r="DA3" s="233"/>
      <c r="DB3" s="256"/>
      <c r="DC3" s="281"/>
      <c r="DD3" s="233"/>
      <c r="DE3" s="264"/>
      <c r="DF3" s="233"/>
      <c r="DG3" s="233"/>
      <c r="DH3" s="256"/>
      <c r="DI3" s="336"/>
      <c r="DJ3" s="336"/>
      <c r="DK3" s="264"/>
      <c r="DL3" s="281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1044"/>
      <c r="EC3" s="256"/>
      <c r="ED3" s="233"/>
      <c r="EE3" s="233"/>
      <c r="EF3" s="256"/>
      <c r="EG3" s="233"/>
      <c r="EH3" s="233"/>
      <c r="EI3" s="256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55"/>
      <c r="GA3" s="1118"/>
      <c r="GB3" s="486"/>
      <c r="GC3" s="233"/>
      <c r="GD3" s="235"/>
      <c r="GE3" s="233"/>
      <c r="GF3" s="233"/>
      <c r="GG3" s="235"/>
      <c r="GH3" s="234"/>
      <c r="GI3" s="233"/>
      <c r="GJ3" s="235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686"/>
      <c r="HF3" s="281"/>
      <c r="HG3" s="281"/>
      <c r="HH3" s="686"/>
      <c r="HI3" s="281"/>
      <c r="HJ3" s="281"/>
      <c r="HK3" s="256"/>
      <c r="HL3" s="281"/>
      <c r="HM3" s="281"/>
      <c r="HN3" s="686"/>
      <c r="HO3" s="281"/>
      <c r="HP3" s="281"/>
      <c r="HQ3" s="686"/>
      <c r="HR3" s="725"/>
      <c r="HS3" s="8"/>
      <c r="HT3" s="281"/>
      <c r="HU3" s="281"/>
      <c r="HV3" s="281"/>
      <c r="HW3" s="256"/>
      <c r="HX3" s="725"/>
      <c r="HY3" s="8"/>
      <c r="HZ3" s="281"/>
      <c r="IA3" s="281"/>
      <c r="IB3" s="281"/>
      <c r="IC3" s="256"/>
      <c r="ID3" s="725"/>
      <c r="IE3" s="8"/>
      <c r="IF3" s="281"/>
      <c r="IG3" s="281"/>
      <c r="IH3" s="281"/>
      <c r="II3" s="256"/>
      <c r="IJ3" s="380"/>
      <c r="IK3" s="281"/>
      <c r="IL3" s="11"/>
      <c r="IM3" s="725"/>
      <c r="IN3" s="8"/>
      <c r="IO3" s="281"/>
      <c r="IP3" s="25"/>
      <c r="IQ3" s="8"/>
      <c r="IR3" s="11"/>
      <c r="IS3" s="725"/>
      <c r="IT3" s="8"/>
      <c r="IU3" s="281"/>
      <c r="IV3" s="725"/>
      <c r="IW3" s="8"/>
      <c r="IX3" s="11"/>
      <c r="IY3" s="725"/>
      <c r="IZ3" s="8"/>
      <c r="JA3" s="11"/>
      <c r="JB3" s="724"/>
      <c r="JC3" s="8"/>
      <c r="JD3" s="281"/>
      <c r="JE3" s="725"/>
      <c r="JF3" s="8"/>
      <c r="JG3" s="11"/>
      <c r="JH3" s="725"/>
      <c r="JI3" s="8"/>
      <c r="JJ3" s="11"/>
      <c r="JK3" s="725"/>
      <c r="JL3" s="8"/>
      <c r="JM3" s="11"/>
      <c r="JN3" s="725"/>
      <c r="JO3" s="8"/>
      <c r="JP3" s="281"/>
      <c r="JQ3" s="281"/>
      <c r="JR3" s="8"/>
      <c r="JS3" s="143"/>
      <c r="JT3" s="246"/>
      <c r="JU3" s="246"/>
      <c r="JV3" s="246"/>
      <c r="JW3" s="246"/>
      <c r="JX3" s="246"/>
      <c r="JY3" s="246"/>
      <c r="JZ3" s="246"/>
      <c r="KA3" s="246"/>
      <c r="KB3" s="246"/>
      <c r="KC3" s="143"/>
      <c r="KD3" s="143"/>
      <c r="KE3" s="143"/>
      <c r="KF3" s="143"/>
      <c r="KG3" s="143"/>
      <c r="KH3" s="143"/>
      <c r="KI3" s="143"/>
      <c r="KJ3" s="143"/>
      <c r="KK3" s="329"/>
      <c r="KL3" s="143"/>
      <c r="KM3" s="143"/>
      <c r="KN3" s="329"/>
      <c r="KO3" s="329"/>
      <c r="KP3" s="329"/>
      <c r="KQ3" s="329"/>
      <c r="KR3" s="329"/>
      <c r="KS3" s="143"/>
      <c r="KT3" s="233"/>
      <c r="KU3" s="236"/>
      <c r="KV3" s="236"/>
      <c r="KW3" s="233"/>
      <c r="KX3" s="236"/>
      <c r="KY3" s="236"/>
      <c r="KZ3" s="233"/>
      <c r="LA3" s="236"/>
      <c r="LB3" s="236"/>
      <c r="LC3" s="331"/>
      <c r="LD3" s="329"/>
      <c r="LE3" s="329"/>
      <c r="LF3" s="333"/>
      <c r="LG3" s="236"/>
      <c r="LH3" s="334"/>
      <c r="LI3" s="236"/>
      <c r="LJ3" s="236"/>
      <c r="LK3" s="236"/>
      <c r="LL3" s="236"/>
      <c r="LM3" s="255"/>
      <c r="LN3" s="234"/>
      <c r="LO3" s="143"/>
      <c r="LP3" s="143"/>
      <c r="LQ3" s="143"/>
      <c r="LR3" s="233"/>
      <c r="LS3" s="236"/>
      <c r="LT3" s="236"/>
      <c r="LU3" s="233"/>
      <c r="LV3" s="236"/>
      <c r="LW3" s="236"/>
      <c r="LX3" s="233"/>
      <c r="LY3" s="236"/>
      <c r="LZ3" s="236"/>
      <c r="MA3" s="331"/>
      <c r="MB3" s="329"/>
      <c r="MC3" s="329"/>
      <c r="MD3" s="333"/>
      <c r="ME3" s="236"/>
      <c r="MF3" s="334"/>
      <c r="MG3" s="236"/>
      <c r="MH3" s="236"/>
      <c r="MI3" s="236"/>
      <c r="MJ3" s="236"/>
      <c r="MK3" s="255"/>
      <c r="ML3" s="234"/>
      <c r="MM3" s="234"/>
      <c r="MN3" s="143"/>
      <c r="MO3" s="143"/>
      <c r="MP3" s="143"/>
      <c r="MQ3" s="143"/>
      <c r="MR3" s="143"/>
      <c r="MS3" s="143"/>
      <c r="MT3" s="143"/>
      <c r="MU3" s="143"/>
      <c r="MV3" s="143"/>
      <c r="MW3" s="329"/>
      <c r="MX3" s="143"/>
      <c r="MY3" s="143"/>
      <c r="MZ3" s="143"/>
      <c r="NA3" s="233"/>
      <c r="NB3" s="118"/>
      <c r="NC3" s="408"/>
      <c r="ND3" s="118"/>
      <c r="NE3" s="379"/>
      <c r="NF3" s="336"/>
      <c r="NG3" s="812"/>
      <c r="NH3" s="233"/>
      <c r="NI3" s="336"/>
      <c r="NJ3" s="428"/>
      <c r="NK3" s="508"/>
      <c r="NL3" s="419"/>
      <c r="NM3" s="118"/>
      <c r="NN3" s="143"/>
      <c r="NO3" s="143"/>
      <c r="NP3" s="428"/>
      <c r="NQ3" s="810"/>
      <c r="NR3" s="748"/>
      <c r="NS3" s="748"/>
      <c r="NT3" s="749"/>
      <c r="NU3" s="749"/>
      <c r="NV3" s="749"/>
      <c r="NW3" s="143"/>
      <c r="NX3" s="335"/>
      <c r="NY3" s="235"/>
      <c r="NZ3" s="143"/>
      <c r="OA3" s="256"/>
      <c r="OB3" s="233"/>
      <c r="OC3" s="336"/>
      <c r="OD3" s="335"/>
      <c r="OE3" s="336"/>
      <c r="OF3" s="236"/>
      <c r="OG3" s="236"/>
      <c r="OH3" s="236"/>
      <c r="OI3" s="236"/>
      <c r="OJ3" s="236"/>
      <c r="OK3" s="236"/>
      <c r="OL3" s="236"/>
      <c r="OM3" s="236"/>
      <c r="ON3" s="236"/>
      <c r="OO3" s="236"/>
      <c r="OP3" s="236"/>
      <c r="OQ3" s="236"/>
      <c r="OR3" s="236"/>
      <c r="OS3" s="236"/>
      <c r="OT3" s="236"/>
      <c r="OU3" s="236"/>
      <c r="OV3" s="236"/>
      <c r="OW3" s="236"/>
      <c r="OX3" s="236"/>
      <c r="OY3" s="236"/>
      <c r="OZ3" s="236"/>
      <c r="PA3" s="236"/>
      <c r="PB3" s="236"/>
      <c r="PC3" s="236"/>
      <c r="PD3" s="236"/>
      <c r="PE3" s="236"/>
      <c r="PF3" s="236"/>
      <c r="PG3" s="236"/>
      <c r="PH3" s="236"/>
      <c r="PI3" s="236"/>
      <c r="PJ3" s="236"/>
      <c r="PK3" s="236"/>
      <c r="PL3" s="236"/>
      <c r="PM3" s="236"/>
      <c r="PN3" s="236"/>
      <c r="PO3" s="236"/>
      <c r="PP3" s="236"/>
      <c r="PQ3" s="236"/>
      <c r="PR3" s="236"/>
      <c r="PS3" s="236"/>
      <c r="PT3" s="236"/>
      <c r="PU3" s="236"/>
      <c r="PV3" s="236"/>
      <c r="PW3" s="236"/>
      <c r="PX3" s="236"/>
      <c r="PY3" s="236"/>
      <c r="PZ3" s="236"/>
      <c r="QA3" s="236"/>
      <c r="QB3" s="236"/>
      <c r="QC3" s="236"/>
      <c r="QD3" s="236"/>
      <c r="QE3" s="236"/>
      <c r="QF3" s="236"/>
      <c r="QG3" s="236"/>
      <c r="QH3" s="236"/>
      <c r="QI3" s="236"/>
      <c r="QJ3" s="236"/>
      <c r="QK3" s="236"/>
      <c r="QL3" s="236"/>
      <c r="QM3" s="236"/>
      <c r="QN3" s="236"/>
      <c r="QO3" s="236"/>
      <c r="QP3" s="236"/>
      <c r="QQ3" s="236"/>
      <c r="QR3" s="236"/>
      <c r="QS3" s="236"/>
      <c r="QT3" s="236"/>
      <c r="QU3" s="236"/>
      <c r="QV3" s="236"/>
      <c r="QW3" s="236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</row>
    <row r="4" spans="1:555" s="47" customFormat="1" ht="26.25" customHeight="1" x14ac:dyDescent="0.35">
      <c r="A4" s="53"/>
      <c r="B4" s="1177"/>
      <c r="C4" s="126"/>
      <c r="D4" s="145" t="s">
        <v>29</v>
      </c>
      <c r="E4" s="146"/>
      <c r="F4" s="54"/>
      <c r="G4" s="1296"/>
      <c r="H4" s="1296"/>
      <c r="I4" s="55"/>
      <c r="J4" s="56"/>
      <c r="K4" s="56"/>
      <c r="L4" s="1136"/>
      <c r="M4" s="55"/>
      <c r="N4" s="56"/>
      <c r="O4" s="55"/>
      <c r="P4" s="530"/>
      <c r="Q4" s="53"/>
      <c r="R4" s="55"/>
      <c r="S4" s="569"/>
      <c r="T4" s="55"/>
      <c r="U4" s="30"/>
      <c r="V4" s="580"/>
      <c r="W4" s="36"/>
      <c r="X4" s="42"/>
      <c r="Y4" s="54"/>
      <c r="Z4" s="36"/>
      <c r="AA4" s="42"/>
      <c r="AB4" s="54"/>
      <c r="AC4" s="36"/>
      <c r="AD4" s="30"/>
      <c r="AE4" s="54"/>
      <c r="AF4" s="36"/>
      <c r="AG4" s="30"/>
      <c r="AH4" s="36"/>
      <c r="AI4" s="1097"/>
      <c r="AJ4" s="1285"/>
      <c r="AK4" s="1285"/>
      <c r="AL4" s="1285"/>
      <c r="AM4" s="1285"/>
      <c r="AN4" s="1285"/>
      <c r="AO4" s="233"/>
      <c r="AP4" s="655"/>
      <c r="AQ4" s="646"/>
      <c r="AR4" s="1072"/>
      <c r="AS4" s="1078"/>
      <c r="AT4" s="646"/>
      <c r="AU4" s="1072"/>
      <c r="AV4" s="655"/>
      <c r="AW4" s="646"/>
      <c r="AX4" s="1072"/>
      <c r="AY4" s="11"/>
      <c r="AZ4" s="8"/>
      <c r="BA4" s="8"/>
      <c r="BB4" s="11"/>
      <c r="BC4" s="8"/>
      <c r="BD4" s="8"/>
      <c r="BE4" s="11"/>
      <c r="BF4" s="8"/>
      <c r="BG4" s="233"/>
      <c r="BH4" s="11"/>
      <c r="BI4" s="65"/>
      <c r="BJ4" s="233"/>
      <c r="BK4" s="11"/>
      <c r="BL4" s="25"/>
      <c r="BM4" s="8"/>
      <c r="BN4" s="11"/>
      <c r="BO4" s="8"/>
      <c r="BP4" s="233"/>
      <c r="BQ4" s="11"/>
      <c r="BR4" s="71"/>
      <c r="BS4" s="8"/>
      <c r="BT4" s="25"/>
      <c r="BU4" s="721"/>
      <c r="BV4" s="28"/>
      <c r="BW4" s="22"/>
      <c r="BX4" s="74"/>
      <c r="BY4" s="336"/>
      <c r="BZ4" s="10"/>
      <c r="CA4" s="71"/>
      <c r="CB4" s="8"/>
      <c r="CC4" s="10"/>
      <c r="CD4" s="71"/>
      <c r="CE4" s="11"/>
      <c r="CF4" s="10"/>
      <c r="CG4" s="743"/>
      <c r="CH4" s="233"/>
      <c r="CI4" s="11"/>
      <c r="CJ4" s="8"/>
      <c r="CK4" s="8"/>
      <c r="CL4" s="11"/>
      <c r="CM4" s="8"/>
      <c r="CN4" s="8"/>
      <c r="CO4" s="10"/>
      <c r="CP4" s="22"/>
      <c r="CQ4" s="8"/>
      <c r="CR4" s="10"/>
      <c r="CS4" s="74"/>
      <c r="CT4" s="28"/>
      <c r="CU4" s="22"/>
      <c r="CV4" s="22"/>
      <c r="CW4" s="8"/>
      <c r="CX4" s="282"/>
      <c r="CY4" s="1118"/>
      <c r="CZ4" s="281"/>
      <c r="DA4" s="233"/>
      <c r="DB4" s="256"/>
      <c r="DC4" s="281"/>
      <c r="DD4" s="233"/>
      <c r="DE4" s="264"/>
      <c r="DF4" s="233"/>
      <c r="DG4" s="233"/>
      <c r="DH4" s="256"/>
      <c r="DI4" s="336"/>
      <c r="DJ4" s="336"/>
      <c r="DK4" s="264"/>
      <c r="DL4" s="281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1044"/>
      <c r="EC4" s="256"/>
      <c r="ED4" s="233"/>
      <c r="EE4" s="233"/>
      <c r="EF4" s="256"/>
      <c r="EG4" s="233"/>
      <c r="EH4" s="233"/>
      <c r="EI4" s="256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55"/>
      <c r="GA4" s="1118"/>
      <c r="GB4" s="486"/>
      <c r="GC4" s="233"/>
      <c r="GD4" s="235"/>
      <c r="GE4" s="233"/>
      <c r="GF4" s="233"/>
      <c r="GG4" s="235"/>
      <c r="GH4" s="234"/>
      <c r="GI4" s="233"/>
      <c r="GJ4" s="235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686"/>
      <c r="HF4" s="281"/>
      <c r="HG4" s="281"/>
      <c r="HH4" s="686"/>
      <c r="HI4" s="281"/>
      <c r="HJ4" s="281"/>
      <c r="HK4" s="256"/>
      <c r="HL4" s="281"/>
      <c r="HM4" s="281"/>
      <c r="HN4" s="686"/>
      <c r="HO4" s="281"/>
      <c r="HP4" s="281"/>
      <c r="HQ4" s="686"/>
      <c r="HR4" s="725"/>
      <c r="HS4" s="8"/>
      <c r="HT4" s="281"/>
      <c r="HU4" s="281"/>
      <c r="HV4" s="281"/>
      <c r="HW4" s="256"/>
      <c r="HX4" s="725"/>
      <c r="HY4" s="8"/>
      <c r="HZ4" s="281"/>
      <c r="IA4" s="281"/>
      <c r="IB4" s="281"/>
      <c r="IC4" s="256"/>
      <c r="ID4" s="725"/>
      <c r="IE4" s="8"/>
      <c r="IF4" s="281"/>
      <c r="IG4" s="281"/>
      <c r="IH4" s="281"/>
      <c r="II4" s="256"/>
      <c r="IJ4" s="380"/>
      <c r="IK4" s="281"/>
      <c r="IL4" s="11"/>
      <c r="IM4" s="725"/>
      <c r="IN4" s="8"/>
      <c r="IO4" s="281"/>
      <c r="IP4" s="25"/>
      <c r="IQ4" s="8"/>
      <c r="IR4" s="11"/>
      <c r="IS4" s="725"/>
      <c r="IT4" s="8"/>
      <c r="IU4" s="281"/>
      <c r="IV4" s="725"/>
      <c r="IW4" s="8"/>
      <c r="IX4" s="11"/>
      <c r="IY4" s="725"/>
      <c r="IZ4" s="8"/>
      <c r="JA4" s="11"/>
      <c r="JB4" s="724"/>
      <c r="JC4" s="8"/>
      <c r="JD4" s="281"/>
      <c r="JE4" s="725"/>
      <c r="JF4" s="8"/>
      <c r="JG4" s="11"/>
      <c r="JH4" s="725"/>
      <c r="JI4" s="8"/>
      <c r="JJ4" s="11"/>
      <c r="JK4" s="725"/>
      <c r="JL4" s="8"/>
      <c r="JM4" s="11"/>
      <c r="JN4" s="725"/>
      <c r="JO4" s="8"/>
      <c r="JP4" s="281"/>
      <c r="JQ4" s="281"/>
      <c r="JR4" s="8"/>
      <c r="JS4" s="143"/>
      <c r="JT4" s="246"/>
      <c r="JU4" s="246"/>
      <c r="JV4" s="246"/>
      <c r="JW4" s="246"/>
      <c r="JX4" s="246"/>
      <c r="JY4" s="246"/>
      <c r="JZ4" s="246"/>
      <c r="KA4" s="246"/>
      <c r="KB4" s="246"/>
      <c r="KC4" s="143"/>
      <c r="KD4" s="143"/>
      <c r="KE4" s="143"/>
      <c r="KF4" s="143"/>
      <c r="KG4" s="143"/>
      <c r="KH4" s="143"/>
      <c r="KI4" s="143"/>
      <c r="KJ4" s="143"/>
      <c r="KK4" s="329"/>
      <c r="KL4" s="143"/>
      <c r="KM4" s="143"/>
      <c r="KN4" s="329"/>
      <c r="KO4" s="329"/>
      <c r="KP4" s="329"/>
      <c r="KQ4" s="329"/>
      <c r="KR4" s="329"/>
      <c r="KS4" s="143"/>
      <c r="KT4" s="233"/>
      <c r="KU4" s="236"/>
      <c r="KV4" s="236"/>
      <c r="KW4" s="233"/>
      <c r="KX4" s="236"/>
      <c r="KY4" s="236"/>
      <c r="KZ4" s="233"/>
      <c r="LA4" s="236"/>
      <c r="LB4" s="236"/>
      <c r="LC4" s="331"/>
      <c r="LD4" s="329"/>
      <c r="LE4" s="329"/>
      <c r="LF4" s="333"/>
      <c r="LG4" s="236"/>
      <c r="LH4" s="334"/>
      <c r="LI4" s="236"/>
      <c r="LJ4" s="236"/>
      <c r="LK4" s="236"/>
      <c r="LL4" s="236"/>
      <c r="LM4" s="255"/>
      <c r="LN4" s="234"/>
      <c r="LO4" s="143"/>
      <c r="LP4" s="143"/>
      <c r="LQ4" s="143"/>
      <c r="LR4" s="233"/>
      <c r="LS4" s="236"/>
      <c r="LT4" s="236"/>
      <c r="LU4" s="233"/>
      <c r="LV4" s="236"/>
      <c r="LW4" s="236"/>
      <c r="LX4" s="233"/>
      <c r="LY4" s="236"/>
      <c r="LZ4" s="236"/>
      <c r="MA4" s="331"/>
      <c r="MB4" s="329"/>
      <c r="MC4" s="329"/>
      <c r="MD4" s="333"/>
      <c r="ME4" s="236"/>
      <c r="MF4" s="334"/>
      <c r="MG4" s="236"/>
      <c r="MH4" s="236"/>
      <c r="MI4" s="236"/>
      <c r="MJ4" s="236"/>
      <c r="MK4" s="255"/>
      <c r="ML4" s="234"/>
      <c r="MM4" s="234"/>
      <c r="MN4" s="143"/>
      <c r="MO4" s="143"/>
      <c r="MP4" s="143"/>
      <c r="MQ4" s="143"/>
      <c r="MR4" s="143"/>
      <c r="MS4" s="143"/>
      <c r="MT4" s="143"/>
      <c r="MU4" s="143"/>
      <c r="MV4" s="143"/>
      <c r="MW4" s="329"/>
      <c r="MX4" s="143"/>
      <c r="MY4" s="143"/>
      <c r="MZ4" s="143"/>
      <c r="NA4" s="233"/>
      <c r="NB4" s="118"/>
      <c r="NC4" s="408"/>
      <c r="ND4" s="118"/>
      <c r="NE4" s="379"/>
      <c r="NF4" s="336"/>
      <c r="NG4" s="812"/>
      <c r="NH4" s="233"/>
      <c r="NI4" s="336"/>
      <c r="NJ4" s="428"/>
      <c r="NK4" s="508"/>
      <c r="NL4" s="419"/>
      <c r="NM4" s="118"/>
      <c r="NN4" s="143"/>
      <c r="NO4" s="143"/>
      <c r="NP4" s="428"/>
      <c r="NQ4" s="810"/>
      <c r="NR4" s="748"/>
      <c r="NS4" s="748"/>
      <c r="NT4" s="749"/>
      <c r="NU4" s="749"/>
      <c r="NV4" s="749"/>
      <c r="NW4" s="143"/>
      <c r="NX4" s="335"/>
      <c r="NY4" s="235"/>
      <c r="NZ4" s="143"/>
      <c r="OA4" s="256"/>
      <c r="OB4" s="233"/>
      <c r="OC4" s="336"/>
      <c r="OD4" s="335"/>
      <c r="OE4" s="336"/>
      <c r="OF4" s="236"/>
      <c r="OG4" s="236"/>
      <c r="OH4" s="236"/>
      <c r="OI4" s="236"/>
      <c r="OJ4" s="236"/>
      <c r="OK4" s="236"/>
      <c r="OL4" s="236"/>
      <c r="OM4" s="236"/>
      <c r="ON4" s="236"/>
      <c r="OO4" s="236"/>
      <c r="OP4" s="236"/>
      <c r="OQ4" s="236"/>
      <c r="OR4" s="236"/>
      <c r="OS4" s="236"/>
      <c r="OT4" s="236"/>
      <c r="OU4" s="236"/>
      <c r="OV4" s="236"/>
      <c r="OW4" s="236"/>
      <c r="OX4" s="236"/>
      <c r="OY4" s="236"/>
      <c r="OZ4" s="236"/>
      <c r="PA4" s="236"/>
      <c r="PB4" s="236"/>
      <c r="PC4" s="236"/>
      <c r="PD4" s="236"/>
      <c r="PE4" s="236"/>
      <c r="PF4" s="236"/>
      <c r="PG4" s="236"/>
      <c r="PH4" s="236"/>
      <c r="PI4" s="236"/>
      <c r="PJ4" s="236"/>
      <c r="PK4" s="236"/>
      <c r="PL4" s="236"/>
      <c r="PM4" s="236"/>
      <c r="PN4" s="236"/>
      <c r="PO4" s="236"/>
      <c r="PP4" s="236"/>
      <c r="PQ4" s="236"/>
      <c r="PR4" s="236"/>
      <c r="PS4" s="236"/>
      <c r="PT4" s="236"/>
      <c r="PU4" s="236"/>
      <c r="PV4" s="236"/>
      <c r="PW4" s="236"/>
      <c r="PX4" s="236"/>
      <c r="PY4" s="236"/>
      <c r="PZ4" s="236"/>
      <c r="QA4" s="236"/>
      <c r="QB4" s="236"/>
      <c r="QC4" s="236"/>
      <c r="QD4" s="236"/>
      <c r="QE4" s="236"/>
      <c r="QF4" s="236"/>
      <c r="QG4" s="236"/>
      <c r="QH4" s="236"/>
      <c r="QI4" s="236"/>
      <c r="QJ4" s="236"/>
      <c r="QK4" s="236"/>
      <c r="QL4" s="236"/>
      <c r="QM4" s="236"/>
      <c r="QN4" s="236"/>
      <c r="QO4" s="236"/>
      <c r="QP4" s="236"/>
      <c r="QQ4" s="236"/>
      <c r="QR4" s="236"/>
      <c r="QS4" s="236"/>
      <c r="QT4" s="236"/>
      <c r="QU4" s="236"/>
      <c r="QV4" s="236"/>
      <c r="QW4" s="236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</row>
    <row r="5" spans="1:555" s="47" customFormat="1" ht="21" customHeight="1" x14ac:dyDescent="0.35">
      <c r="A5" s="53"/>
      <c r="B5" s="1177"/>
      <c r="C5" s="125"/>
      <c r="D5" s="1300" t="s">
        <v>31</v>
      </c>
      <c r="E5" s="1301"/>
      <c r="F5" s="50"/>
      <c r="G5" s="1297"/>
      <c r="H5" s="1297"/>
      <c r="I5" s="51"/>
      <c r="J5" s="52"/>
      <c r="K5" s="52"/>
      <c r="L5" s="1136"/>
      <c r="M5" s="51"/>
      <c r="N5" s="52"/>
      <c r="O5" s="51"/>
      <c r="P5" s="530"/>
      <c r="Q5" s="53"/>
      <c r="R5" s="51"/>
      <c r="S5" s="568"/>
      <c r="T5" s="51"/>
      <c r="U5" s="29"/>
      <c r="V5" s="580"/>
      <c r="W5" s="35"/>
      <c r="X5" s="41"/>
      <c r="Y5" s="50"/>
      <c r="Z5" s="35"/>
      <c r="AA5" s="41"/>
      <c r="AB5" s="50"/>
      <c r="AC5" s="35"/>
      <c r="AD5" s="29"/>
      <c r="AE5" s="50"/>
      <c r="AF5" s="35"/>
      <c r="AG5" s="29"/>
      <c r="AH5" s="35"/>
      <c r="AI5" s="1096"/>
      <c r="AJ5" s="1285"/>
      <c r="AK5" s="1285"/>
      <c r="AL5" s="1285"/>
      <c r="AM5" s="1285"/>
      <c r="AN5" s="1285"/>
      <c r="AO5" s="233"/>
      <c r="AP5" s="655"/>
      <c r="AQ5" s="646"/>
      <c r="AR5" s="1072"/>
      <c r="AS5" s="1078"/>
      <c r="AT5" s="646"/>
      <c r="AU5" s="1072"/>
      <c r="AV5" s="655"/>
      <c r="AW5" s="646"/>
      <c r="AX5" s="1072"/>
      <c r="AY5" s="11"/>
      <c r="AZ5" s="8"/>
      <c r="BA5" s="8"/>
      <c r="BB5" s="11"/>
      <c r="BC5" s="8"/>
      <c r="BD5" s="8"/>
      <c r="BE5" s="11"/>
      <c r="BF5" s="8"/>
      <c r="BG5" s="233"/>
      <c r="BH5" s="11"/>
      <c r="BI5" s="65"/>
      <c r="BJ5" s="233"/>
      <c r="BK5" s="11"/>
      <c r="BL5" s="25"/>
      <c r="BM5" s="8"/>
      <c r="BN5" s="11"/>
      <c r="BO5" s="8"/>
      <c r="BP5" s="233"/>
      <c r="BQ5" s="11"/>
      <c r="BR5" s="71"/>
      <c r="BS5" s="8"/>
      <c r="BT5" s="25"/>
      <c r="BU5" s="721"/>
      <c r="BV5" s="28"/>
      <c r="BW5" s="22"/>
      <c r="BX5" s="74"/>
      <c r="BY5" s="336"/>
      <c r="BZ5" s="10"/>
      <c r="CA5" s="71"/>
      <c r="CB5" s="8"/>
      <c r="CC5" s="10"/>
      <c r="CD5" s="71"/>
      <c r="CE5" s="11"/>
      <c r="CF5" s="10"/>
      <c r="CG5" s="743"/>
      <c r="CH5" s="233"/>
      <c r="CI5" s="11"/>
      <c r="CJ5" s="8"/>
      <c r="CK5" s="8"/>
      <c r="CL5" s="11"/>
      <c r="CM5" s="8"/>
      <c r="CN5" s="8"/>
      <c r="CO5" s="10"/>
      <c r="CP5" s="22"/>
      <c r="CQ5" s="8"/>
      <c r="CR5" s="10"/>
      <c r="CS5" s="74"/>
      <c r="CT5" s="28"/>
      <c r="CU5" s="22"/>
      <c r="CV5" s="22"/>
      <c r="CW5" s="8"/>
      <c r="CX5" s="282"/>
      <c r="CY5" s="1118"/>
      <c r="CZ5" s="281"/>
      <c r="DA5" s="233"/>
      <c r="DB5" s="256"/>
      <c r="DC5" s="281"/>
      <c r="DD5" s="233"/>
      <c r="DE5" s="264"/>
      <c r="DF5" s="233"/>
      <c r="DG5" s="233"/>
      <c r="DH5" s="256"/>
      <c r="DI5" s="336"/>
      <c r="DJ5" s="336"/>
      <c r="DK5" s="264"/>
      <c r="DL5" s="281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1044"/>
      <c r="EC5" s="256"/>
      <c r="ED5" s="233"/>
      <c r="EE5" s="233"/>
      <c r="EF5" s="256"/>
      <c r="EG5" s="233"/>
      <c r="EH5" s="233"/>
      <c r="EI5" s="256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55"/>
      <c r="GA5" s="1118"/>
      <c r="GB5" s="486"/>
      <c r="GC5" s="233"/>
      <c r="GD5" s="235"/>
      <c r="GE5" s="233"/>
      <c r="GF5" s="233"/>
      <c r="GG5" s="235"/>
      <c r="GH5" s="234"/>
      <c r="GI5" s="233"/>
      <c r="GJ5" s="235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686"/>
      <c r="HF5" s="281"/>
      <c r="HG5" s="281"/>
      <c r="HH5" s="686"/>
      <c r="HI5" s="281"/>
      <c r="HJ5" s="281"/>
      <c r="HK5" s="256"/>
      <c r="HL5" s="281"/>
      <c r="HM5" s="281"/>
      <c r="HN5" s="686"/>
      <c r="HO5" s="281"/>
      <c r="HP5" s="281"/>
      <c r="HQ5" s="686"/>
      <c r="HR5" s="725"/>
      <c r="HS5" s="8"/>
      <c r="HT5" s="281"/>
      <c r="HU5" s="281"/>
      <c r="HV5" s="281"/>
      <c r="HW5" s="256"/>
      <c r="HX5" s="725"/>
      <c r="HY5" s="8"/>
      <c r="HZ5" s="281"/>
      <c r="IA5" s="281"/>
      <c r="IB5" s="281"/>
      <c r="IC5" s="256"/>
      <c r="ID5" s="725"/>
      <c r="IE5" s="8"/>
      <c r="IF5" s="281"/>
      <c r="IG5" s="281"/>
      <c r="IH5" s="281"/>
      <c r="II5" s="256"/>
      <c r="IJ5" s="380"/>
      <c r="IK5" s="281"/>
      <c r="IL5" s="11"/>
      <c r="IM5" s="725"/>
      <c r="IN5" s="8"/>
      <c r="IO5" s="281"/>
      <c r="IP5" s="25"/>
      <c r="IQ5" s="8"/>
      <c r="IR5" s="11"/>
      <c r="IS5" s="725"/>
      <c r="IT5" s="8"/>
      <c r="IU5" s="281"/>
      <c r="IV5" s="725"/>
      <c r="IW5" s="8"/>
      <c r="IX5" s="11"/>
      <c r="IY5" s="725"/>
      <c r="IZ5" s="8"/>
      <c r="JA5" s="11"/>
      <c r="JB5" s="724"/>
      <c r="JC5" s="8"/>
      <c r="JD5" s="281"/>
      <c r="JE5" s="725"/>
      <c r="JF5" s="8"/>
      <c r="JG5" s="11"/>
      <c r="JH5" s="725"/>
      <c r="JI5" s="8"/>
      <c r="JJ5" s="11"/>
      <c r="JK5" s="725"/>
      <c r="JL5" s="8"/>
      <c r="JM5" s="11"/>
      <c r="JN5" s="725"/>
      <c r="JO5" s="8"/>
      <c r="JP5" s="281"/>
      <c r="JQ5" s="281"/>
      <c r="JR5" s="8"/>
      <c r="JS5" s="143"/>
      <c r="JT5" s="246"/>
      <c r="JU5" s="246"/>
      <c r="JV5" s="246"/>
      <c r="JW5" s="246"/>
      <c r="JX5" s="246"/>
      <c r="JY5" s="246"/>
      <c r="JZ5" s="246"/>
      <c r="KA5" s="246"/>
      <c r="KB5" s="246"/>
      <c r="KC5" s="143"/>
      <c r="KD5" s="143"/>
      <c r="KE5" s="143"/>
      <c r="KF5" s="143"/>
      <c r="KG5" s="143"/>
      <c r="KH5" s="143"/>
      <c r="KI5" s="143"/>
      <c r="KJ5" s="143"/>
      <c r="KK5" s="329"/>
      <c r="KL5" s="143"/>
      <c r="KM5" s="143"/>
      <c r="KN5" s="329"/>
      <c r="KO5" s="329"/>
      <c r="KP5" s="329"/>
      <c r="KQ5" s="329"/>
      <c r="KR5" s="329"/>
      <c r="KS5" s="143"/>
      <c r="KT5" s="233"/>
      <c r="KU5" s="236"/>
      <c r="KV5" s="236"/>
      <c r="KW5" s="233"/>
      <c r="KX5" s="236"/>
      <c r="KY5" s="236"/>
      <c r="KZ5" s="233"/>
      <c r="LA5" s="236"/>
      <c r="LB5" s="236"/>
      <c r="LC5" s="331"/>
      <c r="LD5" s="329"/>
      <c r="LE5" s="329"/>
      <c r="LF5" s="333"/>
      <c r="LG5" s="236"/>
      <c r="LH5" s="334"/>
      <c r="LI5" s="236"/>
      <c r="LJ5" s="236"/>
      <c r="LK5" s="236"/>
      <c r="LL5" s="236"/>
      <c r="LM5" s="255"/>
      <c r="LN5" s="234"/>
      <c r="LO5" s="143"/>
      <c r="LP5" s="143"/>
      <c r="LQ5" s="143"/>
      <c r="LR5" s="233"/>
      <c r="LS5" s="236"/>
      <c r="LT5" s="236"/>
      <c r="LU5" s="233"/>
      <c r="LV5" s="236"/>
      <c r="LW5" s="236"/>
      <c r="LX5" s="233"/>
      <c r="LY5" s="236"/>
      <c r="LZ5" s="236"/>
      <c r="MA5" s="331"/>
      <c r="MB5" s="329"/>
      <c r="MC5" s="329"/>
      <c r="MD5" s="333"/>
      <c r="ME5" s="236"/>
      <c r="MF5" s="334"/>
      <c r="MG5" s="236"/>
      <c r="MH5" s="236"/>
      <c r="MI5" s="236"/>
      <c r="MJ5" s="236"/>
      <c r="MK5" s="255"/>
      <c r="ML5" s="234"/>
      <c r="MM5" s="234"/>
      <c r="MN5" s="143"/>
      <c r="MO5" s="143"/>
      <c r="MP5" s="143"/>
      <c r="MQ5" s="143"/>
      <c r="MR5" s="143"/>
      <c r="MS5" s="143"/>
      <c r="MT5" s="143"/>
      <c r="MU5" s="143"/>
      <c r="MV5" s="143"/>
      <c r="MW5" s="329"/>
      <c r="MX5" s="143"/>
      <c r="MY5" s="143"/>
      <c r="MZ5" s="143"/>
      <c r="NA5" s="233"/>
      <c r="NB5" s="118"/>
      <c r="NC5" s="408"/>
      <c r="ND5" s="118"/>
      <c r="NE5" s="379"/>
      <c r="NF5" s="336"/>
      <c r="NG5" s="812"/>
      <c r="NH5" s="233"/>
      <c r="NI5" s="336"/>
      <c r="NJ5" s="428"/>
      <c r="NK5" s="508"/>
      <c r="NL5" s="419"/>
      <c r="NM5" s="118"/>
      <c r="NN5" s="143"/>
      <c r="NO5" s="143"/>
      <c r="NP5" s="428"/>
      <c r="NQ5" s="810"/>
      <c r="NR5" s="748"/>
      <c r="NS5" s="748"/>
      <c r="NT5" s="749"/>
      <c r="NU5" s="749"/>
      <c r="NV5" s="749"/>
      <c r="NW5" s="143"/>
      <c r="NX5" s="335"/>
      <c r="NY5" s="235"/>
      <c r="NZ5" s="143"/>
      <c r="OA5" s="256"/>
      <c r="OB5" s="233"/>
      <c r="OC5" s="336"/>
      <c r="OD5" s="335"/>
      <c r="OE5" s="336"/>
      <c r="OF5" s="236"/>
      <c r="OG5" s="236"/>
      <c r="OH5" s="236"/>
      <c r="OI5" s="236"/>
      <c r="OJ5" s="236"/>
      <c r="OK5" s="236"/>
      <c r="OL5" s="236"/>
      <c r="OM5" s="236"/>
      <c r="ON5" s="236"/>
      <c r="OO5" s="236"/>
      <c r="OP5" s="236"/>
      <c r="OQ5" s="236"/>
      <c r="OR5" s="236"/>
      <c r="OS5" s="236"/>
      <c r="OT5" s="236"/>
      <c r="OU5" s="236"/>
      <c r="OV5" s="236"/>
      <c r="OW5" s="236"/>
      <c r="OX5" s="236"/>
      <c r="OY5" s="236"/>
      <c r="OZ5" s="236"/>
      <c r="PA5" s="236"/>
      <c r="PB5" s="236"/>
      <c r="PC5" s="236"/>
      <c r="PD5" s="236"/>
      <c r="PE5" s="236"/>
      <c r="PF5" s="236"/>
      <c r="PG5" s="236"/>
      <c r="PH5" s="236"/>
      <c r="PI5" s="236"/>
      <c r="PJ5" s="236"/>
      <c r="PK5" s="236"/>
      <c r="PL5" s="236"/>
      <c r="PM5" s="236"/>
      <c r="PN5" s="236"/>
      <c r="PO5" s="236"/>
      <c r="PP5" s="236"/>
      <c r="PQ5" s="236"/>
      <c r="PR5" s="236"/>
      <c r="PS5" s="236"/>
      <c r="PT5" s="236"/>
      <c r="PU5" s="236"/>
      <c r="PV5" s="236"/>
      <c r="PW5" s="236"/>
      <c r="PX5" s="236"/>
      <c r="PY5" s="236"/>
      <c r="PZ5" s="236"/>
      <c r="QA5" s="236"/>
      <c r="QB5" s="236"/>
      <c r="QC5" s="236"/>
      <c r="QD5" s="236"/>
      <c r="QE5" s="236"/>
      <c r="QF5" s="236"/>
      <c r="QG5" s="236"/>
      <c r="QH5" s="236"/>
      <c r="QI5" s="236"/>
      <c r="QJ5" s="236"/>
      <c r="QK5" s="236"/>
      <c r="QL5" s="236"/>
      <c r="QM5" s="236"/>
      <c r="QN5" s="236"/>
      <c r="QO5" s="236"/>
      <c r="QP5" s="236"/>
      <c r="QQ5" s="236"/>
      <c r="QR5" s="236"/>
      <c r="QS5" s="236"/>
      <c r="QT5" s="236"/>
      <c r="QU5" s="236"/>
      <c r="QV5" s="236"/>
      <c r="QW5" s="236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</row>
    <row r="6" spans="1:555" s="47" customFormat="1" ht="24.75" customHeight="1" x14ac:dyDescent="0.35">
      <c r="A6" s="53"/>
      <c r="B6" s="1178"/>
      <c r="C6" s="127"/>
      <c r="D6" s="1288" t="s">
        <v>25</v>
      </c>
      <c r="E6" s="1289"/>
      <c r="F6" s="57"/>
      <c r="G6" s="1296"/>
      <c r="H6" s="1296"/>
      <c r="I6" s="58"/>
      <c r="J6" s="59"/>
      <c r="K6" s="59"/>
      <c r="L6" s="1136"/>
      <c r="M6" s="58"/>
      <c r="N6" s="59"/>
      <c r="O6" s="58"/>
      <c r="P6" s="530"/>
      <c r="Q6" s="53"/>
      <c r="R6" s="58"/>
      <c r="S6" s="570"/>
      <c r="T6" s="58"/>
      <c r="U6" s="31"/>
      <c r="V6" s="580"/>
      <c r="W6" s="37"/>
      <c r="X6" s="43"/>
      <c r="Y6" s="57"/>
      <c r="Z6" s="37"/>
      <c r="AA6" s="43"/>
      <c r="AB6" s="57"/>
      <c r="AC6" s="37"/>
      <c r="AD6" s="31"/>
      <c r="AE6" s="57"/>
      <c r="AF6" s="37"/>
      <c r="AG6" s="31"/>
      <c r="AH6" s="37"/>
      <c r="AI6" s="1098"/>
      <c r="AJ6" s="1284"/>
      <c r="AK6" s="1284"/>
      <c r="AL6" s="1284"/>
      <c r="AM6" s="1284"/>
      <c r="AN6" s="1284"/>
      <c r="AO6" s="233"/>
      <c r="AP6" s="654"/>
      <c r="AQ6" s="48"/>
      <c r="AR6" s="1071"/>
      <c r="AS6" s="1077"/>
      <c r="AT6" s="48"/>
      <c r="AU6" s="1071"/>
      <c r="AV6" s="654"/>
      <c r="AW6" s="48"/>
      <c r="AX6" s="1071"/>
      <c r="AY6" s="11"/>
      <c r="AZ6" s="8"/>
      <c r="BA6" s="8"/>
      <c r="BB6" s="11"/>
      <c r="BC6" s="8"/>
      <c r="BD6" s="8"/>
      <c r="BE6" s="11"/>
      <c r="BF6" s="8"/>
      <c r="BG6" s="233"/>
      <c r="BH6" s="11"/>
      <c r="BI6" s="65"/>
      <c r="BJ6" s="233"/>
      <c r="BK6" s="11"/>
      <c r="BL6" s="25"/>
      <c r="BM6" s="8"/>
      <c r="BN6" s="11"/>
      <c r="BO6" s="8"/>
      <c r="BP6" s="233"/>
      <c r="BQ6" s="11"/>
      <c r="BR6" s="71"/>
      <c r="BS6" s="8"/>
      <c r="BT6" s="25"/>
      <c r="BU6" s="721"/>
      <c r="BV6" s="28"/>
      <c r="BW6" s="22"/>
      <c r="BX6" s="74"/>
      <c r="BY6" s="336"/>
      <c r="BZ6" s="10"/>
      <c r="CA6" s="71"/>
      <c r="CB6" s="8"/>
      <c r="CC6" s="10"/>
      <c r="CD6" s="71"/>
      <c r="CE6" s="11"/>
      <c r="CF6" s="10"/>
      <c r="CG6" s="743"/>
      <c r="CH6" s="233"/>
      <c r="CI6" s="11"/>
      <c r="CJ6" s="8"/>
      <c r="CK6" s="8"/>
      <c r="CL6" s="11"/>
      <c r="CM6" s="8"/>
      <c r="CN6" s="8"/>
      <c r="CO6" s="10"/>
      <c r="CP6" s="22"/>
      <c r="CQ6" s="8"/>
      <c r="CR6" s="10"/>
      <c r="CS6" s="74"/>
      <c r="CT6" s="28"/>
      <c r="CU6" s="22"/>
      <c r="CV6" s="22"/>
      <c r="CW6" s="8"/>
      <c r="CX6" s="283"/>
      <c r="CY6" s="1118"/>
      <c r="CZ6" s="281"/>
      <c r="DA6" s="233"/>
      <c r="DB6" s="256"/>
      <c r="DC6" s="281"/>
      <c r="DD6" s="233"/>
      <c r="DE6" s="264"/>
      <c r="DF6" s="233"/>
      <c r="DG6" s="233"/>
      <c r="DH6" s="256"/>
      <c r="DI6" s="336"/>
      <c r="DJ6" s="336"/>
      <c r="DK6" s="264"/>
      <c r="DL6" s="281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1044"/>
      <c r="EC6" s="256"/>
      <c r="ED6" s="233"/>
      <c r="EE6" s="233"/>
      <c r="EF6" s="256"/>
      <c r="EG6" s="233"/>
      <c r="EH6" s="233"/>
      <c r="EI6" s="256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55"/>
      <c r="GA6" s="1118"/>
      <c r="GB6" s="486"/>
      <c r="GC6" s="233"/>
      <c r="GD6" s="235"/>
      <c r="GE6" s="233"/>
      <c r="GF6" s="233"/>
      <c r="GG6" s="235"/>
      <c r="GH6" s="234"/>
      <c r="GI6" s="233"/>
      <c r="GJ6" s="235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686"/>
      <c r="HF6" s="281"/>
      <c r="HG6" s="281"/>
      <c r="HH6" s="686"/>
      <c r="HI6" s="281"/>
      <c r="HJ6" s="281"/>
      <c r="HK6" s="256"/>
      <c r="HL6" s="281"/>
      <c r="HM6" s="281"/>
      <c r="HN6" s="686"/>
      <c r="HO6" s="281"/>
      <c r="HP6" s="281"/>
      <c r="HQ6" s="686"/>
      <c r="HR6" s="725"/>
      <c r="HS6" s="8"/>
      <c r="HT6" s="281"/>
      <c r="HU6" s="281"/>
      <c r="HV6" s="281"/>
      <c r="HW6" s="256"/>
      <c r="HX6" s="725"/>
      <c r="HY6" s="8"/>
      <c r="HZ6" s="281"/>
      <c r="IA6" s="281"/>
      <c r="IB6" s="281"/>
      <c r="IC6" s="256"/>
      <c r="ID6" s="725"/>
      <c r="IE6" s="8"/>
      <c r="IF6" s="281"/>
      <c r="IG6" s="281"/>
      <c r="IH6" s="281"/>
      <c r="II6" s="256"/>
      <c r="IJ6" s="380"/>
      <c r="IK6" s="281"/>
      <c r="IL6" s="11"/>
      <c r="IM6" s="725"/>
      <c r="IN6" s="8"/>
      <c r="IO6" s="281"/>
      <c r="IP6" s="25"/>
      <c r="IQ6" s="8"/>
      <c r="IR6" s="11"/>
      <c r="IS6" s="725"/>
      <c r="IT6" s="8"/>
      <c r="IU6" s="281"/>
      <c r="IV6" s="725"/>
      <c r="IW6" s="8"/>
      <c r="IX6" s="11"/>
      <c r="IY6" s="725"/>
      <c r="IZ6" s="8"/>
      <c r="JA6" s="11"/>
      <c r="JB6" s="724"/>
      <c r="JC6" s="8"/>
      <c r="JD6" s="281"/>
      <c r="JE6" s="725"/>
      <c r="JF6" s="8"/>
      <c r="JG6" s="11"/>
      <c r="JH6" s="725"/>
      <c r="JI6" s="8"/>
      <c r="JJ6" s="11"/>
      <c r="JK6" s="725"/>
      <c r="JL6" s="8"/>
      <c r="JM6" s="11"/>
      <c r="JN6" s="725"/>
      <c r="JO6" s="8"/>
      <c r="JP6" s="281"/>
      <c r="JQ6" s="281"/>
      <c r="JR6" s="8"/>
      <c r="JS6" s="143"/>
      <c r="JT6" s="246"/>
      <c r="JU6" s="246"/>
      <c r="JV6" s="246"/>
      <c r="JW6" s="246"/>
      <c r="JX6" s="246"/>
      <c r="JY6" s="246"/>
      <c r="JZ6" s="246"/>
      <c r="KA6" s="246"/>
      <c r="KB6" s="246"/>
      <c r="KC6" s="143"/>
      <c r="KD6" s="143"/>
      <c r="KE6" s="143"/>
      <c r="KF6" s="143"/>
      <c r="KG6" s="143"/>
      <c r="KH6" s="143"/>
      <c r="KI6" s="143"/>
      <c r="KJ6" s="143"/>
      <c r="KK6" s="329"/>
      <c r="KL6" s="143"/>
      <c r="KM6" s="143"/>
      <c r="KN6" s="329"/>
      <c r="KO6" s="329"/>
      <c r="KP6" s="329"/>
      <c r="KQ6" s="329"/>
      <c r="KR6" s="329"/>
      <c r="KS6" s="143"/>
      <c r="KT6" s="233"/>
      <c r="KU6" s="236"/>
      <c r="KV6" s="236"/>
      <c r="KW6" s="233"/>
      <c r="KX6" s="236"/>
      <c r="KY6" s="236"/>
      <c r="KZ6" s="233"/>
      <c r="LA6" s="236"/>
      <c r="LB6" s="236"/>
      <c r="LC6" s="331"/>
      <c r="LD6" s="329"/>
      <c r="LE6" s="329"/>
      <c r="LF6" s="333"/>
      <c r="LG6" s="236"/>
      <c r="LH6" s="334"/>
      <c r="LI6" s="236"/>
      <c r="LJ6" s="236"/>
      <c r="LK6" s="236"/>
      <c r="LL6" s="236"/>
      <c r="LM6" s="255"/>
      <c r="LN6" s="234"/>
      <c r="LO6" s="143"/>
      <c r="LP6" s="143"/>
      <c r="LQ6" s="143"/>
      <c r="LR6" s="233"/>
      <c r="LS6" s="236"/>
      <c r="LT6" s="236"/>
      <c r="LU6" s="233"/>
      <c r="LV6" s="236"/>
      <c r="LW6" s="236"/>
      <c r="LX6" s="233"/>
      <c r="LY6" s="236"/>
      <c r="LZ6" s="236"/>
      <c r="MA6" s="331"/>
      <c r="MB6" s="329"/>
      <c r="MC6" s="329"/>
      <c r="MD6" s="333"/>
      <c r="ME6" s="236"/>
      <c r="MF6" s="334"/>
      <c r="MG6" s="236"/>
      <c r="MH6" s="236"/>
      <c r="MI6" s="236"/>
      <c r="MJ6" s="236"/>
      <c r="MK6" s="255"/>
      <c r="ML6" s="234"/>
      <c r="MM6" s="234"/>
      <c r="MN6" s="143"/>
      <c r="MO6" s="143"/>
      <c r="MP6" s="143"/>
      <c r="MQ6" s="143"/>
      <c r="MR6" s="143"/>
      <c r="MS6" s="143"/>
      <c r="MT6" s="143"/>
      <c r="MU6" s="143"/>
      <c r="MV6" s="143"/>
      <c r="MW6" s="329"/>
      <c r="MX6" s="143"/>
      <c r="MY6" s="143"/>
      <c r="MZ6" s="143"/>
      <c r="NA6" s="233"/>
      <c r="NB6" s="118"/>
      <c r="NC6" s="408"/>
      <c r="ND6" s="118"/>
      <c r="NE6" s="379"/>
      <c r="NF6" s="336"/>
      <c r="NG6" s="812"/>
      <c r="NH6" s="233"/>
      <c r="NI6" s="336"/>
      <c r="NJ6" s="428"/>
      <c r="NK6" s="508"/>
      <c r="NL6" s="419"/>
      <c r="NM6" s="118"/>
      <c r="NN6" s="143"/>
      <c r="NO6" s="143"/>
      <c r="NP6" s="428"/>
      <c r="NQ6" s="810"/>
      <c r="NR6" s="748"/>
      <c r="NS6" s="748"/>
      <c r="NT6" s="749"/>
      <c r="NU6" s="749"/>
      <c r="NV6" s="749"/>
      <c r="NW6" s="143"/>
      <c r="NX6" s="335"/>
      <c r="NY6" s="235"/>
      <c r="NZ6" s="143"/>
      <c r="OA6" s="256"/>
      <c r="OB6" s="233"/>
      <c r="OC6" s="336"/>
      <c r="OD6" s="335"/>
      <c r="OE6" s="336"/>
      <c r="OF6" s="236"/>
      <c r="OG6" s="236"/>
      <c r="OH6" s="236"/>
      <c r="OI6" s="236"/>
      <c r="OJ6" s="236"/>
      <c r="OK6" s="236"/>
      <c r="OL6" s="236"/>
      <c r="OM6" s="236"/>
      <c r="ON6" s="236"/>
      <c r="OO6" s="236"/>
      <c r="OP6" s="236"/>
      <c r="OQ6" s="236"/>
      <c r="OR6" s="236"/>
      <c r="OS6" s="236"/>
      <c r="OT6" s="236"/>
      <c r="OU6" s="236"/>
      <c r="OV6" s="236"/>
      <c r="OW6" s="236"/>
      <c r="OX6" s="236"/>
      <c r="OY6" s="236"/>
      <c r="OZ6" s="236"/>
      <c r="PA6" s="236"/>
      <c r="PB6" s="236"/>
      <c r="PC6" s="236"/>
      <c r="PD6" s="236"/>
      <c r="PE6" s="236"/>
      <c r="PF6" s="236"/>
      <c r="PG6" s="236"/>
      <c r="PH6" s="236"/>
      <c r="PI6" s="236"/>
      <c r="PJ6" s="236"/>
      <c r="PK6" s="236"/>
      <c r="PL6" s="236"/>
      <c r="PM6" s="236"/>
      <c r="PN6" s="236"/>
      <c r="PO6" s="236"/>
      <c r="PP6" s="236"/>
      <c r="PQ6" s="236"/>
      <c r="PR6" s="236"/>
      <c r="PS6" s="236"/>
      <c r="PT6" s="236"/>
      <c r="PU6" s="236"/>
      <c r="PV6" s="236"/>
      <c r="PW6" s="236"/>
      <c r="PX6" s="236"/>
      <c r="PY6" s="236"/>
      <c r="PZ6" s="236"/>
      <c r="QA6" s="236"/>
      <c r="QB6" s="236"/>
      <c r="QC6" s="236"/>
      <c r="QD6" s="236"/>
      <c r="QE6" s="236"/>
      <c r="QF6" s="236"/>
      <c r="QG6" s="236"/>
      <c r="QH6" s="236"/>
      <c r="QI6" s="236"/>
      <c r="QJ6" s="236"/>
      <c r="QK6" s="236"/>
      <c r="QL6" s="236"/>
      <c r="QM6" s="236"/>
      <c r="QN6" s="236"/>
      <c r="QO6" s="236"/>
      <c r="QP6" s="236"/>
      <c r="QQ6" s="236"/>
      <c r="QR6" s="236"/>
      <c r="QS6" s="236"/>
      <c r="QT6" s="236"/>
      <c r="QU6" s="236"/>
      <c r="QV6" s="236"/>
      <c r="QW6" s="236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</row>
    <row r="7" spans="1:555" s="47" customFormat="1" ht="26.25" customHeight="1" x14ac:dyDescent="0.35">
      <c r="A7" s="128"/>
      <c r="B7" s="1314"/>
      <c r="C7" s="1315"/>
      <c r="D7" s="1290" t="s">
        <v>32</v>
      </c>
      <c r="E7" s="1291"/>
      <c r="F7" s="57"/>
      <c r="G7" s="1313"/>
      <c r="H7" s="1313"/>
      <c r="I7" s="58"/>
      <c r="J7" s="59"/>
      <c r="K7" s="59"/>
      <c r="L7" s="1136"/>
      <c r="M7" s="58"/>
      <c r="N7" s="59"/>
      <c r="O7" s="58"/>
      <c r="P7" s="530"/>
      <c r="Q7" s="53"/>
      <c r="R7" s="58"/>
      <c r="S7" s="570"/>
      <c r="T7" s="58"/>
      <c r="U7" s="31"/>
      <c r="V7" s="580"/>
      <c r="W7" s="37"/>
      <c r="X7" s="43"/>
      <c r="Y7" s="57"/>
      <c r="Z7" s="37"/>
      <c r="AA7" s="43"/>
      <c r="AB7" s="57"/>
      <c r="AC7" s="37"/>
      <c r="AD7" s="31"/>
      <c r="AE7" s="57"/>
      <c r="AF7" s="37"/>
      <c r="AG7" s="31"/>
      <c r="AH7" s="37"/>
      <c r="AI7" s="1098"/>
      <c r="AJ7" s="1284"/>
      <c r="AK7" s="1284"/>
      <c r="AL7" s="1284"/>
      <c r="AM7" s="1284"/>
      <c r="AN7" s="1284"/>
      <c r="AO7" s="233"/>
      <c r="AP7" s="654"/>
      <c r="AQ7" s="48"/>
      <c r="AR7" s="1071"/>
      <c r="AS7" s="1077"/>
      <c r="AT7" s="48"/>
      <c r="AU7" s="1071"/>
      <c r="AV7" s="654"/>
      <c r="AW7" s="48"/>
      <c r="AX7" s="1071"/>
      <c r="AY7" s="11"/>
      <c r="AZ7" s="8"/>
      <c r="BA7" s="8"/>
      <c r="BB7" s="11"/>
      <c r="BC7" s="8"/>
      <c r="BD7" s="8"/>
      <c r="BE7" s="11"/>
      <c r="BF7" s="8"/>
      <c r="BG7" s="233"/>
      <c r="BH7" s="11"/>
      <c r="BI7" s="65"/>
      <c r="BJ7" s="233"/>
      <c r="BK7" s="11"/>
      <c r="BL7" s="25"/>
      <c r="BM7" s="8"/>
      <c r="BN7" s="11"/>
      <c r="BO7" s="8"/>
      <c r="BP7" s="233"/>
      <c r="BQ7" s="11"/>
      <c r="BR7" s="71"/>
      <c r="BS7" s="8"/>
      <c r="BT7" s="25"/>
      <c r="BU7" s="721"/>
      <c r="BV7" s="28"/>
      <c r="BW7" s="22"/>
      <c r="BX7" s="74"/>
      <c r="BY7" s="336"/>
      <c r="BZ7" s="10"/>
      <c r="CA7" s="71"/>
      <c r="CB7" s="8"/>
      <c r="CC7" s="10"/>
      <c r="CD7" s="71"/>
      <c r="CE7" s="11"/>
      <c r="CF7" s="10"/>
      <c r="CG7" s="743"/>
      <c r="CH7" s="233"/>
      <c r="CI7" s="11"/>
      <c r="CJ7" s="8"/>
      <c r="CK7" s="8"/>
      <c r="CL7" s="11"/>
      <c r="CM7" s="8"/>
      <c r="CN7" s="8"/>
      <c r="CO7" s="10"/>
      <c r="CP7" s="22"/>
      <c r="CQ7" s="8"/>
      <c r="CR7" s="10"/>
      <c r="CS7" s="74"/>
      <c r="CT7" s="28"/>
      <c r="CU7" s="22"/>
      <c r="CV7" s="22"/>
      <c r="CW7" s="8"/>
      <c r="CX7" s="233"/>
      <c r="CY7" s="1118"/>
      <c r="CZ7" s="281"/>
      <c r="DA7" s="233"/>
      <c r="DB7" s="256"/>
      <c r="DC7" s="281"/>
      <c r="DD7" s="233"/>
      <c r="DE7" s="264"/>
      <c r="DF7" s="233"/>
      <c r="DG7" s="233"/>
      <c r="DH7" s="256"/>
      <c r="DI7" s="336"/>
      <c r="DJ7" s="336"/>
      <c r="DK7" s="264"/>
      <c r="DL7" s="281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1044"/>
      <c r="EC7" s="256"/>
      <c r="ED7" s="233"/>
      <c r="EE7" s="233"/>
      <c r="EF7" s="256"/>
      <c r="EG7" s="233"/>
      <c r="EH7" s="233"/>
      <c r="EI7" s="256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55"/>
      <c r="GA7" s="1118"/>
      <c r="GB7" s="486"/>
      <c r="GC7" s="233"/>
      <c r="GD7" s="235"/>
      <c r="GE7" s="233"/>
      <c r="GF7" s="233"/>
      <c r="GG7" s="235"/>
      <c r="GH7" s="234"/>
      <c r="GI7" s="233"/>
      <c r="GJ7" s="235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686"/>
      <c r="HF7" s="281"/>
      <c r="HG7" s="281"/>
      <c r="HH7" s="686"/>
      <c r="HI7" s="281"/>
      <c r="HJ7" s="281"/>
      <c r="HK7" s="256"/>
      <c r="HL7" s="281"/>
      <c r="HM7" s="281"/>
      <c r="HN7" s="686"/>
      <c r="HO7" s="281"/>
      <c r="HP7" s="281"/>
      <c r="HQ7" s="686"/>
      <c r="HR7" s="725"/>
      <c r="HS7" s="8"/>
      <c r="HT7" s="281"/>
      <c r="HU7" s="281"/>
      <c r="HV7" s="281"/>
      <c r="HW7" s="256"/>
      <c r="HX7" s="725"/>
      <c r="HY7" s="8"/>
      <c r="HZ7" s="281"/>
      <c r="IA7" s="281"/>
      <c r="IB7" s="281"/>
      <c r="IC7" s="256"/>
      <c r="ID7" s="725"/>
      <c r="IE7" s="8"/>
      <c r="IF7" s="281"/>
      <c r="IG7" s="281"/>
      <c r="IH7" s="281"/>
      <c r="II7" s="256"/>
      <c r="IJ7" s="380"/>
      <c r="IK7" s="281"/>
      <c r="IL7" s="11"/>
      <c r="IM7" s="725"/>
      <c r="IN7" s="8"/>
      <c r="IO7" s="281"/>
      <c r="IP7" s="25"/>
      <c r="IQ7" s="8"/>
      <c r="IR7" s="11"/>
      <c r="IS7" s="725"/>
      <c r="IT7" s="8"/>
      <c r="IU7" s="281"/>
      <c r="IV7" s="725"/>
      <c r="IW7" s="8"/>
      <c r="IX7" s="11"/>
      <c r="IY7" s="725"/>
      <c r="IZ7" s="8"/>
      <c r="JA7" s="11"/>
      <c r="JB7" s="724"/>
      <c r="JC7" s="8"/>
      <c r="JD7" s="281"/>
      <c r="JE7" s="725"/>
      <c r="JF7" s="8"/>
      <c r="JG7" s="11"/>
      <c r="JH7" s="725"/>
      <c r="JI7" s="8"/>
      <c r="JJ7" s="11"/>
      <c r="JK7" s="725"/>
      <c r="JL7" s="8"/>
      <c r="JM7" s="11"/>
      <c r="JN7" s="725"/>
      <c r="JO7" s="8"/>
      <c r="JP7" s="281"/>
      <c r="JQ7" s="281"/>
      <c r="JR7" s="8"/>
      <c r="JS7" s="143"/>
      <c r="JT7" s="246"/>
      <c r="JU7" s="246"/>
      <c r="JV7" s="246"/>
      <c r="JW7" s="246"/>
      <c r="JX7" s="246"/>
      <c r="JY7" s="246"/>
      <c r="JZ7" s="246"/>
      <c r="KA7" s="246"/>
      <c r="KB7" s="246"/>
      <c r="KC7" s="143"/>
      <c r="KD7" s="143"/>
      <c r="KE7" s="143"/>
      <c r="KF7" s="143"/>
      <c r="KG7" s="143"/>
      <c r="KH7" s="143"/>
      <c r="KI7" s="143"/>
      <c r="KJ7" s="143"/>
      <c r="KK7" s="329"/>
      <c r="KL7" s="143"/>
      <c r="KM7" s="143"/>
      <c r="KN7" s="329"/>
      <c r="KO7" s="329"/>
      <c r="KP7" s="329"/>
      <c r="KQ7" s="329"/>
      <c r="KR7" s="329"/>
      <c r="KS7" s="143"/>
      <c r="KT7" s="233"/>
      <c r="KU7" s="236"/>
      <c r="KV7" s="236"/>
      <c r="KW7" s="233"/>
      <c r="KX7" s="236"/>
      <c r="KY7" s="236"/>
      <c r="KZ7" s="233"/>
      <c r="LA7" s="236"/>
      <c r="LB7" s="236"/>
      <c r="LC7" s="331"/>
      <c r="LD7" s="329"/>
      <c r="LE7" s="329"/>
      <c r="LF7" s="333"/>
      <c r="LG7" s="236"/>
      <c r="LH7" s="334"/>
      <c r="LI7" s="236"/>
      <c r="LJ7" s="236"/>
      <c r="LK7" s="236"/>
      <c r="LL7" s="236"/>
      <c r="LM7" s="255"/>
      <c r="LN7" s="234"/>
      <c r="LO7" s="143"/>
      <c r="LP7" s="143"/>
      <c r="LQ7" s="143"/>
      <c r="LR7" s="233"/>
      <c r="LS7" s="236"/>
      <c r="LT7" s="236"/>
      <c r="LU7" s="233"/>
      <c r="LV7" s="236"/>
      <c r="LW7" s="236"/>
      <c r="LX7" s="233"/>
      <c r="LY7" s="236"/>
      <c r="LZ7" s="236"/>
      <c r="MA7" s="331"/>
      <c r="MB7" s="329"/>
      <c r="MC7" s="329"/>
      <c r="MD7" s="333"/>
      <c r="ME7" s="236"/>
      <c r="MF7" s="334"/>
      <c r="MG7" s="236"/>
      <c r="MH7" s="236"/>
      <c r="MI7" s="236"/>
      <c r="MJ7" s="236"/>
      <c r="MK7" s="255"/>
      <c r="ML7" s="234"/>
      <c r="MM7" s="234"/>
      <c r="MN7" s="143"/>
      <c r="MO7" s="143"/>
      <c r="MP7" s="143"/>
      <c r="MQ7" s="143"/>
      <c r="MR7" s="143"/>
      <c r="MS7" s="143"/>
      <c r="MT7" s="143"/>
      <c r="MU7" s="143"/>
      <c r="MV7" s="143"/>
      <c r="MW7" s="329"/>
      <c r="MX7" s="143"/>
      <c r="MY7" s="143"/>
      <c r="MZ7" s="143"/>
      <c r="NA7" s="233"/>
      <c r="NB7" s="118"/>
      <c r="NC7" s="408"/>
      <c r="ND7" s="118"/>
      <c r="NE7" s="379"/>
      <c r="NF7" s="336"/>
      <c r="NG7" s="812"/>
      <c r="NH7" s="233"/>
      <c r="NI7" s="336"/>
      <c r="NJ7" s="428"/>
      <c r="NK7" s="508"/>
      <c r="NL7" s="419"/>
      <c r="NM7" s="118"/>
      <c r="NN7" s="143"/>
      <c r="NO7" s="143"/>
      <c r="NP7" s="428"/>
      <c r="NQ7" s="810"/>
      <c r="NR7" s="748"/>
      <c r="NS7" s="748"/>
      <c r="NT7" s="749"/>
      <c r="NU7" s="749"/>
      <c r="NV7" s="749"/>
      <c r="NW7" s="143"/>
      <c r="NX7" s="335"/>
      <c r="NY7" s="235"/>
      <c r="NZ7" s="143"/>
      <c r="OA7" s="256"/>
      <c r="OB7" s="233"/>
      <c r="OC7" s="336"/>
      <c r="OD7" s="335"/>
      <c r="OE7" s="336"/>
      <c r="OF7" s="236"/>
      <c r="OG7" s="236"/>
      <c r="OH7" s="236"/>
      <c r="OI7" s="236"/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/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6"/>
      <c r="PK7" s="236"/>
      <c r="PL7" s="236"/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/>
      <c r="QA7" s="236"/>
      <c r="QB7" s="236"/>
      <c r="QC7" s="236"/>
      <c r="QD7" s="236"/>
      <c r="QE7" s="236"/>
      <c r="QF7" s="236"/>
      <c r="QG7" s="236"/>
      <c r="QH7" s="236"/>
      <c r="QI7" s="236"/>
      <c r="QJ7" s="236"/>
      <c r="QK7" s="236"/>
      <c r="QL7" s="236"/>
      <c r="QM7" s="236"/>
      <c r="QN7" s="236"/>
      <c r="QO7" s="236"/>
      <c r="QP7" s="236"/>
      <c r="QQ7" s="236"/>
      <c r="QR7" s="236"/>
      <c r="QS7" s="236"/>
      <c r="QT7" s="236"/>
      <c r="QU7" s="236"/>
      <c r="QV7" s="236"/>
      <c r="QW7" s="236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</row>
    <row r="8" spans="1:555" s="47" customFormat="1" ht="26.25" customHeight="1" x14ac:dyDescent="0.35">
      <c r="A8" s="128"/>
      <c r="B8" s="1298" t="s">
        <v>41</v>
      </c>
      <c r="C8" s="1312"/>
      <c r="D8" s="1292" t="s">
        <v>26</v>
      </c>
      <c r="E8" s="1293"/>
      <c r="F8" s="60"/>
      <c r="G8" s="1313"/>
      <c r="H8" s="1313"/>
      <c r="I8" s="49"/>
      <c r="J8" s="61"/>
      <c r="K8" s="61"/>
      <c r="L8" s="1137"/>
      <c r="M8" s="49"/>
      <c r="N8" s="61"/>
      <c r="O8" s="49"/>
      <c r="P8" s="531"/>
      <c r="Q8" s="53"/>
      <c r="R8" s="49"/>
      <c r="S8" s="571"/>
      <c r="T8" s="49"/>
      <c r="U8" s="33"/>
      <c r="V8" s="581"/>
      <c r="W8" s="32"/>
      <c r="X8" s="32"/>
      <c r="Y8" s="728"/>
      <c r="Z8" s="75"/>
      <c r="AA8" s="32"/>
      <c r="AB8" s="60"/>
      <c r="AC8" s="32"/>
      <c r="AD8" s="33"/>
      <c r="AE8" s="60"/>
      <c r="AF8" s="32"/>
      <c r="AG8" s="33"/>
      <c r="AH8" s="32"/>
      <c r="AI8" s="1099"/>
      <c r="AJ8" s="1284"/>
      <c r="AK8" s="1284"/>
      <c r="AL8" s="1284"/>
      <c r="AM8" s="1284"/>
      <c r="AN8" s="1284"/>
      <c r="AO8" s="233"/>
      <c r="AP8" s="654"/>
      <c r="AQ8" s="48"/>
      <c r="AR8" s="1071"/>
      <c r="AS8" s="1077"/>
      <c r="AT8" s="48"/>
      <c r="AU8" s="1071"/>
      <c r="AV8" s="654"/>
      <c r="AW8" s="48"/>
      <c r="AX8" s="1071"/>
      <c r="AY8" s="11"/>
      <c r="AZ8" s="8"/>
      <c r="BA8" s="8"/>
      <c r="BB8" s="11"/>
      <c r="BC8" s="8"/>
      <c r="BD8" s="8"/>
      <c r="BE8" s="11"/>
      <c r="BF8" s="8"/>
      <c r="BG8" s="233"/>
      <c r="BH8" s="11"/>
      <c r="BI8" s="65"/>
      <c r="BJ8" s="233"/>
      <c r="BK8" s="11"/>
      <c r="BL8" s="25"/>
      <c r="BM8" s="8"/>
      <c r="BN8" s="11"/>
      <c r="BO8" s="8"/>
      <c r="BP8" s="233"/>
      <c r="BQ8" s="11"/>
      <c r="BR8" s="71"/>
      <c r="BS8" s="8"/>
      <c r="BT8" s="25"/>
      <c r="BU8" s="721"/>
      <c r="BV8" s="28"/>
      <c r="BW8" s="22"/>
      <c r="BX8" s="74"/>
      <c r="BY8" s="336"/>
      <c r="BZ8" s="10"/>
      <c r="CA8" s="71"/>
      <c r="CB8" s="8"/>
      <c r="CC8" s="10"/>
      <c r="CD8" s="71"/>
      <c r="CE8" s="11"/>
      <c r="CF8" s="10"/>
      <c r="CG8" s="743"/>
      <c r="CH8" s="233"/>
      <c r="CI8" s="11"/>
      <c r="CJ8" s="8"/>
      <c r="CK8" s="8"/>
      <c r="CL8" s="11"/>
      <c r="CM8" s="8"/>
      <c r="CN8" s="8"/>
      <c r="CO8" s="10"/>
      <c r="CP8" s="22"/>
      <c r="CQ8" s="8"/>
      <c r="CR8" s="10"/>
      <c r="CS8" s="74"/>
      <c r="CT8" s="28"/>
      <c r="CU8" s="22"/>
      <c r="CV8" s="22"/>
      <c r="CW8" s="8"/>
      <c r="CX8" s="233"/>
      <c r="CY8" s="1118"/>
      <c r="CZ8" s="281"/>
      <c r="DA8" s="233"/>
      <c r="DB8" s="256"/>
      <c r="DC8" s="281"/>
      <c r="DD8" s="233"/>
      <c r="DE8" s="264"/>
      <c r="DF8" s="233"/>
      <c r="DG8" s="233"/>
      <c r="DH8" s="256"/>
      <c r="DI8" s="336"/>
      <c r="DJ8" s="336"/>
      <c r="DK8" s="264"/>
      <c r="DL8" s="281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1044"/>
      <c r="EC8" s="256"/>
      <c r="ED8" s="233"/>
      <c r="EE8" s="233"/>
      <c r="EF8" s="256"/>
      <c r="EG8" s="233"/>
      <c r="EH8" s="233"/>
      <c r="EI8" s="256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55"/>
      <c r="GA8" s="1118"/>
      <c r="GB8" s="486"/>
      <c r="GC8" s="233"/>
      <c r="GD8" s="235"/>
      <c r="GE8" s="233"/>
      <c r="GF8" s="233"/>
      <c r="GG8" s="235"/>
      <c r="GH8" s="234"/>
      <c r="GI8" s="233"/>
      <c r="GJ8" s="235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686"/>
      <c r="HF8" s="281"/>
      <c r="HG8" s="281"/>
      <c r="HH8" s="686"/>
      <c r="HI8" s="281"/>
      <c r="HJ8" s="281"/>
      <c r="HK8" s="256"/>
      <c r="HL8" s="281"/>
      <c r="HM8" s="281"/>
      <c r="HN8" s="686"/>
      <c r="HO8" s="281"/>
      <c r="HP8" s="281"/>
      <c r="HQ8" s="686"/>
      <c r="HR8" s="725"/>
      <c r="HS8" s="8"/>
      <c r="HT8" s="281"/>
      <c r="HU8" s="281"/>
      <c r="HV8" s="281"/>
      <c r="HW8" s="256"/>
      <c r="HX8" s="725"/>
      <c r="HY8" s="8"/>
      <c r="HZ8" s="281"/>
      <c r="IA8" s="281"/>
      <c r="IB8" s="281"/>
      <c r="IC8" s="256"/>
      <c r="ID8" s="725"/>
      <c r="IE8" s="8"/>
      <c r="IF8" s="281"/>
      <c r="IG8" s="281"/>
      <c r="IH8" s="281"/>
      <c r="II8" s="256"/>
      <c r="IJ8" s="380"/>
      <c r="IK8" s="281"/>
      <c r="IL8" s="11"/>
      <c r="IM8" s="725"/>
      <c r="IN8" s="8"/>
      <c r="IO8" s="281"/>
      <c r="IP8" s="25"/>
      <c r="IQ8" s="8"/>
      <c r="IR8" s="11"/>
      <c r="IS8" s="725"/>
      <c r="IT8" s="8"/>
      <c r="IU8" s="281"/>
      <c r="IV8" s="725"/>
      <c r="IW8" s="8"/>
      <c r="IX8" s="11"/>
      <c r="IY8" s="725"/>
      <c r="IZ8" s="8"/>
      <c r="JA8" s="11"/>
      <c r="JB8" s="724"/>
      <c r="JC8" s="8"/>
      <c r="JD8" s="281"/>
      <c r="JE8" s="725"/>
      <c r="JF8" s="8"/>
      <c r="JG8" s="11"/>
      <c r="JH8" s="725"/>
      <c r="JI8" s="8"/>
      <c r="JJ8" s="11"/>
      <c r="JK8" s="725"/>
      <c r="JL8" s="8"/>
      <c r="JM8" s="11"/>
      <c r="JN8" s="725"/>
      <c r="JO8" s="8"/>
      <c r="JP8" s="281"/>
      <c r="JQ8" s="281"/>
      <c r="JR8" s="8"/>
      <c r="JS8" s="143"/>
      <c r="JT8" s="246"/>
      <c r="JU8" s="246"/>
      <c r="JV8" s="246"/>
      <c r="JW8" s="246"/>
      <c r="JX8" s="246"/>
      <c r="JY8" s="246"/>
      <c r="JZ8" s="246"/>
      <c r="KA8" s="246"/>
      <c r="KB8" s="246"/>
      <c r="KC8" s="143"/>
      <c r="KD8" s="143"/>
      <c r="KE8" s="143"/>
      <c r="KF8" s="143"/>
      <c r="KG8" s="143"/>
      <c r="KH8" s="143"/>
      <c r="KI8" s="143"/>
      <c r="KJ8" s="143"/>
      <c r="KK8" s="329"/>
      <c r="KL8" s="143"/>
      <c r="KM8" s="143"/>
      <c r="KN8" s="329"/>
      <c r="KO8" s="329"/>
      <c r="KP8" s="329"/>
      <c r="KQ8" s="329"/>
      <c r="KR8" s="329"/>
      <c r="KS8" s="143"/>
      <c r="KT8" s="233"/>
      <c r="KU8" s="236"/>
      <c r="KV8" s="236"/>
      <c r="KW8" s="233"/>
      <c r="KX8" s="236"/>
      <c r="KY8" s="236"/>
      <c r="KZ8" s="233"/>
      <c r="LA8" s="236"/>
      <c r="LB8" s="236"/>
      <c r="LC8" s="331"/>
      <c r="LD8" s="329"/>
      <c r="LE8" s="329"/>
      <c r="LF8" s="333"/>
      <c r="LG8" s="236"/>
      <c r="LH8" s="334"/>
      <c r="LI8" s="236"/>
      <c r="LJ8" s="236"/>
      <c r="LK8" s="236"/>
      <c r="LL8" s="236"/>
      <c r="LM8" s="255"/>
      <c r="LN8" s="234"/>
      <c r="LO8" s="143"/>
      <c r="LP8" s="143"/>
      <c r="LQ8" s="143"/>
      <c r="LR8" s="233"/>
      <c r="LS8" s="236"/>
      <c r="LT8" s="236"/>
      <c r="LU8" s="233"/>
      <c r="LV8" s="236"/>
      <c r="LW8" s="236"/>
      <c r="LX8" s="233"/>
      <c r="LY8" s="236"/>
      <c r="LZ8" s="236"/>
      <c r="MA8" s="331"/>
      <c r="MB8" s="329"/>
      <c r="MC8" s="329"/>
      <c r="MD8" s="333"/>
      <c r="ME8" s="236"/>
      <c r="MF8" s="334"/>
      <c r="MG8" s="236"/>
      <c r="MH8" s="236"/>
      <c r="MI8" s="236"/>
      <c r="MJ8" s="236"/>
      <c r="MK8" s="255"/>
      <c r="ML8" s="234"/>
      <c r="MM8" s="234"/>
      <c r="MN8" s="143"/>
      <c r="MO8" s="143"/>
      <c r="MP8" s="143"/>
      <c r="MQ8" s="143"/>
      <c r="MR8" s="143"/>
      <c r="MS8" s="143"/>
      <c r="MT8" s="143"/>
      <c r="MU8" s="143"/>
      <c r="MV8" s="143"/>
      <c r="MW8" s="329"/>
      <c r="MX8" s="143"/>
      <c r="MY8" s="143"/>
      <c r="MZ8" s="143"/>
      <c r="NA8" s="233"/>
      <c r="NB8" s="118"/>
      <c r="NC8" s="408"/>
      <c r="ND8" s="118"/>
      <c r="NE8" s="379"/>
      <c r="NF8" s="336"/>
      <c r="NG8" s="812"/>
      <c r="NH8" s="233"/>
      <c r="NI8" s="336"/>
      <c r="NJ8" s="428"/>
      <c r="NK8" s="508"/>
      <c r="NL8" s="419"/>
      <c r="NM8" s="118"/>
      <c r="NN8" s="143"/>
      <c r="NO8" s="143"/>
      <c r="NP8" s="428"/>
      <c r="NQ8" s="810"/>
      <c r="NR8" s="748"/>
      <c r="NS8" s="748"/>
      <c r="NT8" s="749"/>
      <c r="NU8" s="749"/>
      <c r="NV8" s="749"/>
      <c r="NW8" s="143"/>
      <c r="NX8" s="335"/>
      <c r="NY8" s="235"/>
      <c r="NZ8" s="143"/>
      <c r="OA8" s="256"/>
      <c r="OB8" s="233"/>
      <c r="OC8" s="336"/>
      <c r="OD8" s="335"/>
      <c r="OE8" s="336"/>
      <c r="OF8" s="236"/>
      <c r="OG8" s="236"/>
      <c r="OH8" s="236"/>
      <c r="OI8" s="236"/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/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6"/>
      <c r="PK8" s="236"/>
      <c r="PL8" s="23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/>
      <c r="QA8" s="236"/>
      <c r="QB8" s="236"/>
      <c r="QC8" s="236"/>
      <c r="QD8" s="236"/>
      <c r="QE8" s="236"/>
      <c r="QF8" s="236"/>
      <c r="QG8" s="236"/>
      <c r="QH8" s="236"/>
      <c r="QI8" s="236"/>
      <c r="QJ8" s="236"/>
      <c r="QK8" s="236"/>
      <c r="QL8" s="236"/>
      <c r="QM8" s="236"/>
      <c r="QN8" s="236"/>
      <c r="QO8" s="236"/>
      <c r="QP8" s="236"/>
      <c r="QQ8" s="236"/>
      <c r="QR8" s="236"/>
      <c r="QS8" s="236"/>
      <c r="QT8" s="236"/>
      <c r="QU8" s="236"/>
      <c r="QV8" s="236"/>
      <c r="QW8" s="236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</row>
    <row r="9" spans="1:555" s="47" customFormat="1" ht="26.25" customHeight="1" thickBot="1" x14ac:dyDescent="0.35">
      <c r="A9" s="53"/>
      <c r="B9" s="1298" t="s">
        <v>42</v>
      </c>
      <c r="C9" s="1299"/>
      <c r="D9" s="1299"/>
      <c r="E9" s="956"/>
      <c r="F9" s="62"/>
      <c r="G9" s="195"/>
      <c r="H9" s="63"/>
      <c r="I9" s="63"/>
      <c r="J9" s="64"/>
      <c r="K9" s="64"/>
      <c r="L9" s="1138"/>
      <c r="M9" s="63"/>
      <c r="N9" s="64"/>
      <c r="O9" s="63"/>
      <c r="P9" s="532"/>
      <c r="Q9" s="53"/>
      <c r="R9" s="63"/>
      <c r="S9" s="572"/>
      <c r="T9" s="63"/>
      <c r="U9" s="34"/>
      <c r="V9" s="582"/>
      <c r="W9" s="38"/>
      <c r="X9" s="44"/>
      <c r="Y9" s="62"/>
      <c r="Z9" s="38"/>
      <c r="AA9" s="44"/>
      <c r="AB9" s="62"/>
      <c r="AC9" s="38"/>
      <c r="AD9" s="34"/>
      <c r="AE9" s="62"/>
      <c r="AF9" s="38"/>
      <c r="AG9" s="34"/>
      <c r="AH9" s="38"/>
      <c r="AI9" s="1100"/>
      <c r="AJ9" s="1284"/>
      <c r="AK9" s="1284"/>
      <c r="AL9" s="1284"/>
      <c r="AM9" s="1284"/>
      <c r="AN9" s="1284"/>
      <c r="AO9" s="233"/>
      <c r="AP9" s="654"/>
      <c r="AQ9" s="48"/>
      <c r="AR9" s="1071"/>
      <c r="AS9" s="1077"/>
      <c r="AT9" s="48"/>
      <c r="AU9" s="1071"/>
      <c r="AV9" s="654"/>
      <c r="AW9" s="48"/>
      <c r="AX9" s="1071"/>
      <c r="AY9" s="11"/>
      <c r="AZ9" s="8"/>
      <c r="BA9" s="8"/>
      <c r="BB9" s="11"/>
      <c r="BC9" s="8"/>
      <c r="BD9" s="8"/>
      <c r="BE9" s="11"/>
      <c r="BF9" s="8"/>
      <c r="BG9" s="233"/>
      <c r="BH9" s="11"/>
      <c r="BI9" s="65"/>
      <c r="BJ9" s="233"/>
      <c r="BK9" s="11"/>
      <c r="BL9" s="25"/>
      <c r="BM9" s="8"/>
      <c r="BN9" s="11"/>
      <c r="BO9" s="8"/>
      <c r="BP9" s="233"/>
      <c r="BQ9" s="11"/>
      <c r="BR9" s="71"/>
      <c r="BS9" s="8"/>
      <c r="BT9" s="25"/>
      <c r="BU9" s="721"/>
      <c r="BV9" s="28"/>
      <c r="BW9" s="22"/>
      <c r="BX9" s="74"/>
      <c r="BY9" s="336"/>
      <c r="BZ9" s="10"/>
      <c r="CA9" s="71"/>
      <c r="CB9" s="8"/>
      <c r="CC9" s="10"/>
      <c r="CD9" s="71"/>
      <c r="CE9" s="11"/>
      <c r="CF9" s="10"/>
      <c r="CG9" s="743"/>
      <c r="CH9" s="233"/>
      <c r="CI9" s="11"/>
      <c r="CJ9" s="8"/>
      <c r="CK9" s="8"/>
      <c r="CL9" s="11"/>
      <c r="CM9" s="8"/>
      <c r="CN9" s="8"/>
      <c r="CO9" s="10"/>
      <c r="CP9" s="22"/>
      <c r="CQ9" s="8"/>
      <c r="CR9" s="10"/>
      <c r="CS9" s="74"/>
      <c r="CT9" s="28"/>
      <c r="CU9" s="22"/>
      <c r="CV9" s="22"/>
      <c r="CW9" s="8"/>
      <c r="CX9" s="233"/>
      <c r="CY9" s="1118"/>
      <c r="CZ9" s="281"/>
      <c r="DA9" s="233"/>
      <c r="DB9" s="256"/>
      <c r="DC9" s="281"/>
      <c r="DD9" s="233"/>
      <c r="DE9" s="264"/>
      <c r="DF9" s="233"/>
      <c r="DG9" s="233"/>
      <c r="DH9" s="256"/>
      <c r="DI9" s="336"/>
      <c r="DJ9" s="336"/>
      <c r="DK9" s="264"/>
      <c r="DL9" s="281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1044"/>
      <c r="EC9" s="256"/>
      <c r="ED9" s="233"/>
      <c r="EE9" s="233"/>
      <c r="EF9" s="256"/>
      <c r="EG9" s="233"/>
      <c r="EH9" s="233"/>
      <c r="EI9" s="256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55"/>
      <c r="GA9" s="1118"/>
      <c r="GB9" s="486"/>
      <c r="GC9" s="233"/>
      <c r="GD9" s="235"/>
      <c r="GE9" s="233"/>
      <c r="GF9" s="233"/>
      <c r="GG9" s="235"/>
      <c r="GH9" s="234"/>
      <c r="GI9" s="233"/>
      <c r="GJ9" s="235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686"/>
      <c r="HF9" s="281"/>
      <c r="HG9" s="281"/>
      <c r="HH9" s="686"/>
      <c r="HI9" s="281"/>
      <c r="HJ9" s="281"/>
      <c r="HK9" s="256"/>
      <c r="HL9" s="281"/>
      <c r="HM9" s="281"/>
      <c r="HN9" s="686"/>
      <c r="HO9" s="281"/>
      <c r="HP9" s="281"/>
      <c r="HQ9" s="686"/>
      <c r="HR9" s="725"/>
      <c r="HS9" s="8"/>
      <c r="HT9" s="281"/>
      <c r="HU9" s="281"/>
      <c r="HV9" s="281"/>
      <c r="HW9" s="256"/>
      <c r="HX9" s="725"/>
      <c r="HY9" s="8"/>
      <c r="HZ9" s="281"/>
      <c r="IA9" s="281"/>
      <c r="IB9" s="281"/>
      <c r="IC9" s="256"/>
      <c r="ID9" s="725"/>
      <c r="IE9" s="8"/>
      <c r="IF9" s="281"/>
      <c r="IG9" s="281"/>
      <c r="IH9" s="281"/>
      <c r="II9" s="256"/>
      <c r="IJ9" s="380"/>
      <c r="IK9" s="281"/>
      <c r="IL9" s="11"/>
      <c r="IM9" s="725"/>
      <c r="IN9" s="8"/>
      <c r="IO9" s="281"/>
      <c r="IP9" s="25"/>
      <c r="IQ9" s="8"/>
      <c r="IR9" s="11"/>
      <c r="IS9" s="725"/>
      <c r="IT9" s="8"/>
      <c r="IU9" s="281"/>
      <c r="IV9" s="725"/>
      <c r="IW9" s="8"/>
      <c r="IX9" s="11"/>
      <c r="IY9" s="725"/>
      <c r="IZ9" s="8"/>
      <c r="JA9" s="11"/>
      <c r="JB9" s="724"/>
      <c r="JC9" s="8"/>
      <c r="JD9" s="281"/>
      <c r="JE9" s="725"/>
      <c r="JF9" s="8"/>
      <c r="JG9" s="11"/>
      <c r="JH9" s="725"/>
      <c r="JI9" s="8"/>
      <c r="JJ9" s="11"/>
      <c r="JK9" s="725"/>
      <c r="JL9" s="8"/>
      <c r="JM9" s="11"/>
      <c r="JN9" s="725"/>
      <c r="JO9" s="8"/>
      <c r="JP9" s="281"/>
      <c r="JQ9" s="281"/>
      <c r="JR9" s="8"/>
      <c r="JS9" s="143"/>
      <c r="JT9" s="246"/>
      <c r="JU9" s="246"/>
      <c r="JV9" s="246"/>
      <c r="JW9" s="246"/>
      <c r="JX9" s="246"/>
      <c r="JY9" s="246"/>
      <c r="JZ9" s="246"/>
      <c r="KA9" s="246"/>
      <c r="KB9" s="246"/>
      <c r="KC9" s="143"/>
      <c r="KD9" s="143"/>
      <c r="KE9" s="143"/>
      <c r="KF9" s="143"/>
      <c r="KG9" s="143"/>
      <c r="KH9" s="143"/>
      <c r="KI9" s="143"/>
      <c r="KJ9" s="143"/>
      <c r="KK9" s="329"/>
      <c r="KL9" s="143"/>
      <c r="KM9" s="143"/>
      <c r="KN9" s="329"/>
      <c r="KO9" s="329"/>
      <c r="KP9" s="329"/>
      <c r="KQ9" s="329"/>
      <c r="KR9" s="329"/>
      <c r="KS9" s="143"/>
      <c r="KT9" s="233"/>
      <c r="KU9" s="236"/>
      <c r="KV9" s="236"/>
      <c r="KW9" s="233"/>
      <c r="KX9" s="236"/>
      <c r="KY9" s="236"/>
      <c r="KZ9" s="233"/>
      <c r="LA9" s="236"/>
      <c r="LB9" s="236"/>
      <c r="LC9" s="331"/>
      <c r="LD9" s="329"/>
      <c r="LE9" s="329"/>
      <c r="LF9" s="333"/>
      <c r="LG9" s="236"/>
      <c r="LH9" s="334"/>
      <c r="LI9" s="236"/>
      <c r="LJ9" s="236"/>
      <c r="LK9" s="236"/>
      <c r="LL9" s="236"/>
      <c r="LM9" s="255"/>
      <c r="LN9" s="234"/>
      <c r="LO9" s="143"/>
      <c r="LP9" s="143"/>
      <c r="LQ9" s="143"/>
      <c r="LR9" s="233"/>
      <c r="LS9" s="236"/>
      <c r="LT9" s="236"/>
      <c r="LU9" s="233"/>
      <c r="LV9" s="236"/>
      <c r="LW9" s="236"/>
      <c r="LX9" s="233"/>
      <c r="LY9" s="236"/>
      <c r="LZ9" s="236"/>
      <c r="MA9" s="331"/>
      <c r="MB9" s="329"/>
      <c r="MC9" s="329"/>
      <c r="MD9" s="333"/>
      <c r="ME9" s="236"/>
      <c r="MF9" s="334"/>
      <c r="MG9" s="236"/>
      <c r="MH9" s="236"/>
      <c r="MI9" s="236"/>
      <c r="MJ9" s="236"/>
      <c r="MK9" s="255"/>
      <c r="ML9" s="234"/>
      <c r="MM9" s="234"/>
      <c r="MN9" s="143"/>
      <c r="MO9" s="143"/>
      <c r="MP9" s="143"/>
      <c r="MQ9" s="143"/>
      <c r="MR9" s="143"/>
      <c r="MS9" s="143"/>
      <c r="MT9" s="143"/>
      <c r="MU9" s="143"/>
      <c r="MV9" s="143"/>
      <c r="MW9" s="329"/>
      <c r="MX9" s="143"/>
      <c r="MY9" s="143"/>
      <c r="MZ9" s="143"/>
      <c r="NA9" s="233"/>
      <c r="NB9" s="118"/>
      <c r="NC9" s="408"/>
      <c r="ND9" s="118"/>
      <c r="NE9" s="379"/>
      <c r="NF9" s="336"/>
      <c r="NG9" s="812"/>
      <c r="NH9" s="233"/>
      <c r="NI9" s="336"/>
      <c r="NJ9" s="428"/>
      <c r="NK9" s="508"/>
      <c r="NL9" s="419"/>
      <c r="NM9" s="118"/>
      <c r="NN9" s="143"/>
      <c r="NO9" s="143"/>
      <c r="NP9" s="428"/>
      <c r="NQ9" s="810"/>
      <c r="NR9" s="748"/>
      <c r="NS9" s="748"/>
      <c r="NT9" s="749"/>
      <c r="NU9" s="749"/>
      <c r="NV9" s="749"/>
      <c r="NW9" s="143"/>
      <c r="NX9" s="335"/>
      <c r="NY9" s="235"/>
      <c r="NZ9" s="143"/>
      <c r="OA9" s="256"/>
      <c r="OB9" s="233"/>
      <c r="OC9" s="336"/>
      <c r="OD9" s="335"/>
      <c r="OE9" s="336"/>
      <c r="OF9" s="236"/>
      <c r="OG9" s="236"/>
      <c r="OH9" s="236"/>
      <c r="OI9" s="236"/>
      <c r="OJ9" s="236"/>
      <c r="OK9" s="236"/>
      <c r="OL9" s="236"/>
      <c r="OM9" s="236"/>
      <c r="ON9" s="236"/>
      <c r="OO9" s="236"/>
      <c r="OP9" s="236"/>
      <c r="OQ9" s="236"/>
      <c r="OR9" s="236"/>
      <c r="OS9" s="236"/>
      <c r="OT9" s="236"/>
      <c r="OU9" s="236"/>
      <c r="OV9" s="236"/>
      <c r="OW9" s="236"/>
      <c r="OX9" s="236"/>
      <c r="OY9" s="236"/>
      <c r="OZ9" s="236"/>
      <c r="PA9" s="236"/>
      <c r="PB9" s="236"/>
      <c r="PC9" s="236"/>
      <c r="PD9" s="236"/>
      <c r="PE9" s="236"/>
      <c r="PF9" s="236"/>
      <c r="PG9" s="236"/>
      <c r="PH9" s="236"/>
      <c r="PI9" s="236"/>
      <c r="PJ9" s="236"/>
      <c r="PK9" s="236"/>
      <c r="PL9" s="236"/>
      <c r="PM9" s="236"/>
      <c r="PN9" s="236"/>
      <c r="PO9" s="236"/>
      <c r="PP9" s="236"/>
      <c r="PQ9" s="236"/>
      <c r="PR9" s="236"/>
      <c r="PS9" s="236"/>
      <c r="PT9" s="236"/>
      <c r="PU9" s="236"/>
      <c r="PV9" s="236"/>
      <c r="PW9" s="236"/>
      <c r="PX9" s="236"/>
      <c r="PY9" s="236"/>
      <c r="PZ9" s="236"/>
      <c r="QA9" s="236"/>
      <c r="QB9" s="236"/>
      <c r="QC9" s="236"/>
      <c r="QD9" s="236"/>
      <c r="QE9" s="236"/>
      <c r="QF9" s="236"/>
      <c r="QG9" s="236"/>
      <c r="QH9" s="236"/>
      <c r="QI9" s="236"/>
      <c r="QJ9" s="236"/>
      <c r="QK9" s="236"/>
      <c r="QL9" s="236"/>
      <c r="QM9" s="236"/>
      <c r="QN9" s="236"/>
      <c r="QO9" s="236"/>
      <c r="QP9" s="236"/>
      <c r="QQ9" s="236"/>
      <c r="QR9" s="236"/>
      <c r="QS9" s="236"/>
      <c r="QT9" s="236"/>
      <c r="QU9" s="236"/>
      <c r="QV9" s="236"/>
      <c r="QW9" s="236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</row>
    <row r="10" spans="1:555" s="47" customFormat="1" ht="26.25" customHeight="1" thickBot="1" x14ac:dyDescent="0.35">
      <c r="A10" s="53"/>
      <c r="B10" s="1302" t="s">
        <v>44</v>
      </c>
      <c r="C10" s="1303"/>
      <c r="D10" s="1303" t="s">
        <v>152</v>
      </c>
      <c r="E10" s="1316"/>
      <c r="F10" s="57"/>
      <c r="G10" s="1340"/>
      <c r="H10" s="1340"/>
      <c r="I10" s="58"/>
      <c r="J10" s="59"/>
      <c r="K10" s="59"/>
      <c r="L10" s="1136"/>
      <c r="M10" s="58"/>
      <c r="N10" s="59"/>
      <c r="O10" s="58"/>
      <c r="P10" s="530"/>
      <c r="Q10" s="53"/>
      <c r="R10" s="58"/>
      <c r="S10" s="570"/>
      <c r="T10" s="58"/>
      <c r="U10" s="31"/>
      <c r="V10" s="580"/>
      <c r="W10" s="37"/>
      <c r="X10" s="43"/>
      <c r="Y10" s="57"/>
      <c r="Z10" s="37"/>
      <c r="AA10" s="43"/>
      <c r="AB10" s="57"/>
      <c r="AC10" s="37"/>
      <c r="AD10" s="31"/>
      <c r="AE10" s="57"/>
      <c r="AF10" s="37"/>
      <c r="AG10" s="31"/>
      <c r="AH10" s="37"/>
      <c r="AI10" s="1098"/>
      <c r="AJ10" s="48"/>
      <c r="AK10" s="625"/>
      <c r="AL10" s="76"/>
      <c r="AM10" s="48"/>
      <c r="AN10" s="625"/>
      <c r="AO10" s="233"/>
      <c r="AP10" s="656"/>
      <c r="AQ10" s="625"/>
      <c r="AR10" s="1073"/>
      <c r="AS10" s="1079"/>
      <c r="AT10" s="625"/>
      <c r="AU10" s="1073"/>
      <c r="AV10" s="656"/>
      <c r="AW10" s="625"/>
      <c r="AX10" s="1073"/>
      <c r="AY10" s="11"/>
      <c r="AZ10" s="8"/>
      <c r="BA10" s="8"/>
      <c r="BB10" s="11"/>
      <c r="BC10" s="8"/>
      <c r="BD10" s="8"/>
      <c r="BE10" s="11"/>
      <c r="BF10" s="8"/>
      <c r="BG10" s="233"/>
      <c r="BH10" s="11"/>
      <c r="BI10" s="65"/>
      <c r="BJ10" s="233"/>
      <c r="BK10" s="11"/>
      <c r="BL10" s="25"/>
      <c r="BM10" s="8"/>
      <c r="BN10" s="11"/>
      <c r="BO10" s="8"/>
      <c r="BP10" s="233"/>
      <c r="BQ10" s="11"/>
      <c r="BR10" s="71"/>
      <c r="BS10" s="8"/>
      <c r="BT10" s="25"/>
      <c r="BU10" s="721"/>
      <c r="BV10" s="28"/>
      <c r="BW10" s="22"/>
      <c r="BX10" s="74"/>
      <c r="BY10" s="336"/>
      <c r="BZ10" s="10"/>
      <c r="CA10" s="71"/>
      <c r="CB10" s="8"/>
      <c r="CC10" s="10"/>
      <c r="CD10" s="71"/>
      <c r="CE10" s="11"/>
      <c r="CF10" s="10"/>
      <c r="CG10" s="743"/>
      <c r="CH10" s="233"/>
      <c r="CI10" s="11"/>
      <c r="CJ10" s="8"/>
      <c r="CK10" s="8"/>
      <c r="CL10" s="11"/>
      <c r="CM10" s="8"/>
      <c r="CN10" s="8"/>
      <c r="CO10" s="10"/>
      <c r="CP10" s="22"/>
      <c r="CQ10" s="8"/>
      <c r="CR10" s="10"/>
      <c r="CS10" s="74"/>
      <c r="CT10" s="28"/>
      <c r="CU10" s="22"/>
      <c r="CV10" s="22"/>
      <c r="CW10" s="8"/>
      <c r="CX10" s="233"/>
      <c r="CY10" s="1118"/>
      <c r="CZ10" s="281"/>
      <c r="DA10" s="233"/>
      <c r="DB10" s="256"/>
      <c r="DC10" s="281"/>
      <c r="DD10" s="233"/>
      <c r="DE10" s="264"/>
      <c r="DF10" s="233"/>
      <c r="DG10" s="233"/>
      <c r="DH10" s="256"/>
      <c r="DI10" s="336"/>
      <c r="DJ10" s="336"/>
      <c r="DK10" s="264"/>
      <c r="DL10" s="281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1044"/>
      <c r="EC10" s="256"/>
      <c r="ED10" s="233"/>
      <c r="EE10" s="233"/>
      <c r="EF10" s="256"/>
      <c r="EG10" s="233"/>
      <c r="EH10" s="233"/>
      <c r="EI10" s="256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55"/>
      <c r="GA10" s="1118"/>
      <c r="GB10" s="486"/>
      <c r="GC10" s="233"/>
      <c r="GD10" s="235"/>
      <c r="GE10" s="233"/>
      <c r="GF10" s="233"/>
      <c r="GG10" s="235"/>
      <c r="GH10" s="234"/>
      <c r="GI10" s="233"/>
      <c r="GJ10" s="235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686"/>
      <c r="HF10" s="281"/>
      <c r="HG10" s="281"/>
      <c r="HH10" s="686"/>
      <c r="HI10" s="281"/>
      <c r="HJ10" s="281"/>
      <c r="HK10" s="256"/>
      <c r="HL10" s="281"/>
      <c r="HM10" s="281"/>
      <c r="HN10" s="686"/>
      <c r="HO10" s="281"/>
      <c r="HP10" s="281"/>
      <c r="HQ10" s="686"/>
      <c r="HR10" s="725"/>
      <c r="HS10" s="8"/>
      <c r="HT10" s="281"/>
      <c r="HU10" s="281"/>
      <c r="HV10" s="281"/>
      <c r="HW10" s="256"/>
      <c r="HX10" s="725"/>
      <c r="HY10" s="8"/>
      <c r="HZ10" s="281"/>
      <c r="IA10" s="281"/>
      <c r="IB10" s="281"/>
      <c r="IC10" s="256"/>
      <c r="ID10" s="725"/>
      <c r="IE10" s="8"/>
      <c r="IF10" s="281"/>
      <c r="IG10" s="281"/>
      <c r="IH10" s="281"/>
      <c r="II10" s="256"/>
      <c r="IJ10" s="380"/>
      <c r="IK10" s="281"/>
      <c r="IL10" s="11"/>
      <c r="IM10" s="725"/>
      <c r="IN10" s="8"/>
      <c r="IO10" s="281"/>
      <c r="IP10" s="25"/>
      <c r="IQ10" s="8"/>
      <c r="IR10" s="11"/>
      <c r="IS10" s="725"/>
      <c r="IT10" s="8"/>
      <c r="IU10" s="281"/>
      <c r="IV10" s="725"/>
      <c r="IW10" s="8"/>
      <c r="IX10" s="11"/>
      <c r="IY10" s="725"/>
      <c r="IZ10" s="8"/>
      <c r="JA10" s="11"/>
      <c r="JB10" s="724"/>
      <c r="JC10" s="8"/>
      <c r="JD10" s="281"/>
      <c r="JE10" s="725"/>
      <c r="JF10" s="8"/>
      <c r="JG10" s="11"/>
      <c r="JH10" s="725"/>
      <c r="JI10" s="8"/>
      <c r="JJ10" s="11"/>
      <c r="JK10" s="725"/>
      <c r="JL10" s="8"/>
      <c r="JM10" s="11"/>
      <c r="JN10" s="725"/>
      <c r="JO10" s="8"/>
      <c r="JP10" s="281"/>
      <c r="JQ10" s="281"/>
      <c r="JR10" s="8"/>
      <c r="JS10" s="143"/>
      <c r="JT10" s="246"/>
      <c r="JU10" s="246"/>
      <c r="JV10" s="246"/>
      <c r="JW10" s="246"/>
      <c r="JX10" s="246"/>
      <c r="JY10" s="246"/>
      <c r="JZ10" s="246"/>
      <c r="KA10" s="246"/>
      <c r="KB10" s="246"/>
      <c r="KC10" s="143"/>
      <c r="KD10" s="143"/>
      <c r="KE10" s="143"/>
      <c r="KF10" s="143"/>
      <c r="KG10" s="143"/>
      <c r="KH10" s="143"/>
      <c r="KI10" s="143"/>
      <c r="KJ10" s="143"/>
      <c r="KK10" s="329"/>
      <c r="KL10" s="143"/>
      <c r="KM10" s="143"/>
      <c r="KN10" s="329"/>
      <c r="KO10" s="329"/>
      <c r="KP10" s="329"/>
      <c r="KQ10" s="329"/>
      <c r="KR10" s="329"/>
      <c r="KS10" s="143"/>
      <c r="KT10" s="233"/>
      <c r="KU10" s="236"/>
      <c r="KV10" s="236"/>
      <c r="KW10" s="233"/>
      <c r="KX10" s="236"/>
      <c r="KY10" s="236"/>
      <c r="KZ10" s="233"/>
      <c r="LA10" s="236"/>
      <c r="LB10" s="236"/>
      <c r="LC10" s="331"/>
      <c r="LD10" s="329"/>
      <c r="LE10" s="329"/>
      <c r="LF10" s="333"/>
      <c r="LG10" s="236"/>
      <c r="LH10" s="334"/>
      <c r="LI10" s="236"/>
      <c r="LJ10" s="236"/>
      <c r="LK10" s="236"/>
      <c r="LL10" s="236"/>
      <c r="LM10" s="255"/>
      <c r="LN10" s="234"/>
      <c r="LO10" s="143"/>
      <c r="LP10" s="143"/>
      <c r="LQ10" s="143"/>
      <c r="LR10" s="233"/>
      <c r="LS10" s="236"/>
      <c r="LT10" s="236"/>
      <c r="LU10" s="233"/>
      <c r="LV10" s="236"/>
      <c r="LW10" s="236"/>
      <c r="LX10" s="233"/>
      <c r="LY10" s="236"/>
      <c r="LZ10" s="236"/>
      <c r="MA10" s="331"/>
      <c r="MB10" s="329"/>
      <c r="MC10" s="329"/>
      <c r="MD10" s="333"/>
      <c r="ME10" s="236"/>
      <c r="MF10" s="334"/>
      <c r="MG10" s="236"/>
      <c r="MH10" s="236"/>
      <c r="MI10" s="236"/>
      <c r="MJ10" s="236"/>
      <c r="MK10" s="255"/>
      <c r="ML10" s="234"/>
      <c r="MM10" s="234"/>
      <c r="MN10" s="143"/>
      <c r="MO10" s="143"/>
      <c r="MP10" s="143"/>
      <c r="MQ10" s="143"/>
      <c r="MR10" s="143"/>
      <c r="MS10" s="143"/>
      <c r="MT10" s="143"/>
      <c r="MU10" s="143"/>
      <c r="MV10" s="143"/>
      <c r="MW10" s="329"/>
      <c r="MX10" s="143"/>
      <c r="MY10" s="143"/>
      <c r="MZ10" s="143"/>
      <c r="NA10" s="233"/>
      <c r="NB10" s="118"/>
      <c r="NC10" s="408"/>
      <c r="ND10" s="118"/>
      <c r="NE10" s="379"/>
      <c r="NF10" s="336"/>
      <c r="NG10" s="812"/>
      <c r="NH10" s="233"/>
      <c r="NI10" s="336"/>
      <c r="NJ10" s="428"/>
      <c r="NK10" s="508"/>
      <c r="NL10" s="419"/>
      <c r="NM10" s="118"/>
      <c r="NN10" s="143"/>
      <c r="NO10" s="143"/>
      <c r="NP10" s="428"/>
      <c r="NQ10" s="810"/>
      <c r="NR10" s="748"/>
      <c r="NS10" s="748"/>
      <c r="NT10" s="749"/>
      <c r="NU10" s="749"/>
      <c r="NV10" s="749"/>
      <c r="NW10" s="143"/>
      <c r="NX10" s="335"/>
      <c r="NY10" s="235"/>
      <c r="NZ10" s="143"/>
      <c r="OA10" s="256"/>
      <c r="OB10" s="233"/>
      <c r="OC10" s="336"/>
      <c r="OD10" s="335"/>
      <c r="OE10" s="336"/>
      <c r="OF10" s="236"/>
      <c r="OG10" s="236"/>
      <c r="OH10" s="236"/>
      <c r="OI10" s="236"/>
      <c r="OJ10" s="236"/>
      <c r="OK10" s="236"/>
      <c r="OL10" s="236"/>
      <c r="OM10" s="236"/>
      <c r="ON10" s="236"/>
      <c r="OO10" s="236"/>
      <c r="OP10" s="236"/>
      <c r="OQ10" s="236"/>
      <c r="OR10" s="236"/>
      <c r="OS10" s="236"/>
      <c r="OT10" s="236"/>
      <c r="OU10" s="236"/>
      <c r="OV10" s="236"/>
      <c r="OW10" s="236"/>
      <c r="OX10" s="236"/>
      <c r="OY10" s="236"/>
      <c r="OZ10" s="236"/>
      <c r="PA10" s="236"/>
      <c r="PB10" s="236"/>
      <c r="PC10" s="236"/>
      <c r="PD10" s="236"/>
      <c r="PE10" s="236"/>
      <c r="PF10" s="236"/>
      <c r="PG10" s="236"/>
      <c r="PH10" s="236"/>
      <c r="PI10" s="236"/>
      <c r="PJ10" s="236"/>
      <c r="PK10" s="236"/>
      <c r="PL10" s="236"/>
      <c r="PM10" s="236"/>
      <c r="PN10" s="236"/>
      <c r="PO10" s="236"/>
      <c r="PP10" s="236"/>
      <c r="PQ10" s="236"/>
      <c r="PR10" s="236"/>
      <c r="PS10" s="236"/>
      <c r="PT10" s="236"/>
      <c r="PU10" s="236"/>
      <c r="PV10" s="236"/>
      <c r="PW10" s="236"/>
      <c r="PX10" s="236"/>
      <c r="PY10" s="236"/>
      <c r="PZ10" s="236"/>
      <c r="QA10" s="236"/>
      <c r="QB10" s="236"/>
      <c r="QC10" s="236"/>
      <c r="QD10" s="236"/>
      <c r="QE10" s="236"/>
      <c r="QF10" s="236"/>
      <c r="QG10" s="236"/>
      <c r="QH10" s="236"/>
      <c r="QI10" s="236"/>
      <c r="QJ10" s="236"/>
      <c r="QK10" s="236"/>
      <c r="QL10" s="236"/>
      <c r="QM10" s="236"/>
      <c r="QN10" s="236"/>
      <c r="QO10" s="236"/>
      <c r="QP10" s="236"/>
      <c r="QQ10" s="236"/>
      <c r="QR10" s="236"/>
      <c r="QS10" s="236"/>
      <c r="QT10" s="236"/>
      <c r="QU10" s="236"/>
      <c r="QV10" s="236"/>
      <c r="QW10" s="236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</row>
    <row r="11" spans="1:555" s="47" customFormat="1" ht="26.25" customHeight="1" x14ac:dyDescent="0.3">
      <c r="A11" s="123"/>
      <c r="B11" s="1245" t="s">
        <v>45</v>
      </c>
      <c r="C11" s="1246"/>
      <c r="D11" s="1321" t="s">
        <v>192</v>
      </c>
      <c r="E11" s="1322"/>
      <c r="F11" s="57"/>
      <c r="G11" s="1313"/>
      <c r="H11" s="1313"/>
      <c r="I11" s="58"/>
      <c r="J11" s="59"/>
      <c r="K11" s="59"/>
      <c r="L11" s="1136"/>
      <c r="M11" s="58"/>
      <c r="N11" s="59"/>
      <c r="O11" s="58"/>
      <c r="P11" s="530"/>
      <c r="Q11" s="53"/>
      <c r="R11" s="58"/>
      <c r="S11" s="570"/>
      <c r="T11" s="58"/>
      <c r="U11" s="31"/>
      <c r="V11" s="580"/>
      <c r="W11" s="37"/>
      <c r="X11" s="43"/>
      <c r="Y11" s="57"/>
      <c r="Z11" s="37"/>
      <c r="AA11" s="43"/>
      <c r="AB11" s="57"/>
      <c r="AC11" s="37"/>
      <c r="AD11" s="31"/>
      <c r="AE11" s="57"/>
      <c r="AF11" s="37"/>
      <c r="AG11" s="31"/>
      <c r="AH11" s="37"/>
      <c r="AI11" s="1098"/>
      <c r="AJ11" s="48"/>
      <c r="AK11" s="625"/>
      <c r="AL11" s="76"/>
      <c r="AM11" s="48"/>
      <c r="AN11" s="625"/>
      <c r="AO11" s="233"/>
      <c r="AP11" s="656"/>
      <c r="AQ11" s="625"/>
      <c r="AR11" s="1073"/>
      <c r="AS11" s="1079"/>
      <c r="AT11" s="625"/>
      <c r="AU11" s="1073"/>
      <c r="AV11" s="656"/>
      <c r="AW11" s="625"/>
      <c r="AX11" s="1073"/>
      <c r="AY11" s="11"/>
      <c r="AZ11" s="8"/>
      <c r="BA11" s="8"/>
      <c r="BB11" s="11"/>
      <c r="BC11" s="8"/>
      <c r="BD11" s="8"/>
      <c r="BE11" s="11"/>
      <c r="BF11" s="8"/>
      <c r="BG11" s="233"/>
      <c r="BH11" s="11"/>
      <c r="BI11" s="65"/>
      <c r="BJ11" s="233"/>
      <c r="BK11" s="11"/>
      <c r="BL11" s="25"/>
      <c r="BM11" s="8"/>
      <c r="BN11" s="11"/>
      <c r="BO11" s="8"/>
      <c r="BP11" s="233"/>
      <c r="BQ11" s="11"/>
      <c r="BR11" s="71"/>
      <c r="BS11" s="8"/>
      <c r="BT11" s="25"/>
      <c r="BU11" s="721"/>
      <c r="BV11" s="28"/>
      <c r="BW11" s="22"/>
      <c r="BX11" s="74"/>
      <c r="BY11" s="336"/>
      <c r="BZ11" s="10"/>
      <c r="CA11" s="71"/>
      <c r="CB11" s="8"/>
      <c r="CC11" s="10"/>
      <c r="CD11" s="71"/>
      <c r="CE11" s="11"/>
      <c r="CF11" s="10"/>
      <c r="CG11" s="743"/>
      <c r="CH11" s="233"/>
      <c r="CI11" s="11"/>
      <c r="CJ11" s="8"/>
      <c r="CK11" s="8"/>
      <c r="CL11" s="11"/>
      <c r="CM11" s="8"/>
      <c r="CN11" s="8"/>
      <c r="CO11" s="10"/>
      <c r="CP11" s="22"/>
      <c r="CQ11" s="8"/>
      <c r="CR11" s="10"/>
      <c r="CS11" s="74"/>
      <c r="CT11" s="28"/>
      <c r="CU11" s="22"/>
      <c r="CV11" s="22"/>
      <c r="CW11" s="8"/>
      <c r="CX11" s="284"/>
      <c r="CY11" s="1118"/>
      <c r="CZ11" s="281"/>
      <c r="DA11" s="233"/>
      <c r="DB11" s="256"/>
      <c r="DC11" s="281"/>
      <c r="DD11" s="233"/>
      <c r="DE11" s="264"/>
      <c r="DF11" s="233"/>
      <c r="DG11" s="233"/>
      <c r="DH11" s="256"/>
      <c r="DI11" s="336"/>
      <c r="DJ11" s="336"/>
      <c r="DK11" s="264"/>
      <c r="DL11" s="281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1044"/>
      <c r="EC11" s="256"/>
      <c r="ED11" s="233"/>
      <c r="EE11" s="233"/>
      <c r="EF11" s="256"/>
      <c r="EG11" s="233"/>
      <c r="EH11" s="233"/>
      <c r="EI11" s="256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55"/>
      <c r="GA11" s="1118"/>
      <c r="GB11" s="486"/>
      <c r="GC11" s="233"/>
      <c r="GD11" s="235"/>
      <c r="GE11" s="233"/>
      <c r="GF11" s="233"/>
      <c r="GG11" s="235"/>
      <c r="GH11" s="234"/>
      <c r="GI11" s="233"/>
      <c r="GJ11" s="235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686"/>
      <c r="HF11" s="281"/>
      <c r="HG11" s="281"/>
      <c r="HH11" s="686"/>
      <c r="HI11" s="281"/>
      <c r="HJ11" s="281"/>
      <c r="HK11" s="256"/>
      <c r="HL11" s="281"/>
      <c r="HM11" s="281"/>
      <c r="HN11" s="686"/>
      <c r="HO11" s="281"/>
      <c r="HP11" s="281"/>
      <c r="HQ11" s="686"/>
      <c r="HR11" s="725"/>
      <c r="HS11" s="8"/>
      <c r="HT11" s="281"/>
      <c r="HU11" s="281"/>
      <c r="HV11" s="281"/>
      <c r="HW11" s="256"/>
      <c r="HX11" s="725"/>
      <c r="HY11" s="8"/>
      <c r="HZ11" s="281"/>
      <c r="IA11" s="281"/>
      <c r="IB11" s="281"/>
      <c r="IC11" s="256"/>
      <c r="ID11" s="725"/>
      <c r="IE11" s="8"/>
      <c r="IF11" s="281"/>
      <c r="IG11" s="281"/>
      <c r="IH11" s="281"/>
      <c r="II11" s="256"/>
      <c r="IJ11" s="380"/>
      <c r="IK11" s="281"/>
      <c r="IL11" s="11"/>
      <c r="IM11" s="725"/>
      <c r="IN11" s="8"/>
      <c r="IO11" s="281"/>
      <c r="IP11" s="25"/>
      <c r="IQ11" s="8"/>
      <c r="IR11" s="11"/>
      <c r="IS11" s="725"/>
      <c r="IT11" s="8"/>
      <c r="IU11" s="281"/>
      <c r="IV11" s="725"/>
      <c r="IW11" s="8"/>
      <c r="IX11" s="11"/>
      <c r="IY11" s="725"/>
      <c r="IZ11" s="8"/>
      <c r="JA11" s="11"/>
      <c r="JB11" s="724"/>
      <c r="JC11" s="8"/>
      <c r="JD11" s="281"/>
      <c r="JE11" s="725"/>
      <c r="JF11" s="8"/>
      <c r="JG11" s="11"/>
      <c r="JH11" s="725"/>
      <c r="JI11" s="8"/>
      <c r="JJ11" s="11"/>
      <c r="JK11" s="725"/>
      <c r="JL11" s="8"/>
      <c r="JM11" s="11"/>
      <c r="JN11" s="725"/>
      <c r="JO11" s="8"/>
      <c r="JP11" s="281"/>
      <c r="JQ11" s="281"/>
      <c r="JR11" s="8"/>
      <c r="JS11" s="143"/>
      <c r="JT11" s="246"/>
      <c r="JU11" s="246"/>
      <c r="JV11" s="246"/>
      <c r="JW11" s="246"/>
      <c r="JX11" s="246"/>
      <c r="JY11" s="246"/>
      <c r="JZ11" s="246"/>
      <c r="KA11" s="246"/>
      <c r="KB11" s="246"/>
      <c r="KC11" s="143"/>
      <c r="KD11" s="143"/>
      <c r="KE11" s="143"/>
      <c r="KF11" s="143"/>
      <c r="KG11" s="143"/>
      <c r="KH11" s="143"/>
      <c r="KI11" s="143"/>
      <c r="KJ11" s="143"/>
      <c r="KK11" s="329"/>
      <c r="KL11" s="143"/>
      <c r="KM11" s="143"/>
      <c r="KN11" s="329"/>
      <c r="KO11" s="329"/>
      <c r="KP11" s="329"/>
      <c r="KQ11" s="329"/>
      <c r="KR11" s="329"/>
      <c r="KS11" s="143"/>
      <c r="KT11" s="233"/>
      <c r="KU11" s="236"/>
      <c r="KV11" s="236"/>
      <c r="KW11" s="233"/>
      <c r="KX11" s="236"/>
      <c r="KY11" s="236"/>
      <c r="KZ11" s="233"/>
      <c r="LA11" s="236"/>
      <c r="LB11" s="236"/>
      <c r="LC11" s="331"/>
      <c r="LD11" s="329"/>
      <c r="LE11" s="329"/>
      <c r="LF11" s="333"/>
      <c r="LG11" s="236"/>
      <c r="LH11" s="334"/>
      <c r="LI11" s="236"/>
      <c r="LJ11" s="236"/>
      <c r="LK11" s="236"/>
      <c r="LL11" s="236"/>
      <c r="LM11" s="255"/>
      <c r="LN11" s="234"/>
      <c r="LO11" s="143"/>
      <c r="LP11" s="143"/>
      <c r="LQ11" s="143"/>
      <c r="LR11" s="233"/>
      <c r="LS11" s="236"/>
      <c r="LT11" s="236"/>
      <c r="LU11" s="233"/>
      <c r="LV11" s="236"/>
      <c r="LW11" s="236"/>
      <c r="LX11" s="233"/>
      <c r="LY11" s="236"/>
      <c r="LZ11" s="236"/>
      <c r="MA11" s="331"/>
      <c r="MB11" s="329"/>
      <c r="MC11" s="329"/>
      <c r="MD11" s="333"/>
      <c r="ME11" s="236"/>
      <c r="MF11" s="334"/>
      <c r="MG11" s="236"/>
      <c r="MH11" s="236"/>
      <c r="MI11" s="236"/>
      <c r="MJ11" s="236"/>
      <c r="MK11" s="255"/>
      <c r="ML11" s="234"/>
      <c r="MM11" s="234"/>
      <c r="MN11" s="143"/>
      <c r="MO11" s="143"/>
      <c r="MP11" s="143"/>
      <c r="MQ11" s="143"/>
      <c r="MR11" s="143"/>
      <c r="MS11" s="143"/>
      <c r="MT11" s="143"/>
      <c r="MU11" s="143"/>
      <c r="MV11" s="143"/>
      <c r="MW11" s="329"/>
      <c r="MX11" s="143"/>
      <c r="MY11" s="143"/>
      <c r="MZ11" s="143"/>
      <c r="NA11" s="233"/>
      <c r="NB11" s="118"/>
      <c r="NC11" s="408"/>
      <c r="ND11" s="118"/>
      <c r="NE11" s="379"/>
      <c r="NF11" s="336"/>
      <c r="NG11" s="812"/>
      <c r="NH11" s="233"/>
      <c r="NI11" s="336"/>
      <c r="NJ11" s="428"/>
      <c r="NK11" s="508"/>
      <c r="NL11" s="419"/>
      <c r="NM11" s="118"/>
      <c r="NN11" s="143"/>
      <c r="NO11" s="143"/>
      <c r="NP11" s="428"/>
      <c r="NQ11" s="810"/>
      <c r="NR11" s="748"/>
      <c r="NS11" s="748"/>
      <c r="NT11" s="749"/>
      <c r="NU11" s="749"/>
      <c r="NV11" s="749"/>
      <c r="NW11" s="143"/>
      <c r="NX11" s="335"/>
      <c r="NY11" s="235"/>
      <c r="NZ11" s="143"/>
      <c r="OA11" s="256"/>
      <c r="OB11" s="233"/>
      <c r="OC11" s="336"/>
      <c r="OD11" s="335"/>
      <c r="OE11" s="336"/>
      <c r="OF11" s="236"/>
      <c r="OG11" s="236"/>
      <c r="OH11" s="236"/>
      <c r="OI11" s="236"/>
      <c r="OJ11" s="236"/>
      <c r="OK11" s="236"/>
      <c r="OL11" s="236"/>
      <c r="OM11" s="236"/>
      <c r="ON11" s="236"/>
      <c r="OO11" s="236"/>
      <c r="OP11" s="236"/>
      <c r="OQ11" s="236"/>
      <c r="OR11" s="236"/>
      <c r="OS11" s="236"/>
      <c r="OT11" s="236"/>
      <c r="OU11" s="236"/>
      <c r="OV11" s="236"/>
      <c r="OW11" s="236"/>
      <c r="OX11" s="236"/>
      <c r="OY11" s="236"/>
      <c r="OZ11" s="236"/>
      <c r="PA11" s="236"/>
      <c r="PB11" s="236"/>
      <c r="PC11" s="236"/>
      <c r="PD11" s="236"/>
      <c r="PE11" s="236"/>
      <c r="PF11" s="236"/>
      <c r="PG11" s="236"/>
      <c r="PH11" s="236"/>
      <c r="PI11" s="236"/>
      <c r="PJ11" s="236"/>
      <c r="PK11" s="236"/>
      <c r="PL11" s="236"/>
      <c r="PM11" s="236"/>
      <c r="PN11" s="236"/>
      <c r="PO11" s="236"/>
      <c r="PP11" s="236"/>
      <c r="PQ11" s="236"/>
      <c r="PR11" s="236"/>
      <c r="PS11" s="236"/>
      <c r="PT11" s="236"/>
      <c r="PU11" s="236"/>
      <c r="PV11" s="236"/>
      <c r="PW11" s="236"/>
      <c r="PX11" s="236"/>
      <c r="PY11" s="236"/>
      <c r="PZ11" s="236"/>
      <c r="QA11" s="236"/>
      <c r="QB11" s="236"/>
      <c r="QC11" s="236"/>
      <c r="QD11" s="236"/>
      <c r="QE11" s="236"/>
      <c r="QF11" s="236"/>
      <c r="QG11" s="236"/>
      <c r="QH11" s="236"/>
      <c r="QI11" s="236"/>
      <c r="QJ11" s="236"/>
      <c r="QK11" s="236"/>
      <c r="QL11" s="236"/>
      <c r="QM11" s="236"/>
      <c r="QN11" s="236"/>
      <c r="QO11" s="236"/>
      <c r="QP11" s="236"/>
      <c r="QQ11" s="236"/>
      <c r="QR11" s="236"/>
      <c r="QS11" s="236"/>
      <c r="QT11" s="236"/>
      <c r="QU11" s="236"/>
      <c r="QV11" s="236"/>
      <c r="QW11" s="236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</row>
    <row r="12" spans="1:555" s="47" customFormat="1" ht="26.25" customHeight="1" thickBot="1" x14ac:dyDescent="0.35">
      <c r="A12" s="123"/>
      <c r="B12" s="1317" t="s">
        <v>52</v>
      </c>
      <c r="C12" s="1318"/>
      <c r="D12" s="1323" t="s">
        <v>193</v>
      </c>
      <c r="E12" s="1324"/>
      <c r="F12" s="57"/>
      <c r="G12" s="1313"/>
      <c r="H12" s="1313"/>
      <c r="I12" s="58"/>
      <c r="J12" s="59"/>
      <c r="K12" s="59"/>
      <c r="L12" s="1136"/>
      <c r="M12" s="58"/>
      <c r="N12" s="59"/>
      <c r="O12" s="58"/>
      <c r="P12" s="530"/>
      <c r="Q12" s="53"/>
      <c r="R12" s="58"/>
      <c r="S12" s="570"/>
      <c r="T12" s="58"/>
      <c r="U12" s="31"/>
      <c r="V12" s="580"/>
      <c r="W12" s="37"/>
      <c r="X12" s="43"/>
      <c r="Y12" s="57"/>
      <c r="Z12" s="37"/>
      <c r="AA12" s="43"/>
      <c r="AB12" s="57"/>
      <c r="AC12" s="37"/>
      <c r="AD12" s="31"/>
      <c r="AE12" s="57"/>
      <c r="AF12" s="37"/>
      <c r="AG12" s="31"/>
      <c r="AH12" s="37"/>
      <c r="AI12" s="1098"/>
      <c r="AJ12" s="1331"/>
      <c r="AK12" s="1331"/>
      <c r="AL12" s="1331"/>
      <c r="AM12" s="1331"/>
      <c r="AN12" s="1331"/>
      <c r="AO12" s="233"/>
      <c r="AP12" s="651"/>
      <c r="AQ12" s="49"/>
      <c r="AR12" s="1074"/>
      <c r="AS12" s="519"/>
      <c r="AT12" s="49"/>
      <c r="AU12" s="1074"/>
      <c r="AV12" s="651"/>
      <c r="AW12" s="49"/>
      <c r="AX12" s="1074"/>
      <c r="AY12" s="11"/>
      <c r="AZ12" s="8"/>
      <c r="BA12" s="8"/>
      <c r="BB12" s="11"/>
      <c r="BC12" s="8"/>
      <c r="BD12" s="8"/>
      <c r="BE12" s="11"/>
      <c r="BF12" s="8"/>
      <c r="BG12" s="233"/>
      <c r="BH12" s="11"/>
      <c r="BI12" s="65"/>
      <c r="BJ12" s="233"/>
      <c r="BK12" s="11"/>
      <c r="BL12" s="25"/>
      <c r="BM12" s="8"/>
      <c r="BN12" s="11"/>
      <c r="BO12" s="8"/>
      <c r="BP12" s="233"/>
      <c r="BQ12" s="11"/>
      <c r="BR12" s="71"/>
      <c r="BS12" s="8"/>
      <c r="BT12" s="25"/>
      <c r="BU12" s="721"/>
      <c r="BV12" s="28"/>
      <c r="BW12" s="22"/>
      <c r="BX12" s="74"/>
      <c r="BY12" s="336"/>
      <c r="BZ12" s="10"/>
      <c r="CA12" s="71"/>
      <c r="CB12" s="8"/>
      <c r="CC12" s="10"/>
      <c r="CD12" s="71"/>
      <c r="CE12" s="11"/>
      <c r="CF12" s="10"/>
      <c r="CG12" s="743"/>
      <c r="CH12" s="233"/>
      <c r="CI12" s="11"/>
      <c r="CJ12" s="8"/>
      <c r="CK12" s="8"/>
      <c r="CL12" s="11"/>
      <c r="CM12" s="8"/>
      <c r="CN12" s="8"/>
      <c r="CO12" s="10"/>
      <c r="CP12" s="22"/>
      <c r="CQ12" s="8"/>
      <c r="CR12" s="10"/>
      <c r="CS12" s="74"/>
      <c r="CT12" s="28"/>
      <c r="CU12" s="22"/>
      <c r="CV12" s="22"/>
      <c r="CW12" s="8"/>
      <c r="CX12" s="233"/>
      <c r="CY12" s="1118"/>
      <c r="CZ12" s="281"/>
      <c r="DA12" s="233"/>
      <c r="DB12" s="256"/>
      <c r="DC12" s="281"/>
      <c r="DD12" s="233"/>
      <c r="DE12" s="264"/>
      <c r="DF12" s="233"/>
      <c r="DG12" s="233"/>
      <c r="DH12" s="256"/>
      <c r="DI12" s="336"/>
      <c r="DJ12" s="336"/>
      <c r="DK12" s="264"/>
      <c r="DL12" s="281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1044"/>
      <c r="EC12" s="256"/>
      <c r="ED12" s="233"/>
      <c r="EE12" s="233"/>
      <c r="EF12" s="256"/>
      <c r="EG12" s="233"/>
      <c r="EH12" s="233"/>
      <c r="EI12" s="256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55"/>
      <c r="GA12" s="1118"/>
      <c r="GB12" s="486"/>
      <c r="GC12" s="233"/>
      <c r="GD12" s="235"/>
      <c r="GE12" s="233"/>
      <c r="GF12" s="233"/>
      <c r="GG12" s="235"/>
      <c r="GH12" s="234"/>
      <c r="GI12" s="233"/>
      <c r="GJ12" s="235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686"/>
      <c r="HF12" s="281"/>
      <c r="HG12" s="281"/>
      <c r="HH12" s="686"/>
      <c r="HI12" s="281"/>
      <c r="HJ12" s="281"/>
      <c r="HK12" s="256"/>
      <c r="HL12" s="281"/>
      <c r="HM12" s="281"/>
      <c r="HN12" s="686"/>
      <c r="HO12" s="281"/>
      <c r="HP12" s="281"/>
      <c r="HQ12" s="686"/>
      <c r="HR12" s="725"/>
      <c r="HS12" s="8"/>
      <c r="HT12" s="281"/>
      <c r="HU12" s="281"/>
      <c r="HV12" s="281"/>
      <c r="HW12" s="256"/>
      <c r="HX12" s="725"/>
      <c r="HY12" s="8"/>
      <c r="HZ12" s="281"/>
      <c r="IA12" s="281"/>
      <c r="IB12" s="281"/>
      <c r="IC12" s="256"/>
      <c r="ID12" s="725"/>
      <c r="IE12" s="8"/>
      <c r="IF12" s="281"/>
      <c r="IG12" s="281"/>
      <c r="IH12" s="281"/>
      <c r="II12" s="256"/>
      <c r="IJ12" s="380"/>
      <c r="IK12" s="281"/>
      <c r="IL12" s="11"/>
      <c r="IM12" s="725"/>
      <c r="IN12" s="8"/>
      <c r="IO12" s="281"/>
      <c r="IP12" s="25"/>
      <c r="IQ12" s="8"/>
      <c r="IR12" s="11"/>
      <c r="IS12" s="725"/>
      <c r="IT12" s="8"/>
      <c r="IU12" s="281"/>
      <c r="IV12" s="725"/>
      <c r="IW12" s="8"/>
      <c r="IX12" s="11"/>
      <c r="IY12" s="725"/>
      <c r="IZ12" s="8"/>
      <c r="JA12" s="11"/>
      <c r="JB12" s="724"/>
      <c r="JC12" s="8"/>
      <c r="JD12" s="281"/>
      <c r="JE12" s="725"/>
      <c r="JF12" s="8"/>
      <c r="JG12" s="11"/>
      <c r="JH12" s="725"/>
      <c r="JI12" s="8"/>
      <c r="JJ12" s="11"/>
      <c r="JK12" s="725"/>
      <c r="JL12" s="8"/>
      <c r="JM12" s="11"/>
      <c r="JN12" s="725"/>
      <c r="JO12" s="8"/>
      <c r="JP12" s="281"/>
      <c r="JQ12" s="281"/>
      <c r="JR12" s="8"/>
      <c r="JS12" s="143"/>
      <c r="JT12" s="246"/>
      <c r="JU12" s="246"/>
      <c r="JV12" s="246"/>
      <c r="JW12" s="246"/>
      <c r="JX12" s="246"/>
      <c r="JY12" s="246"/>
      <c r="JZ12" s="246"/>
      <c r="KA12" s="246"/>
      <c r="KB12" s="246"/>
      <c r="KC12" s="143"/>
      <c r="KD12" s="143"/>
      <c r="KE12" s="143"/>
      <c r="KF12" s="143"/>
      <c r="KG12" s="143"/>
      <c r="KH12" s="143"/>
      <c r="KI12" s="143"/>
      <c r="KJ12" s="143"/>
      <c r="KK12" s="329"/>
      <c r="KL12" s="143"/>
      <c r="KM12" s="143"/>
      <c r="KN12" s="329"/>
      <c r="KO12" s="329"/>
      <c r="KP12" s="329"/>
      <c r="KQ12" s="329"/>
      <c r="KR12" s="329"/>
      <c r="KS12" s="143"/>
      <c r="KT12" s="233"/>
      <c r="KU12" s="236"/>
      <c r="KV12" s="236"/>
      <c r="KW12" s="233"/>
      <c r="KX12" s="236"/>
      <c r="KY12" s="236"/>
      <c r="KZ12" s="233"/>
      <c r="LA12" s="236"/>
      <c r="LB12" s="236"/>
      <c r="LC12" s="331"/>
      <c r="LD12" s="329"/>
      <c r="LE12" s="329"/>
      <c r="LF12" s="333"/>
      <c r="LG12" s="236"/>
      <c r="LH12" s="334"/>
      <c r="LI12" s="236"/>
      <c r="LJ12" s="236"/>
      <c r="LK12" s="236"/>
      <c r="LL12" s="236"/>
      <c r="LM12" s="255"/>
      <c r="LN12" s="234"/>
      <c r="LO12" s="143"/>
      <c r="LP12" s="143"/>
      <c r="LQ12" s="143"/>
      <c r="LR12" s="233"/>
      <c r="LS12" s="236"/>
      <c r="LT12" s="236"/>
      <c r="LU12" s="233"/>
      <c r="LV12" s="236"/>
      <c r="LW12" s="236"/>
      <c r="LX12" s="233"/>
      <c r="LY12" s="236"/>
      <c r="LZ12" s="236"/>
      <c r="MA12" s="331"/>
      <c r="MB12" s="329"/>
      <c r="MC12" s="329"/>
      <c r="MD12" s="333"/>
      <c r="ME12" s="236"/>
      <c r="MF12" s="334"/>
      <c r="MG12" s="236"/>
      <c r="MH12" s="236"/>
      <c r="MI12" s="236"/>
      <c r="MJ12" s="236"/>
      <c r="MK12" s="255"/>
      <c r="ML12" s="234"/>
      <c r="MM12" s="234"/>
      <c r="MN12" s="143"/>
      <c r="MO12" s="143"/>
      <c r="MP12" s="143"/>
      <c r="MQ12" s="143"/>
      <c r="MR12" s="143"/>
      <c r="MS12" s="143"/>
      <c r="MT12" s="143"/>
      <c r="MU12" s="143"/>
      <c r="MV12" s="143"/>
      <c r="MW12" s="329"/>
      <c r="MX12" s="143"/>
      <c r="MY12" s="143"/>
      <c r="MZ12" s="143"/>
      <c r="NA12" s="233"/>
      <c r="NB12" s="118"/>
      <c r="NC12" s="408"/>
      <c r="ND12" s="118"/>
      <c r="NE12" s="379"/>
      <c r="NF12" s="336"/>
      <c r="NG12" s="812"/>
      <c r="NH12" s="233"/>
      <c r="NI12" s="336"/>
      <c r="NJ12" s="428"/>
      <c r="NK12" s="508"/>
      <c r="NL12" s="419"/>
      <c r="NM12" s="118"/>
      <c r="NN12" s="143"/>
      <c r="NO12" s="143"/>
      <c r="NP12" s="428"/>
      <c r="NQ12" s="810"/>
      <c r="NR12" s="748"/>
      <c r="NS12" s="748"/>
      <c r="NT12" s="749"/>
      <c r="NU12" s="749"/>
      <c r="NV12" s="749"/>
      <c r="NW12" s="143"/>
      <c r="NX12" s="335"/>
      <c r="NY12" s="235"/>
      <c r="NZ12" s="143"/>
      <c r="OA12" s="256"/>
      <c r="OB12" s="233"/>
      <c r="OC12" s="336"/>
      <c r="OD12" s="335"/>
      <c r="OE12" s="336"/>
      <c r="OF12" s="236"/>
      <c r="OG12" s="236"/>
      <c r="OH12" s="236"/>
      <c r="OI12" s="236"/>
      <c r="OJ12" s="236"/>
      <c r="OK12" s="236"/>
      <c r="OL12" s="236"/>
      <c r="OM12" s="236"/>
      <c r="ON12" s="236"/>
      <c r="OO12" s="236"/>
      <c r="OP12" s="236"/>
      <c r="OQ12" s="236"/>
      <c r="OR12" s="236"/>
      <c r="OS12" s="236"/>
      <c r="OT12" s="236"/>
      <c r="OU12" s="236"/>
      <c r="OV12" s="236"/>
      <c r="OW12" s="236"/>
      <c r="OX12" s="236"/>
      <c r="OY12" s="236"/>
      <c r="OZ12" s="236"/>
      <c r="PA12" s="236"/>
      <c r="PB12" s="236"/>
      <c r="PC12" s="236"/>
      <c r="PD12" s="236"/>
      <c r="PE12" s="236"/>
      <c r="PF12" s="236"/>
      <c r="PG12" s="236"/>
      <c r="PH12" s="236"/>
      <c r="PI12" s="236"/>
      <c r="PJ12" s="236"/>
      <c r="PK12" s="236"/>
      <c r="PL12" s="236"/>
      <c r="PM12" s="236"/>
      <c r="PN12" s="236"/>
      <c r="PO12" s="236"/>
      <c r="PP12" s="236"/>
      <c r="PQ12" s="236"/>
      <c r="PR12" s="236"/>
      <c r="PS12" s="236"/>
      <c r="PT12" s="236"/>
      <c r="PU12" s="236"/>
      <c r="PV12" s="236"/>
      <c r="PW12" s="236"/>
      <c r="PX12" s="236"/>
      <c r="PY12" s="236"/>
      <c r="PZ12" s="236"/>
      <c r="QA12" s="236"/>
      <c r="QB12" s="236"/>
      <c r="QC12" s="236"/>
      <c r="QD12" s="236"/>
      <c r="QE12" s="236"/>
      <c r="QF12" s="236"/>
      <c r="QG12" s="236"/>
      <c r="QH12" s="236"/>
      <c r="QI12" s="236"/>
      <c r="QJ12" s="236"/>
      <c r="QK12" s="236"/>
      <c r="QL12" s="236"/>
      <c r="QM12" s="236"/>
      <c r="QN12" s="236"/>
      <c r="QO12" s="236"/>
      <c r="QP12" s="236"/>
      <c r="QQ12" s="236"/>
      <c r="QR12" s="236"/>
      <c r="QS12" s="236"/>
      <c r="QT12" s="236"/>
      <c r="QU12" s="236"/>
      <c r="QV12" s="236"/>
      <c r="QW12" s="236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</row>
    <row r="13" spans="1:555" s="47" customFormat="1" ht="26.25" customHeight="1" x14ac:dyDescent="0.35">
      <c r="A13" s="123"/>
      <c r="B13" s="1317" t="s">
        <v>51</v>
      </c>
      <c r="C13" s="1318"/>
      <c r="D13" s="1327" t="s">
        <v>155</v>
      </c>
      <c r="E13" s="1328"/>
      <c r="F13" s="50"/>
      <c r="G13" s="1313"/>
      <c r="H13" s="1313"/>
      <c r="I13" s="51"/>
      <c r="J13" s="52"/>
      <c r="K13" s="52"/>
      <c r="L13" s="1136"/>
      <c r="M13" s="51"/>
      <c r="N13" s="52"/>
      <c r="O13" s="51"/>
      <c r="P13" s="530"/>
      <c r="Q13" s="53"/>
      <c r="R13" s="51"/>
      <c r="S13" s="568"/>
      <c r="T13" s="51"/>
      <c r="U13" s="29"/>
      <c r="V13" s="580"/>
      <c r="W13" s="35"/>
      <c r="X13" s="41"/>
      <c r="Y13" s="50"/>
      <c r="Z13" s="35"/>
      <c r="AA13" s="41"/>
      <c r="AB13" s="50"/>
      <c r="AC13" s="35"/>
      <c r="AD13" s="29"/>
      <c r="AE13" s="50"/>
      <c r="AF13" s="35"/>
      <c r="AG13" s="29"/>
      <c r="AH13" s="35"/>
      <c r="AI13" s="1096"/>
      <c r="AJ13" s="1331"/>
      <c r="AK13" s="1331"/>
      <c r="AL13" s="1331"/>
      <c r="AM13" s="1331"/>
      <c r="AN13" s="1331"/>
      <c r="AO13" s="233"/>
      <c r="AP13" s="651"/>
      <c r="AQ13" s="49"/>
      <c r="AR13" s="1074"/>
      <c r="AS13" s="519"/>
      <c r="AT13" s="49"/>
      <c r="AU13" s="1074"/>
      <c r="AV13" s="651"/>
      <c r="AW13" s="49"/>
      <c r="AX13" s="1074"/>
      <c r="AY13" s="11"/>
      <c r="AZ13" s="8"/>
      <c r="BA13" s="8"/>
      <c r="BB13" s="11"/>
      <c r="BC13" s="8"/>
      <c r="BD13" s="8"/>
      <c r="BE13" s="11"/>
      <c r="BF13" s="8"/>
      <c r="BG13" s="233"/>
      <c r="BH13" s="11"/>
      <c r="BI13" s="65"/>
      <c r="BJ13" s="233"/>
      <c r="BK13" s="11"/>
      <c r="BL13" s="25"/>
      <c r="BM13" s="8"/>
      <c r="BN13" s="11"/>
      <c r="BO13" s="8"/>
      <c r="BP13" s="233"/>
      <c r="BQ13" s="11"/>
      <c r="BR13" s="71"/>
      <c r="BS13" s="8"/>
      <c r="BT13" s="25"/>
      <c r="BU13" s="721"/>
      <c r="BV13" s="28"/>
      <c r="BW13" s="22"/>
      <c r="BX13" s="74"/>
      <c r="BY13" s="336"/>
      <c r="BZ13" s="10"/>
      <c r="CA13" s="71"/>
      <c r="CB13" s="8"/>
      <c r="CC13" s="10"/>
      <c r="CD13" s="71"/>
      <c r="CE13" s="11"/>
      <c r="CF13" s="10"/>
      <c r="CG13" s="743"/>
      <c r="CH13" s="233"/>
      <c r="CI13" s="11"/>
      <c r="CJ13" s="8"/>
      <c r="CK13" s="8"/>
      <c r="CL13" s="11"/>
      <c r="CM13" s="8"/>
      <c r="CN13" s="8"/>
      <c r="CO13" s="10"/>
      <c r="CP13" s="22"/>
      <c r="CQ13" s="8"/>
      <c r="CR13" s="10"/>
      <c r="CS13" s="74"/>
      <c r="CT13" s="28"/>
      <c r="CU13" s="22"/>
      <c r="CV13" s="22"/>
      <c r="CW13" s="8"/>
      <c r="CX13" s="233"/>
      <c r="CY13" s="1118"/>
      <c r="CZ13" s="281"/>
      <c r="DA13" s="233"/>
      <c r="DB13" s="256"/>
      <c r="DC13" s="281"/>
      <c r="DD13" s="233"/>
      <c r="DE13" s="264"/>
      <c r="DF13" s="233"/>
      <c r="DG13" s="233"/>
      <c r="DH13" s="256"/>
      <c r="DI13" s="336"/>
      <c r="DJ13" s="336"/>
      <c r="DK13" s="264"/>
      <c r="DL13" s="281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1044"/>
      <c r="EC13" s="256"/>
      <c r="ED13" s="233"/>
      <c r="EE13" s="233"/>
      <c r="EF13" s="256"/>
      <c r="EG13" s="233"/>
      <c r="EH13" s="233"/>
      <c r="EI13" s="256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55"/>
      <c r="GA13" s="1118"/>
      <c r="GB13" s="486"/>
      <c r="GC13" s="233"/>
      <c r="GD13" s="235"/>
      <c r="GE13" s="233"/>
      <c r="GF13" s="233"/>
      <c r="GG13" s="235"/>
      <c r="GH13" s="234"/>
      <c r="GI13" s="233"/>
      <c r="GJ13" s="235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686"/>
      <c r="HF13" s="281"/>
      <c r="HG13" s="281"/>
      <c r="HH13" s="686"/>
      <c r="HI13" s="281"/>
      <c r="HJ13" s="281"/>
      <c r="HK13" s="256"/>
      <c r="HL13" s="281"/>
      <c r="HM13" s="281"/>
      <c r="HN13" s="686"/>
      <c r="HO13" s="281"/>
      <c r="HP13" s="281"/>
      <c r="HQ13" s="686"/>
      <c r="HR13" s="725"/>
      <c r="HS13" s="8"/>
      <c r="HT13" s="281"/>
      <c r="HU13" s="281"/>
      <c r="HV13" s="281"/>
      <c r="HW13" s="256"/>
      <c r="HX13" s="725"/>
      <c r="HY13" s="8"/>
      <c r="HZ13" s="281"/>
      <c r="IA13" s="281"/>
      <c r="IB13" s="281"/>
      <c r="IC13" s="256"/>
      <c r="ID13" s="725"/>
      <c r="IE13" s="8"/>
      <c r="IF13" s="281"/>
      <c r="IG13" s="281"/>
      <c r="IH13" s="281"/>
      <c r="II13" s="256"/>
      <c r="IJ13" s="380"/>
      <c r="IK13" s="281"/>
      <c r="IL13" s="11"/>
      <c r="IM13" s="725"/>
      <c r="IN13" s="8"/>
      <c r="IO13" s="281"/>
      <c r="IP13" s="25"/>
      <c r="IQ13" s="8"/>
      <c r="IR13" s="11"/>
      <c r="IS13" s="725"/>
      <c r="IT13" s="8"/>
      <c r="IU13" s="281"/>
      <c r="IV13" s="725"/>
      <c r="IW13" s="8"/>
      <c r="IX13" s="11"/>
      <c r="IY13" s="725"/>
      <c r="IZ13" s="8"/>
      <c r="JA13" s="11"/>
      <c r="JB13" s="724"/>
      <c r="JC13" s="8"/>
      <c r="JD13" s="281"/>
      <c r="JE13" s="725"/>
      <c r="JF13" s="8"/>
      <c r="JG13" s="11"/>
      <c r="JH13" s="725"/>
      <c r="JI13" s="8"/>
      <c r="JJ13" s="11"/>
      <c r="JK13" s="725"/>
      <c r="JL13" s="8"/>
      <c r="JM13" s="11"/>
      <c r="JN13" s="725"/>
      <c r="JO13" s="8"/>
      <c r="JP13" s="281"/>
      <c r="JQ13" s="281"/>
      <c r="JR13" s="8"/>
      <c r="JS13" s="143"/>
      <c r="JT13" s="246"/>
      <c r="JU13" s="246"/>
      <c r="JV13" s="246"/>
      <c r="JW13" s="246"/>
      <c r="JX13" s="246"/>
      <c r="JY13" s="246"/>
      <c r="JZ13" s="246"/>
      <c r="KA13" s="246"/>
      <c r="KB13" s="246"/>
      <c r="KC13" s="143"/>
      <c r="KD13" s="143"/>
      <c r="KE13" s="143"/>
      <c r="KF13" s="143"/>
      <c r="KG13" s="143"/>
      <c r="KH13" s="143"/>
      <c r="KI13" s="143"/>
      <c r="KJ13" s="143"/>
      <c r="KK13" s="329"/>
      <c r="KL13" s="143"/>
      <c r="KM13" s="143"/>
      <c r="KN13" s="329"/>
      <c r="KO13" s="329"/>
      <c r="KP13" s="329"/>
      <c r="KQ13" s="329"/>
      <c r="KR13" s="329"/>
      <c r="KS13" s="143"/>
      <c r="KT13" s="233"/>
      <c r="KU13" s="236"/>
      <c r="KV13" s="236"/>
      <c r="KW13" s="233"/>
      <c r="KX13" s="236"/>
      <c r="KY13" s="236"/>
      <c r="KZ13" s="233"/>
      <c r="LA13" s="236"/>
      <c r="LB13" s="236"/>
      <c r="LC13" s="331"/>
      <c r="LD13" s="329"/>
      <c r="LE13" s="329"/>
      <c r="LF13" s="333"/>
      <c r="LG13" s="236"/>
      <c r="LH13" s="334"/>
      <c r="LI13" s="236"/>
      <c r="LJ13" s="236"/>
      <c r="LK13" s="236"/>
      <c r="LL13" s="236"/>
      <c r="LM13" s="255"/>
      <c r="LN13" s="234"/>
      <c r="LO13" s="143"/>
      <c r="LP13" s="143"/>
      <c r="LQ13" s="143"/>
      <c r="LR13" s="233"/>
      <c r="LS13" s="236"/>
      <c r="LT13" s="236"/>
      <c r="LU13" s="233"/>
      <c r="LV13" s="236"/>
      <c r="LW13" s="236"/>
      <c r="LX13" s="233"/>
      <c r="LY13" s="236"/>
      <c r="LZ13" s="236"/>
      <c r="MA13" s="331"/>
      <c r="MB13" s="329"/>
      <c r="MC13" s="329"/>
      <c r="MD13" s="333"/>
      <c r="ME13" s="236"/>
      <c r="MF13" s="334"/>
      <c r="MG13" s="236"/>
      <c r="MH13" s="236"/>
      <c r="MI13" s="236"/>
      <c r="MJ13" s="236"/>
      <c r="MK13" s="255"/>
      <c r="ML13" s="234"/>
      <c r="MM13" s="234"/>
      <c r="MN13" s="143"/>
      <c r="MO13" s="143"/>
      <c r="MP13" s="143"/>
      <c r="MQ13" s="143"/>
      <c r="MR13" s="143"/>
      <c r="MS13" s="143"/>
      <c r="MT13" s="143"/>
      <c r="MU13" s="143"/>
      <c r="MV13" s="143"/>
      <c r="MW13" s="329"/>
      <c r="MX13" s="143"/>
      <c r="MY13" s="143"/>
      <c r="MZ13" s="143"/>
      <c r="NA13" s="233"/>
      <c r="NB13" s="118"/>
      <c r="NC13" s="408"/>
      <c r="ND13" s="118"/>
      <c r="NE13" s="379"/>
      <c r="NF13" s="336"/>
      <c r="NG13" s="812"/>
      <c r="NH13" s="233"/>
      <c r="NI13" s="336"/>
      <c r="NJ13" s="428"/>
      <c r="NK13" s="508"/>
      <c r="NL13" s="419"/>
      <c r="NM13" s="118"/>
      <c r="NN13" s="143"/>
      <c r="NO13" s="143"/>
      <c r="NP13" s="428"/>
      <c r="NQ13" s="810"/>
      <c r="NR13" s="748"/>
      <c r="NS13" s="748"/>
      <c r="NT13" s="749"/>
      <c r="NU13" s="749"/>
      <c r="NV13" s="749"/>
      <c r="NW13" s="143"/>
      <c r="NX13" s="335"/>
      <c r="NY13" s="235"/>
      <c r="NZ13" s="143"/>
      <c r="OA13" s="256"/>
      <c r="OB13" s="233"/>
      <c r="OC13" s="336"/>
      <c r="OD13" s="335"/>
      <c r="OE13" s="336"/>
      <c r="OF13" s="236"/>
      <c r="OG13" s="236"/>
      <c r="OH13" s="236"/>
      <c r="OI13" s="236"/>
      <c r="OJ13" s="236"/>
      <c r="OK13" s="236"/>
      <c r="OL13" s="236"/>
      <c r="OM13" s="236"/>
      <c r="ON13" s="236"/>
      <c r="OO13" s="236"/>
      <c r="OP13" s="236"/>
      <c r="OQ13" s="236"/>
      <c r="OR13" s="236"/>
      <c r="OS13" s="236"/>
      <c r="OT13" s="236"/>
      <c r="OU13" s="236"/>
      <c r="OV13" s="236"/>
      <c r="OW13" s="236"/>
      <c r="OX13" s="236"/>
      <c r="OY13" s="236"/>
      <c r="OZ13" s="236"/>
      <c r="PA13" s="236"/>
      <c r="PB13" s="236"/>
      <c r="PC13" s="236"/>
      <c r="PD13" s="236"/>
      <c r="PE13" s="236"/>
      <c r="PF13" s="236"/>
      <c r="PG13" s="236"/>
      <c r="PH13" s="236"/>
      <c r="PI13" s="236"/>
      <c r="PJ13" s="236"/>
      <c r="PK13" s="236"/>
      <c r="PL13" s="236"/>
      <c r="PM13" s="236"/>
      <c r="PN13" s="236"/>
      <c r="PO13" s="236"/>
      <c r="PP13" s="236"/>
      <c r="PQ13" s="236"/>
      <c r="PR13" s="236"/>
      <c r="PS13" s="236"/>
      <c r="PT13" s="236"/>
      <c r="PU13" s="236"/>
      <c r="PV13" s="236"/>
      <c r="PW13" s="236"/>
      <c r="PX13" s="236"/>
      <c r="PY13" s="236"/>
      <c r="PZ13" s="236"/>
      <c r="QA13" s="236"/>
      <c r="QB13" s="236"/>
      <c r="QC13" s="236"/>
      <c r="QD13" s="236"/>
      <c r="QE13" s="236"/>
      <c r="QF13" s="236"/>
      <c r="QG13" s="236"/>
      <c r="QH13" s="236"/>
      <c r="QI13" s="236"/>
      <c r="QJ13" s="236"/>
      <c r="QK13" s="236"/>
      <c r="QL13" s="236"/>
      <c r="QM13" s="236"/>
      <c r="QN13" s="236"/>
      <c r="QO13" s="236"/>
      <c r="QP13" s="236"/>
      <c r="QQ13" s="236"/>
      <c r="QR13" s="236"/>
      <c r="QS13" s="236"/>
      <c r="QT13" s="236"/>
      <c r="QU13" s="236"/>
      <c r="QV13" s="236"/>
      <c r="QW13" s="236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</row>
    <row r="14" spans="1:555" s="47" customFormat="1" ht="26.25" customHeight="1" x14ac:dyDescent="0.35">
      <c r="A14" s="123"/>
      <c r="B14" s="1317" t="s">
        <v>28</v>
      </c>
      <c r="C14" s="1318"/>
      <c r="D14" s="1247" t="s">
        <v>156</v>
      </c>
      <c r="E14" s="1248"/>
      <c r="F14" s="50"/>
      <c r="G14" s="1296"/>
      <c r="H14" s="1296"/>
      <c r="I14" s="51"/>
      <c r="J14" s="52"/>
      <c r="K14" s="52"/>
      <c r="L14" s="1136"/>
      <c r="M14" s="51"/>
      <c r="N14" s="52"/>
      <c r="O14" s="51"/>
      <c r="P14" s="530"/>
      <c r="Q14" s="53"/>
      <c r="R14" s="51"/>
      <c r="S14" s="568"/>
      <c r="T14" s="51"/>
      <c r="U14" s="29"/>
      <c r="V14" s="580"/>
      <c r="W14" s="35"/>
      <c r="X14" s="35"/>
      <c r="Y14" s="194"/>
      <c r="Z14" s="77"/>
      <c r="AA14" s="35"/>
      <c r="AB14" s="50"/>
      <c r="AC14" s="35"/>
      <c r="AD14" s="29"/>
      <c r="AE14" s="50"/>
      <c r="AF14" s="35"/>
      <c r="AG14" s="29"/>
      <c r="AH14" s="35"/>
      <c r="AI14" s="1096"/>
      <c r="AJ14" s="49"/>
      <c r="AK14" s="60"/>
      <c r="AL14" s="60"/>
      <c r="AM14" s="49"/>
      <c r="AN14" s="60"/>
      <c r="AO14" s="233"/>
      <c r="AP14" s="651"/>
      <c r="AQ14" s="60"/>
      <c r="AR14" s="523"/>
      <c r="AS14" s="519"/>
      <c r="AT14" s="60"/>
      <c r="AU14" s="523"/>
      <c r="AV14" s="651"/>
      <c r="AW14" s="60"/>
      <c r="AX14" s="523"/>
      <c r="AY14" s="11"/>
      <c r="AZ14" s="8"/>
      <c r="BA14" s="8"/>
      <c r="BB14" s="11"/>
      <c r="BC14" s="8"/>
      <c r="BD14" s="8"/>
      <c r="BE14" s="11"/>
      <c r="BF14" s="8"/>
      <c r="BG14" s="233"/>
      <c r="BH14" s="11"/>
      <c r="BI14" s="65"/>
      <c r="BJ14" s="233"/>
      <c r="BK14" s="11"/>
      <c r="BL14" s="25"/>
      <c r="BM14" s="8"/>
      <c r="BN14" s="11"/>
      <c r="BO14" s="8"/>
      <c r="BP14" s="233"/>
      <c r="BQ14" s="11"/>
      <c r="BR14" s="71"/>
      <c r="BS14" s="8"/>
      <c r="BT14" s="25"/>
      <c r="BU14" s="721"/>
      <c r="BV14" s="28"/>
      <c r="BW14" s="22"/>
      <c r="BX14" s="74"/>
      <c r="BY14" s="336"/>
      <c r="BZ14" s="10"/>
      <c r="CA14" s="71"/>
      <c r="CB14" s="8"/>
      <c r="CC14" s="10"/>
      <c r="CD14" s="71"/>
      <c r="CE14" s="11"/>
      <c r="CF14" s="10"/>
      <c r="CG14" s="743"/>
      <c r="CH14" s="233"/>
      <c r="CI14" s="11"/>
      <c r="CJ14" s="8"/>
      <c r="CK14" s="8"/>
      <c r="CL14" s="11"/>
      <c r="CM14" s="8"/>
      <c r="CN14" s="8"/>
      <c r="CO14" s="10"/>
      <c r="CP14" s="22"/>
      <c r="CQ14" s="8"/>
      <c r="CR14" s="10"/>
      <c r="CS14" s="74"/>
      <c r="CT14" s="28"/>
      <c r="CU14" s="22"/>
      <c r="CV14" s="22"/>
      <c r="CW14" s="8"/>
      <c r="CX14" s="233"/>
      <c r="CY14" s="1118"/>
      <c r="CZ14" s="281"/>
      <c r="DA14" s="233"/>
      <c r="DB14" s="256"/>
      <c r="DC14" s="281"/>
      <c r="DD14" s="233"/>
      <c r="DE14" s="264"/>
      <c r="DF14" s="233"/>
      <c r="DG14" s="233"/>
      <c r="DH14" s="256"/>
      <c r="DI14" s="336"/>
      <c r="DJ14" s="336"/>
      <c r="DK14" s="264"/>
      <c r="DL14" s="281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1044"/>
      <c r="EC14" s="256"/>
      <c r="ED14" s="233"/>
      <c r="EE14" s="233"/>
      <c r="EF14" s="256"/>
      <c r="EG14" s="233"/>
      <c r="EH14" s="233"/>
      <c r="EI14" s="256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55"/>
      <c r="GA14" s="1118"/>
      <c r="GB14" s="486"/>
      <c r="GC14" s="233"/>
      <c r="GD14" s="235"/>
      <c r="GE14" s="233"/>
      <c r="GF14" s="233"/>
      <c r="GG14" s="235"/>
      <c r="GH14" s="234"/>
      <c r="GI14" s="233"/>
      <c r="GJ14" s="235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686"/>
      <c r="HF14" s="281"/>
      <c r="HG14" s="281"/>
      <c r="HH14" s="686"/>
      <c r="HI14" s="281"/>
      <c r="HJ14" s="281"/>
      <c r="HK14" s="256"/>
      <c r="HL14" s="281"/>
      <c r="HM14" s="281"/>
      <c r="HN14" s="686"/>
      <c r="HO14" s="281"/>
      <c r="HP14" s="281"/>
      <c r="HQ14" s="686"/>
      <c r="HR14" s="725"/>
      <c r="HS14" s="8"/>
      <c r="HT14" s="281"/>
      <c r="HU14" s="281"/>
      <c r="HV14" s="281"/>
      <c r="HW14" s="256"/>
      <c r="HX14" s="725"/>
      <c r="HY14" s="8"/>
      <c r="HZ14" s="281"/>
      <c r="IA14" s="281"/>
      <c r="IB14" s="281"/>
      <c r="IC14" s="256"/>
      <c r="ID14" s="725"/>
      <c r="IE14" s="8"/>
      <c r="IF14" s="281"/>
      <c r="IG14" s="281"/>
      <c r="IH14" s="281"/>
      <c r="II14" s="256"/>
      <c r="IJ14" s="380"/>
      <c r="IK14" s="281"/>
      <c r="IL14" s="11"/>
      <c r="IM14" s="725"/>
      <c r="IN14" s="8"/>
      <c r="IO14" s="281"/>
      <c r="IP14" s="25"/>
      <c r="IQ14" s="8"/>
      <c r="IR14" s="11"/>
      <c r="IS14" s="725"/>
      <c r="IT14" s="8"/>
      <c r="IU14" s="281"/>
      <c r="IV14" s="725"/>
      <c r="IW14" s="8"/>
      <c r="IX14" s="11"/>
      <c r="IY14" s="725"/>
      <c r="IZ14" s="8"/>
      <c r="JA14" s="11"/>
      <c r="JB14" s="724"/>
      <c r="JC14" s="8"/>
      <c r="JD14" s="281"/>
      <c r="JE14" s="725"/>
      <c r="JF14" s="8"/>
      <c r="JG14" s="11"/>
      <c r="JH14" s="725"/>
      <c r="JI14" s="8"/>
      <c r="JJ14" s="11"/>
      <c r="JK14" s="725"/>
      <c r="JL14" s="8"/>
      <c r="JM14" s="11"/>
      <c r="JN14" s="725"/>
      <c r="JO14" s="8"/>
      <c r="JP14" s="281"/>
      <c r="JQ14" s="281"/>
      <c r="JR14" s="8"/>
      <c r="JS14" s="143"/>
      <c r="JT14" s="246"/>
      <c r="JU14" s="246"/>
      <c r="JV14" s="246"/>
      <c r="JW14" s="246"/>
      <c r="JX14" s="246"/>
      <c r="JY14" s="246"/>
      <c r="JZ14" s="246"/>
      <c r="KA14" s="246"/>
      <c r="KB14" s="246"/>
      <c r="KC14" s="143"/>
      <c r="KD14" s="143"/>
      <c r="KE14" s="143"/>
      <c r="KF14" s="143"/>
      <c r="KG14" s="143"/>
      <c r="KH14" s="143"/>
      <c r="KI14" s="143"/>
      <c r="KJ14" s="143"/>
      <c r="KK14" s="329"/>
      <c r="KL14" s="143"/>
      <c r="KM14" s="143"/>
      <c r="KN14" s="329"/>
      <c r="KO14" s="329"/>
      <c r="KP14" s="329"/>
      <c r="KQ14" s="329"/>
      <c r="KR14" s="329"/>
      <c r="KS14" s="143"/>
      <c r="KT14" s="233"/>
      <c r="KU14" s="236"/>
      <c r="KV14" s="236"/>
      <c r="KW14" s="233"/>
      <c r="KX14" s="236"/>
      <c r="KY14" s="236"/>
      <c r="KZ14" s="233"/>
      <c r="LA14" s="236"/>
      <c r="LB14" s="236"/>
      <c r="LC14" s="331"/>
      <c r="LD14" s="329"/>
      <c r="LE14" s="329"/>
      <c r="LF14" s="333"/>
      <c r="LG14" s="236"/>
      <c r="LH14" s="334"/>
      <c r="LI14" s="236"/>
      <c r="LJ14" s="236"/>
      <c r="LK14" s="236"/>
      <c r="LL14" s="236"/>
      <c r="LM14" s="255"/>
      <c r="LN14" s="234"/>
      <c r="LO14" s="143"/>
      <c r="LP14" s="143"/>
      <c r="LQ14" s="143"/>
      <c r="LR14" s="233"/>
      <c r="LS14" s="236"/>
      <c r="LT14" s="236"/>
      <c r="LU14" s="233"/>
      <c r="LV14" s="236"/>
      <c r="LW14" s="236"/>
      <c r="LX14" s="233"/>
      <c r="LY14" s="236"/>
      <c r="LZ14" s="236"/>
      <c r="MA14" s="331"/>
      <c r="MB14" s="329"/>
      <c r="MC14" s="329"/>
      <c r="MD14" s="333"/>
      <c r="ME14" s="236"/>
      <c r="MF14" s="334"/>
      <c r="MG14" s="236"/>
      <c r="MH14" s="236"/>
      <c r="MI14" s="236"/>
      <c r="MJ14" s="236"/>
      <c r="MK14" s="255"/>
      <c r="ML14" s="234"/>
      <c r="MM14" s="234"/>
      <c r="MN14" s="143"/>
      <c r="MO14" s="143"/>
      <c r="MP14" s="143"/>
      <c r="MQ14" s="143"/>
      <c r="MR14" s="143"/>
      <c r="MS14" s="143"/>
      <c r="MT14" s="143"/>
      <c r="MU14" s="143"/>
      <c r="MV14" s="143"/>
      <c r="MW14" s="329"/>
      <c r="MX14" s="143"/>
      <c r="MY14" s="143"/>
      <c r="MZ14" s="143"/>
      <c r="NA14" s="233"/>
      <c r="NB14" s="118"/>
      <c r="NC14" s="408"/>
      <c r="ND14" s="118"/>
      <c r="NE14" s="379"/>
      <c r="NF14" s="336"/>
      <c r="NG14" s="812"/>
      <c r="NH14" s="233"/>
      <c r="NI14" s="336"/>
      <c r="NJ14" s="428"/>
      <c r="NK14" s="508"/>
      <c r="NL14" s="419"/>
      <c r="NM14" s="118"/>
      <c r="NN14" s="143"/>
      <c r="NO14" s="143"/>
      <c r="NP14" s="428"/>
      <c r="NQ14" s="810"/>
      <c r="NR14" s="748"/>
      <c r="NS14" s="748"/>
      <c r="NT14" s="749"/>
      <c r="NU14" s="749"/>
      <c r="NV14" s="749"/>
      <c r="NW14" s="143"/>
      <c r="NX14" s="335"/>
      <c r="NY14" s="235"/>
      <c r="NZ14" s="143"/>
      <c r="OA14" s="256"/>
      <c r="OB14" s="233"/>
      <c r="OC14" s="336"/>
      <c r="OD14" s="335"/>
      <c r="OE14" s="336"/>
      <c r="OF14" s="236"/>
      <c r="OG14" s="236"/>
      <c r="OH14" s="236"/>
      <c r="OI14" s="236"/>
      <c r="OJ14" s="236"/>
      <c r="OK14" s="236"/>
      <c r="OL14" s="236"/>
      <c r="OM14" s="236"/>
      <c r="ON14" s="236"/>
      <c r="OO14" s="236"/>
      <c r="OP14" s="236"/>
      <c r="OQ14" s="236"/>
      <c r="OR14" s="236"/>
      <c r="OS14" s="236"/>
      <c r="OT14" s="236"/>
      <c r="OU14" s="236"/>
      <c r="OV14" s="236"/>
      <c r="OW14" s="236"/>
      <c r="OX14" s="236"/>
      <c r="OY14" s="236"/>
      <c r="OZ14" s="236"/>
      <c r="PA14" s="236"/>
      <c r="PB14" s="236"/>
      <c r="PC14" s="236"/>
      <c r="PD14" s="236"/>
      <c r="PE14" s="236"/>
      <c r="PF14" s="236"/>
      <c r="PG14" s="236"/>
      <c r="PH14" s="236"/>
      <c r="PI14" s="236"/>
      <c r="PJ14" s="236"/>
      <c r="PK14" s="236"/>
      <c r="PL14" s="236"/>
      <c r="PM14" s="236"/>
      <c r="PN14" s="236"/>
      <c r="PO14" s="236"/>
      <c r="PP14" s="236"/>
      <c r="PQ14" s="236"/>
      <c r="PR14" s="236"/>
      <c r="PS14" s="236"/>
      <c r="PT14" s="236"/>
      <c r="PU14" s="236"/>
      <c r="PV14" s="236"/>
      <c r="PW14" s="236"/>
      <c r="PX14" s="236"/>
      <c r="PY14" s="236"/>
      <c r="PZ14" s="236"/>
      <c r="QA14" s="236"/>
      <c r="QB14" s="236"/>
      <c r="QC14" s="236"/>
      <c r="QD14" s="236"/>
      <c r="QE14" s="236"/>
      <c r="QF14" s="236"/>
      <c r="QG14" s="236"/>
      <c r="QH14" s="236"/>
      <c r="QI14" s="236"/>
      <c r="QJ14" s="236"/>
      <c r="QK14" s="236"/>
      <c r="QL14" s="236"/>
      <c r="QM14" s="236"/>
      <c r="QN14" s="236"/>
      <c r="QO14" s="236"/>
      <c r="QP14" s="236"/>
      <c r="QQ14" s="236"/>
      <c r="QR14" s="236"/>
      <c r="QS14" s="236"/>
      <c r="QT14" s="236"/>
      <c r="QU14" s="236"/>
      <c r="QV14" s="236"/>
      <c r="QW14" s="236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</row>
    <row r="15" spans="1:555" s="47" customFormat="1" ht="26.25" customHeight="1" x14ac:dyDescent="0.35">
      <c r="A15" s="123"/>
      <c r="B15" s="1317" t="s">
        <v>30</v>
      </c>
      <c r="C15" s="1318"/>
      <c r="D15" s="1325" t="s">
        <v>153</v>
      </c>
      <c r="E15" s="1326"/>
      <c r="F15" s="50"/>
      <c r="G15" s="196"/>
      <c r="H15" s="147"/>
      <c r="I15" s="51"/>
      <c r="J15" s="52"/>
      <c r="K15" s="52"/>
      <c r="L15" s="1136"/>
      <c r="M15" s="51"/>
      <c r="N15" s="52"/>
      <c r="O15" s="51"/>
      <c r="P15" s="530"/>
      <c r="Q15" s="53"/>
      <c r="R15" s="51"/>
      <c r="S15" s="568"/>
      <c r="T15" s="51"/>
      <c r="U15" s="29"/>
      <c r="V15" s="580"/>
      <c r="W15" s="35"/>
      <c r="X15" s="35"/>
      <c r="Y15" s="194"/>
      <c r="Z15" s="77"/>
      <c r="AA15" s="35"/>
      <c r="AB15" s="50"/>
      <c r="AC15" s="35"/>
      <c r="AD15" s="29"/>
      <c r="AE15" s="50"/>
      <c r="AF15" s="35"/>
      <c r="AG15" s="29"/>
      <c r="AH15" s="35"/>
      <c r="AI15" s="1096"/>
      <c r="AJ15" s="49"/>
      <c r="AK15" s="60"/>
      <c r="AL15" s="60"/>
      <c r="AM15" s="49"/>
      <c r="AN15" s="60"/>
      <c r="AO15" s="233"/>
      <c r="AP15" s="651"/>
      <c r="AQ15" s="60"/>
      <c r="AR15" s="523"/>
      <c r="AS15" s="519"/>
      <c r="AT15" s="60"/>
      <c r="AU15" s="523"/>
      <c r="AV15" s="651"/>
      <c r="AW15" s="60"/>
      <c r="AX15" s="523"/>
      <c r="AY15" s="11"/>
      <c r="AZ15" s="8"/>
      <c r="BA15" s="8"/>
      <c r="BB15" s="11"/>
      <c r="BC15" s="8"/>
      <c r="BD15" s="8"/>
      <c r="BE15" s="11"/>
      <c r="BF15" s="8"/>
      <c r="BG15" s="233"/>
      <c r="BH15" s="11"/>
      <c r="BI15" s="65"/>
      <c r="BJ15" s="233"/>
      <c r="BK15" s="11"/>
      <c r="BL15" s="25"/>
      <c r="BM15" s="8"/>
      <c r="BN15" s="11"/>
      <c r="BO15" s="8"/>
      <c r="BP15" s="233"/>
      <c r="BQ15" s="11"/>
      <c r="BR15" s="71"/>
      <c r="BS15" s="8"/>
      <c r="BT15" s="25"/>
      <c r="BU15" s="721"/>
      <c r="BV15" s="28"/>
      <c r="BW15" s="22"/>
      <c r="BX15" s="74"/>
      <c r="BY15" s="336"/>
      <c r="BZ15" s="10"/>
      <c r="CA15" s="71"/>
      <c r="CB15" s="8"/>
      <c r="CC15" s="10"/>
      <c r="CD15" s="71"/>
      <c r="CE15" s="11"/>
      <c r="CF15" s="10"/>
      <c r="CG15" s="743"/>
      <c r="CH15" s="233"/>
      <c r="CI15" s="11"/>
      <c r="CJ15" s="8"/>
      <c r="CK15" s="8"/>
      <c r="CL15" s="11"/>
      <c r="CM15" s="8"/>
      <c r="CN15" s="8"/>
      <c r="CO15" s="10"/>
      <c r="CP15" s="22"/>
      <c r="CQ15" s="8"/>
      <c r="CR15" s="10"/>
      <c r="CS15" s="74"/>
      <c r="CT15" s="28"/>
      <c r="CU15" s="22"/>
      <c r="CV15" s="22"/>
      <c r="CW15" s="8"/>
      <c r="CX15" s="233"/>
      <c r="CY15" s="1118"/>
      <c r="CZ15" s="281"/>
      <c r="DA15" s="233"/>
      <c r="DB15" s="256"/>
      <c r="DC15" s="281"/>
      <c r="DD15" s="233"/>
      <c r="DE15" s="264"/>
      <c r="DF15" s="233"/>
      <c r="DG15" s="233"/>
      <c r="DH15" s="256"/>
      <c r="DI15" s="336"/>
      <c r="DJ15" s="336"/>
      <c r="DK15" s="264"/>
      <c r="DL15" s="281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1044"/>
      <c r="EC15" s="256"/>
      <c r="ED15" s="233"/>
      <c r="EE15" s="233"/>
      <c r="EF15" s="256"/>
      <c r="EG15" s="233"/>
      <c r="EH15" s="233"/>
      <c r="EI15" s="256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55"/>
      <c r="GA15" s="1118"/>
      <c r="GB15" s="486"/>
      <c r="GC15" s="233"/>
      <c r="GD15" s="235"/>
      <c r="GE15" s="233"/>
      <c r="GF15" s="233"/>
      <c r="GG15" s="235"/>
      <c r="GH15" s="234"/>
      <c r="GI15" s="233"/>
      <c r="GJ15" s="235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686"/>
      <c r="HF15" s="281"/>
      <c r="HG15" s="281"/>
      <c r="HH15" s="686"/>
      <c r="HI15" s="281"/>
      <c r="HJ15" s="281"/>
      <c r="HK15" s="256"/>
      <c r="HL15" s="281"/>
      <c r="HM15" s="281"/>
      <c r="HN15" s="686"/>
      <c r="HO15" s="281"/>
      <c r="HP15" s="281"/>
      <c r="HQ15" s="686"/>
      <c r="HR15" s="725"/>
      <c r="HS15" s="8"/>
      <c r="HT15" s="281"/>
      <c r="HU15" s="281"/>
      <c r="HV15" s="281"/>
      <c r="HW15" s="256"/>
      <c r="HX15" s="725"/>
      <c r="HY15" s="8"/>
      <c r="HZ15" s="281"/>
      <c r="IA15" s="281"/>
      <c r="IB15" s="281"/>
      <c r="IC15" s="256"/>
      <c r="ID15" s="725"/>
      <c r="IE15" s="8"/>
      <c r="IF15" s="281"/>
      <c r="IG15" s="281"/>
      <c r="IH15" s="281"/>
      <c r="II15" s="256"/>
      <c r="IJ15" s="380"/>
      <c r="IK15" s="281"/>
      <c r="IL15" s="11"/>
      <c r="IM15" s="725"/>
      <c r="IN15" s="8"/>
      <c r="IO15" s="281"/>
      <c r="IP15" s="25"/>
      <c r="IQ15" s="8"/>
      <c r="IR15" s="11"/>
      <c r="IS15" s="725"/>
      <c r="IT15" s="8"/>
      <c r="IU15" s="281"/>
      <c r="IV15" s="725"/>
      <c r="IW15" s="8"/>
      <c r="IX15" s="11"/>
      <c r="IY15" s="725"/>
      <c r="IZ15" s="8"/>
      <c r="JA15" s="11"/>
      <c r="JB15" s="724"/>
      <c r="JC15" s="8"/>
      <c r="JD15" s="281"/>
      <c r="JE15" s="725"/>
      <c r="JF15" s="8"/>
      <c r="JG15" s="11"/>
      <c r="JH15" s="725"/>
      <c r="JI15" s="8"/>
      <c r="JJ15" s="11"/>
      <c r="JK15" s="725"/>
      <c r="JL15" s="8"/>
      <c r="JM15" s="11"/>
      <c r="JN15" s="725"/>
      <c r="JO15" s="8"/>
      <c r="JP15" s="281"/>
      <c r="JQ15" s="281"/>
      <c r="JR15" s="8"/>
      <c r="JS15" s="143"/>
      <c r="JT15" s="246"/>
      <c r="JU15" s="246"/>
      <c r="JV15" s="246"/>
      <c r="JW15" s="246"/>
      <c r="JX15" s="246"/>
      <c r="JY15" s="246"/>
      <c r="JZ15" s="246"/>
      <c r="KA15" s="246"/>
      <c r="KB15" s="246"/>
      <c r="KC15" s="143"/>
      <c r="KD15" s="143"/>
      <c r="KE15" s="143"/>
      <c r="KF15" s="143"/>
      <c r="KG15" s="143"/>
      <c r="KH15" s="143"/>
      <c r="KI15" s="143"/>
      <c r="KJ15" s="143"/>
      <c r="KK15" s="329"/>
      <c r="KL15" s="143"/>
      <c r="KM15" s="143"/>
      <c r="KN15" s="329"/>
      <c r="KO15" s="329"/>
      <c r="KP15" s="329"/>
      <c r="KQ15" s="329"/>
      <c r="KR15" s="329"/>
      <c r="KS15" s="143"/>
      <c r="KT15" s="233"/>
      <c r="KU15" s="236"/>
      <c r="KV15" s="236"/>
      <c r="KW15" s="233"/>
      <c r="KX15" s="236"/>
      <c r="KY15" s="236"/>
      <c r="KZ15" s="233"/>
      <c r="LA15" s="236"/>
      <c r="LB15" s="236"/>
      <c r="LC15" s="331"/>
      <c r="LD15" s="329"/>
      <c r="LE15" s="329"/>
      <c r="LF15" s="333"/>
      <c r="LG15" s="236"/>
      <c r="LH15" s="334"/>
      <c r="LI15" s="236"/>
      <c r="LJ15" s="236"/>
      <c r="LK15" s="236"/>
      <c r="LL15" s="236"/>
      <c r="LM15" s="255"/>
      <c r="LN15" s="234"/>
      <c r="LO15" s="143"/>
      <c r="LP15" s="143"/>
      <c r="LQ15" s="143"/>
      <c r="LR15" s="233"/>
      <c r="LS15" s="236"/>
      <c r="LT15" s="236"/>
      <c r="LU15" s="233"/>
      <c r="LV15" s="236"/>
      <c r="LW15" s="236"/>
      <c r="LX15" s="233"/>
      <c r="LY15" s="236"/>
      <c r="LZ15" s="236"/>
      <c r="MA15" s="331"/>
      <c r="MB15" s="329"/>
      <c r="MC15" s="329"/>
      <c r="MD15" s="333"/>
      <c r="ME15" s="236"/>
      <c r="MF15" s="334"/>
      <c r="MG15" s="236"/>
      <c r="MH15" s="236"/>
      <c r="MI15" s="236"/>
      <c r="MJ15" s="236"/>
      <c r="MK15" s="255"/>
      <c r="ML15" s="234"/>
      <c r="MM15" s="234"/>
      <c r="MN15" s="143"/>
      <c r="MO15" s="143"/>
      <c r="MP15" s="143"/>
      <c r="MQ15" s="143"/>
      <c r="MR15" s="143"/>
      <c r="MS15" s="143"/>
      <c r="MT15" s="143"/>
      <c r="MU15" s="143"/>
      <c r="MV15" s="143"/>
      <c r="MW15" s="329"/>
      <c r="MX15" s="143"/>
      <c r="MY15" s="143"/>
      <c r="MZ15" s="143"/>
      <c r="NA15" s="233"/>
      <c r="NB15" s="118"/>
      <c r="NC15" s="408"/>
      <c r="ND15" s="118"/>
      <c r="NE15" s="379"/>
      <c r="NF15" s="336"/>
      <c r="NG15" s="812"/>
      <c r="NH15" s="233"/>
      <c r="NI15" s="336"/>
      <c r="NJ15" s="428"/>
      <c r="NK15" s="508"/>
      <c r="NL15" s="419"/>
      <c r="NM15" s="118"/>
      <c r="NN15" s="143"/>
      <c r="NO15" s="143"/>
      <c r="NP15" s="428"/>
      <c r="NQ15" s="810"/>
      <c r="NR15" s="748"/>
      <c r="NS15" s="748"/>
      <c r="NT15" s="749"/>
      <c r="NU15" s="749"/>
      <c r="NV15" s="749"/>
      <c r="NW15" s="143"/>
      <c r="NX15" s="335"/>
      <c r="NY15" s="235"/>
      <c r="NZ15" s="143"/>
      <c r="OA15" s="256"/>
      <c r="OB15" s="233"/>
      <c r="OC15" s="336"/>
      <c r="OD15" s="335"/>
      <c r="OE15" s="336"/>
      <c r="OF15" s="236"/>
      <c r="OG15" s="236"/>
      <c r="OH15" s="236"/>
      <c r="OI15" s="236"/>
      <c r="OJ15" s="236"/>
      <c r="OK15" s="236"/>
      <c r="OL15" s="236"/>
      <c r="OM15" s="236"/>
      <c r="ON15" s="236"/>
      <c r="OO15" s="236"/>
      <c r="OP15" s="236"/>
      <c r="OQ15" s="236"/>
      <c r="OR15" s="236"/>
      <c r="OS15" s="236"/>
      <c r="OT15" s="236"/>
      <c r="OU15" s="236"/>
      <c r="OV15" s="236"/>
      <c r="OW15" s="236"/>
      <c r="OX15" s="236"/>
      <c r="OY15" s="236"/>
      <c r="OZ15" s="236"/>
      <c r="PA15" s="236"/>
      <c r="PB15" s="236"/>
      <c r="PC15" s="236"/>
      <c r="PD15" s="236"/>
      <c r="PE15" s="236"/>
      <c r="PF15" s="236"/>
      <c r="PG15" s="236"/>
      <c r="PH15" s="236"/>
      <c r="PI15" s="236"/>
      <c r="PJ15" s="236"/>
      <c r="PK15" s="236"/>
      <c r="PL15" s="236"/>
      <c r="PM15" s="236"/>
      <c r="PN15" s="236"/>
      <c r="PO15" s="236"/>
      <c r="PP15" s="236"/>
      <c r="PQ15" s="236"/>
      <c r="PR15" s="236"/>
      <c r="PS15" s="236"/>
      <c r="PT15" s="236"/>
      <c r="PU15" s="236"/>
      <c r="PV15" s="236"/>
      <c r="PW15" s="236"/>
      <c r="PX15" s="236"/>
      <c r="PY15" s="236"/>
      <c r="PZ15" s="236"/>
      <c r="QA15" s="236"/>
      <c r="QB15" s="236"/>
      <c r="QC15" s="236"/>
      <c r="QD15" s="236"/>
      <c r="QE15" s="236"/>
      <c r="QF15" s="236"/>
      <c r="QG15" s="236"/>
      <c r="QH15" s="236"/>
      <c r="QI15" s="236"/>
      <c r="QJ15" s="236"/>
      <c r="QK15" s="236"/>
      <c r="QL15" s="236"/>
      <c r="QM15" s="236"/>
      <c r="QN15" s="236"/>
      <c r="QO15" s="236"/>
      <c r="QP15" s="236"/>
      <c r="QQ15" s="236"/>
      <c r="QR15" s="236"/>
      <c r="QS15" s="236"/>
      <c r="QT15" s="236"/>
      <c r="QU15" s="236"/>
      <c r="QV15" s="236"/>
      <c r="QW15" s="236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</row>
    <row r="16" spans="1:555" s="47" customFormat="1" ht="26.25" customHeight="1" thickBot="1" x14ac:dyDescent="0.4">
      <c r="A16" s="123"/>
      <c r="B16" s="1319" t="s">
        <v>27</v>
      </c>
      <c r="C16" s="1320"/>
      <c r="D16" s="1329" t="s">
        <v>154</v>
      </c>
      <c r="E16" s="1330"/>
      <c r="F16" s="50"/>
      <c r="G16" s="194"/>
      <c r="H16" s="51"/>
      <c r="I16" s="131"/>
      <c r="J16" s="132"/>
      <c r="K16" s="132"/>
      <c r="L16" s="1139"/>
      <c r="M16" s="131"/>
      <c r="N16" s="132"/>
      <c r="O16" s="131"/>
      <c r="P16" s="533"/>
      <c r="Q16" s="128"/>
      <c r="R16" s="131"/>
      <c r="S16" s="573"/>
      <c r="T16" s="131"/>
      <c r="U16" s="133"/>
      <c r="V16" s="583"/>
      <c r="W16" s="35"/>
      <c r="X16" s="35"/>
      <c r="Y16" s="194"/>
      <c r="Z16" s="77"/>
      <c r="AA16" s="35"/>
      <c r="AB16" s="50"/>
      <c r="AC16" s="35"/>
      <c r="AD16" s="29"/>
      <c r="AE16" s="50"/>
      <c r="AF16" s="35"/>
      <c r="AG16" s="29"/>
      <c r="AH16" s="35"/>
      <c r="AI16" s="1096"/>
      <c r="AJ16" s="49"/>
      <c r="AK16" s="60"/>
      <c r="AL16" s="60"/>
      <c r="AM16" s="49"/>
      <c r="AN16" s="60"/>
      <c r="AO16" s="233"/>
      <c r="AP16" s="651"/>
      <c r="AQ16" s="60"/>
      <c r="AR16" s="523"/>
      <c r="AS16" s="519"/>
      <c r="AT16" s="60"/>
      <c r="AU16" s="523"/>
      <c r="AV16" s="651"/>
      <c r="AW16" s="60"/>
      <c r="AX16" s="523"/>
      <c r="AY16" s="11"/>
      <c r="AZ16" s="8"/>
      <c r="BA16" s="8"/>
      <c r="BB16" s="11"/>
      <c r="BC16" s="8"/>
      <c r="BD16" s="8"/>
      <c r="BE16" s="11"/>
      <c r="BF16" s="8"/>
      <c r="BG16" s="233"/>
      <c r="BH16" s="11"/>
      <c r="BI16" s="65"/>
      <c r="BJ16" s="233"/>
      <c r="BK16" s="11"/>
      <c r="BL16" s="25"/>
      <c r="BM16" s="8"/>
      <c r="BN16" s="11"/>
      <c r="BO16" s="8"/>
      <c r="BP16" s="233"/>
      <c r="BQ16" s="11"/>
      <c r="BR16" s="71"/>
      <c r="BS16" s="8"/>
      <c r="BT16" s="25"/>
      <c r="BU16" s="721"/>
      <c r="BV16" s="28"/>
      <c r="BW16" s="22"/>
      <c r="BX16" s="74"/>
      <c r="BY16" s="336"/>
      <c r="BZ16" s="10"/>
      <c r="CA16" s="71"/>
      <c r="CB16" s="8"/>
      <c r="CC16" s="10"/>
      <c r="CD16" s="71"/>
      <c r="CE16" s="11"/>
      <c r="CF16" s="10"/>
      <c r="CG16" s="743"/>
      <c r="CH16" s="233"/>
      <c r="CI16" s="11"/>
      <c r="CJ16" s="8"/>
      <c r="CK16" s="8"/>
      <c r="CL16" s="11"/>
      <c r="CM16" s="8"/>
      <c r="CN16" s="8"/>
      <c r="CO16" s="10"/>
      <c r="CP16" s="22"/>
      <c r="CQ16" s="8"/>
      <c r="CR16" s="10"/>
      <c r="CS16" s="74"/>
      <c r="CT16" s="28"/>
      <c r="CU16" s="22"/>
      <c r="CV16" s="22"/>
      <c r="CW16" s="8"/>
      <c r="CX16" s="233"/>
      <c r="CY16" s="1118"/>
      <c r="CZ16" s="281"/>
      <c r="DA16" s="233"/>
      <c r="DB16" s="256"/>
      <c r="DC16" s="281"/>
      <c r="DD16" s="233"/>
      <c r="DE16" s="264"/>
      <c r="DF16" s="233"/>
      <c r="DG16" s="233"/>
      <c r="DH16" s="256"/>
      <c r="DI16" s="336"/>
      <c r="DJ16" s="336"/>
      <c r="DK16" s="264"/>
      <c r="DL16" s="281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1044"/>
      <c r="EC16" s="256"/>
      <c r="ED16" s="233"/>
      <c r="EE16" s="233"/>
      <c r="EF16" s="256"/>
      <c r="EG16" s="233"/>
      <c r="EH16" s="233"/>
      <c r="EI16" s="256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55"/>
      <c r="GA16" s="1118"/>
      <c r="GB16" s="486"/>
      <c r="GC16" s="233"/>
      <c r="GD16" s="235"/>
      <c r="GE16" s="233"/>
      <c r="GF16" s="233"/>
      <c r="GG16" s="235"/>
      <c r="GH16" s="234"/>
      <c r="GI16" s="233"/>
      <c r="GJ16" s="235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686"/>
      <c r="HF16" s="281"/>
      <c r="HG16" s="281"/>
      <c r="HH16" s="686"/>
      <c r="HI16" s="281"/>
      <c r="HJ16" s="281"/>
      <c r="HK16" s="256"/>
      <c r="HL16" s="281"/>
      <c r="HM16" s="281"/>
      <c r="HN16" s="686"/>
      <c r="HO16" s="281"/>
      <c r="HP16" s="281"/>
      <c r="HQ16" s="686"/>
      <c r="HR16" s="725"/>
      <c r="HS16" s="8"/>
      <c r="HT16" s="281"/>
      <c r="HU16" s="281"/>
      <c r="HV16" s="281"/>
      <c r="HW16" s="256"/>
      <c r="HX16" s="725"/>
      <c r="HY16" s="8"/>
      <c r="HZ16" s="281"/>
      <c r="IA16" s="281"/>
      <c r="IB16" s="281"/>
      <c r="IC16" s="256"/>
      <c r="ID16" s="725"/>
      <c r="IE16" s="8"/>
      <c r="IF16" s="281"/>
      <c r="IG16" s="281"/>
      <c r="IH16" s="281"/>
      <c r="II16" s="256"/>
      <c r="IJ16" s="380"/>
      <c r="IK16" s="281"/>
      <c r="IL16" s="11"/>
      <c r="IM16" s="725"/>
      <c r="IN16" s="8"/>
      <c r="IO16" s="281"/>
      <c r="IP16" s="25"/>
      <c r="IQ16" s="8"/>
      <c r="IR16" s="11"/>
      <c r="IS16" s="725"/>
      <c r="IT16" s="8"/>
      <c r="IU16" s="281"/>
      <c r="IV16" s="725"/>
      <c r="IW16" s="8"/>
      <c r="IX16" s="11"/>
      <c r="IY16" s="725"/>
      <c r="IZ16" s="8"/>
      <c r="JA16" s="11"/>
      <c r="JB16" s="724"/>
      <c r="JC16" s="8"/>
      <c r="JD16" s="281"/>
      <c r="JE16" s="725"/>
      <c r="JF16" s="8"/>
      <c r="JG16" s="11"/>
      <c r="JH16" s="725"/>
      <c r="JI16" s="8"/>
      <c r="JJ16" s="11"/>
      <c r="JK16" s="725"/>
      <c r="JL16" s="8"/>
      <c r="JM16" s="11"/>
      <c r="JN16" s="725"/>
      <c r="JO16" s="8"/>
      <c r="JP16" s="281"/>
      <c r="JQ16" s="281"/>
      <c r="JR16" s="8"/>
      <c r="JS16" s="143"/>
      <c r="JT16" s="246"/>
      <c r="JU16" s="246"/>
      <c r="JV16" s="246"/>
      <c r="JW16" s="246"/>
      <c r="JX16" s="246"/>
      <c r="JY16" s="246"/>
      <c r="JZ16" s="246"/>
      <c r="KA16" s="246"/>
      <c r="KB16" s="246"/>
      <c r="KC16" s="143"/>
      <c r="KD16" s="143"/>
      <c r="KE16" s="143"/>
      <c r="KF16" s="143"/>
      <c r="KG16" s="143"/>
      <c r="KH16" s="143"/>
      <c r="KI16" s="143"/>
      <c r="KJ16" s="143"/>
      <c r="KK16" s="329"/>
      <c r="KL16" s="143"/>
      <c r="KM16" s="143"/>
      <c r="KN16" s="329"/>
      <c r="KO16" s="329"/>
      <c r="KP16" s="329"/>
      <c r="KQ16" s="329"/>
      <c r="KR16" s="329"/>
      <c r="KS16" s="143"/>
      <c r="KT16" s="233"/>
      <c r="KU16" s="236"/>
      <c r="KV16" s="236"/>
      <c r="KW16" s="233"/>
      <c r="KX16" s="236"/>
      <c r="KY16" s="236"/>
      <c r="KZ16" s="233"/>
      <c r="LA16" s="236"/>
      <c r="LB16" s="236"/>
      <c r="LC16" s="331"/>
      <c r="LD16" s="329"/>
      <c r="LE16" s="329"/>
      <c r="LF16" s="333"/>
      <c r="LG16" s="236"/>
      <c r="LH16" s="334"/>
      <c r="LI16" s="236"/>
      <c r="LJ16" s="236"/>
      <c r="LK16" s="236"/>
      <c r="LL16" s="236"/>
      <c r="LM16" s="255"/>
      <c r="LN16" s="234"/>
      <c r="LO16" s="143"/>
      <c r="LP16" s="143"/>
      <c r="LQ16" s="143"/>
      <c r="LR16" s="233"/>
      <c r="LS16" s="236"/>
      <c r="LT16" s="236"/>
      <c r="LU16" s="233"/>
      <c r="LV16" s="236"/>
      <c r="LW16" s="236"/>
      <c r="LX16" s="233"/>
      <c r="LY16" s="236"/>
      <c r="LZ16" s="236"/>
      <c r="MA16" s="331"/>
      <c r="MB16" s="329"/>
      <c r="MC16" s="329"/>
      <c r="MD16" s="333"/>
      <c r="ME16" s="236"/>
      <c r="MF16" s="334"/>
      <c r="MG16" s="236"/>
      <c r="MH16" s="236"/>
      <c r="MI16" s="236"/>
      <c r="MJ16" s="236"/>
      <c r="MK16" s="255"/>
      <c r="ML16" s="234"/>
      <c r="MM16" s="234"/>
      <c r="MN16" s="143"/>
      <c r="MO16" s="143"/>
      <c r="MP16" s="143"/>
      <c r="MQ16" s="143"/>
      <c r="MR16" s="143"/>
      <c r="MS16" s="143"/>
      <c r="MT16" s="143"/>
      <c r="MU16" s="143"/>
      <c r="MV16" s="143"/>
      <c r="MW16" s="329"/>
      <c r="MX16" s="143"/>
      <c r="MY16" s="143"/>
      <c r="MZ16" s="143"/>
      <c r="NA16" s="233"/>
      <c r="NB16" s="118"/>
      <c r="NC16" s="408"/>
      <c r="ND16" s="118"/>
      <c r="NE16" s="379"/>
      <c r="NF16" s="336"/>
      <c r="NG16" s="812"/>
      <c r="NH16" s="233"/>
      <c r="NI16" s="336"/>
      <c r="NJ16" s="428"/>
      <c r="NK16" s="508"/>
      <c r="NL16" s="419"/>
      <c r="NM16" s="118"/>
      <c r="NN16" s="143"/>
      <c r="NO16" s="143"/>
      <c r="NP16" s="428"/>
      <c r="NQ16" s="810"/>
      <c r="NR16" s="748"/>
      <c r="NS16" s="748"/>
      <c r="NT16" s="749"/>
      <c r="NU16" s="749"/>
      <c r="NV16" s="749"/>
      <c r="NW16" s="143"/>
      <c r="NX16" s="335"/>
      <c r="NY16" s="235"/>
      <c r="NZ16" s="143"/>
      <c r="OA16" s="256"/>
      <c r="OB16" s="233"/>
      <c r="OC16" s="336"/>
      <c r="OD16" s="335"/>
      <c r="OE16" s="336"/>
      <c r="OF16" s="236"/>
      <c r="OG16" s="236"/>
      <c r="OH16" s="236"/>
      <c r="OI16" s="236"/>
      <c r="OJ16" s="236"/>
      <c r="OK16" s="236"/>
      <c r="OL16" s="236"/>
      <c r="OM16" s="236"/>
      <c r="ON16" s="236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6"/>
      <c r="PB16" s="236"/>
      <c r="PC16" s="236"/>
      <c r="PD16" s="236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6"/>
      <c r="PR16" s="236"/>
      <c r="PS16" s="236"/>
      <c r="PT16" s="236"/>
      <c r="PU16" s="236"/>
      <c r="PV16" s="236"/>
      <c r="PW16" s="236"/>
      <c r="PX16" s="236"/>
      <c r="PY16" s="236"/>
      <c r="PZ16" s="236"/>
      <c r="QA16" s="236"/>
      <c r="QB16" s="236"/>
      <c r="QC16" s="236"/>
      <c r="QD16" s="236"/>
      <c r="QE16" s="236"/>
      <c r="QF16" s="236"/>
      <c r="QG16" s="236"/>
      <c r="QH16" s="236"/>
      <c r="QI16" s="236"/>
      <c r="QJ16" s="236"/>
      <c r="QK16" s="236"/>
      <c r="QL16" s="236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6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</row>
    <row r="17" spans="1:555" s="5" customFormat="1" ht="10.5" customHeight="1" x14ac:dyDescent="0.35">
      <c r="B17" s="3"/>
      <c r="C17" s="28"/>
      <c r="G17" s="28"/>
      <c r="I17" s="134"/>
      <c r="J17" s="135"/>
      <c r="K17" s="135"/>
      <c r="L17" s="1140"/>
      <c r="M17" s="134"/>
      <c r="N17" s="134"/>
      <c r="O17" s="134"/>
      <c r="P17" s="534"/>
      <c r="Q17" s="514"/>
      <c r="R17" s="514"/>
      <c r="S17" s="574"/>
      <c r="T17" s="136"/>
      <c r="U17" s="136"/>
      <c r="V17" s="534"/>
      <c r="W17" s="3"/>
      <c r="X17" s="3"/>
      <c r="Y17" s="800"/>
      <c r="Z17" s="3"/>
      <c r="AA17" s="3"/>
      <c r="AB17" s="53"/>
      <c r="AC17" s="3"/>
      <c r="AD17" s="3"/>
      <c r="AE17" s="53"/>
      <c r="AF17" s="3"/>
      <c r="AG17" s="3"/>
      <c r="AI17" s="237"/>
      <c r="AJ17" s="3"/>
      <c r="AK17" s="53"/>
      <c r="AL17" s="3"/>
      <c r="AM17" s="3"/>
      <c r="AN17" s="53"/>
      <c r="AO17" s="237"/>
      <c r="AP17" s="653"/>
      <c r="AQ17" s="53"/>
      <c r="AR17" s="524"/>
      <c r="AS17" s="1076"/>
      <c r="AT17" s="53"/>
      <c r="AU17" s="524"/>
      <c r="AV17" s="653"/>
      <c r="AW17" s="53"/>
      <c r="AX17" s="524"/>
      <c r="AY17" s="3"/>
      <c r="BA17" s="3"/>
      <c r="BB17" s="3"/>
      <c r="BD17" s="3"/>
      <c r="BE17" s="3"/>
      <c r="BG17" s="237"/>
      <c r="BH17" s="3"/>
      <c r="BI17" s="8"/>
      <c r="BJ17" s="237"/>
      <c r="BK17" s="3"/>
      <c r="BL17" s="65"/>
      <c r="BM17" s="3"/>
      <c r="BN17" s="3"/>
      <c r="BP17" s="237"/>
      <c r="BQ17" s="3"/>
      <c r="BR17" s="53"/>
      <c r="BS17" s="3"/>
      <c r="BT17" s="3"/>
      <c r="BU17" s="71"/>
      <c r="BV17" s="3"/>
      <c r="BW17" s="3"/>
      <c r="BY17" s="237"/>
      <c r="BZ17" s="166"/>
      <c r="CA17" s="53"/>
      <c r="CB17" s="3"/>
      <c r="CC17" s="166"/>
      <c r="CD17" s="53"/>
      <c r="CE17" s="6"/>
      <c r="CF17" s="6"/>
      <c r="CG17" s="71"/>
      <c r="CH17" s="237"/>
      <c r="CI17" s="3"/>
      <c r="CK17" s="3"/>
      <c r="CL17" s="3"/>
      <c r="CN17" s="3"/>
      <c r="CO17" s="6"/>
      <c r="CP17" s="3"/>
      <c r="CR17" s="6"/>
      <c r="CT17" s="3"/>
      <c r="CU17" s="3"/>
      <c r="CV17" s="3"/>
      <c r="CW17" s="3"/>
      <c r="CX17" s="285"/>
      <c r="CY17" s="1119"/>
      <c r="CZ17" s="286"/>
      <c r="DA17" s="237"/>
      <c r="DB17" s="258"/>
      <c r="DC17" s="286"/>
      <c r="DD17" s="237"/>
      <c r="DE17" s="593"/>
      <c r="DF17" s="237"/>
      <c r="DG17" s="237"/>
      <c r="DH17" s="258"/>
      <c r="DI17" s="404"/>
      <c r="DJ17" s="404"/>
      <c r="DK17" s="593"/>
      <c r="DL17" s="286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1045"/>
      <c r="EC17" s="258"/>
      <c r="ED17" s="237"/>
      <c r="EE17" s="237"/>
      <c r="EF17" s="258"/>
      <c r="EG17" s="237"/>
      <c r="EH17" s="237"/>
      <c r="EI17" s="258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57"/>
      <c r="GA17" s="1119"/>
      <c r="GB17" s="486"/>
      <c r="GC17" s="237"/>
      <c r="GD17" s="287"/>
      <c r="GE17" s="237"/>
      <c r="GF17" s="237"/>
      <c r="GG17" s="287"/>
      <c r="GH17" s="338"/>
      <c r="GI17" s="237"/>
      <c r="GJ17" s="28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60"/>
      <c r="HF17" s="286"/>
      <c r="HG17" s="286"/>
      <c r="HH17" s="260"/>
      <c r="HI17" s="286"/>
      <c r="HJ17" s="286"/>
      <c r="HK17" s="258"/>
      <c r="HL17" s="286"/>
      <c r="HM17" s="286"/>
      <c r="HN17" s="260"/>
      <c r="HO17" s="286"/>
      <c r="HP17" s="286"/>
      <c r="HQ17" s="260"/>
      <c r="HR17" s="193"/>
      <c r="HS17" s="3"/>
      <c r="HT17" s="286"/>
      <c r="HU17" s="286"/>
      <c r="HV17" s="286"/>
      <c r="HW17" s="258"/>
      <c r="HX17" s="193"/>
      <c r="HY17" s="3"/>
      <c r="HZ17" s="286"/>
      <c r="IA17" s="286"/>
      <c r="IB17" s="286"/>
      <c r="IC17" s="258"/>
      <c r="ID17" s="193"/>
      <c r="IE17" s="3"/>
      <c r="IF17" s="286"/>
      <c r="IG17" s="286"/>
      <c r="IH17" s="286"/>
      <c r="II17" s="258"/>
      <c r="IJ17" s="703"/>
      <c r="IK17" s="286"/>
      <c r="IL17" s="3"/>
      <c r="IM17" s="193"/>
      <c r="IN17" s="3"/>
      <c r="IO17" s="286"/>
      <c r="IP17" s="28"/>
      <c r="IQ17" s="3"/>
      <c r="IR17" s="3"/>
      <c r="IS17" s="193"/>
      <c r="IT17" s="3"/>
      <c r="IU17" s="286"/>
      <c r="IV17" s="193"/>
      <c r="IW17" s="3"/>
      <c r="IX17" s="3"/>
      <c r="IY17" s="193"/>
      <c r="IZ17" s="3"/>
      <c r="JA17" s="3"/>
      <c r="JB17" s="891"/>
      <c r="JC17" s="3"/>
      <c r="JD17" s="286"/>
      <c r="JE17" s="193"/>
      <c r="JF17" s="3"/>
      <c r="JG17" s="3"/>
      <c r="JH17" s="193"/>
      <c r="JI17" s="3"/>
      <c r="JJ17" s="3"/>
      <c r="JK17" s="193"/>
      <c r="JL17" s="3"/>
      <c r="JM17" s="3"/>
      <c r="JN17" s="193"/>
      <c r="JO17" s="3"/>
      <c r="JP17" s="286"/>
      <c r="JQ17" s="286"/>
      <c r="JR17" s="3"/>
      <c r="JS17" s="247"/>
      <c r="JT17" s="248"/>
      <c r="JU17" s="337"/>
      <c r="JV17" s="337"/>
      <c r="JW17" s="337"/>
      <c r="JX17" s="337"/>
      <c r="JY17" s="337"/>
      <c r="JZ17" s="337"/>
      <c r="KA17" s="337"/>
      <c r="KB17" s="337"/>
      <c r="KC17" s="285"/>
      <c r="KD17" s="285"/>
      <c r="KE17" s="285"/>
      <c r="KF17" s="285"/>
      <c r="KG17" s="285"/>
      <c r="KH17" s="285"/>
      <c r="KI17" s="285"/>
      <c r="KJ17" s="285"/>
      <c r="KK17" s="285"/>
      <c r="KL17" s="285"/>
      <c r="KM17" s="285"/>
      <c r="KN17" s="285"/>
      <c r="KO17" s="285"/>
      <c r="KP17" s="285"/>
      <c r="KQ17" s="285"/>
      <c r="KR17" s="285"/>
      <c r="KS17" s="247"/>
      <c r="KT17" s="238"/>
      <c r="KU17" s="338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38"/>
      <c r="LP17" s="247"/>
      <c r="LQ17" s="247"/>
      <c r="LR17" s="238"/>
      <c r="LS17" s="338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38"/>
      <c r="MO17" s="247"/>
      <c r="MP17" s="247"/>
      <c r="MQ17" s="247"/>
      <c r="MR17" s="247"/>
      <c r="MS17" s="247"/>
      <c r="MT17" s="247"/>
      <c r="MU17" s="247"/>
      <c r="MV17" s="247"/>
      <c r="MW17" s="285"/>
      <c r="MX17" s="247"/>
      <c r="MY17" s="247"/>
      <c r="MZ17" s="247"/>
      <c r="NA17" s="237"/>
      <c r="NB17" s="405"/>
      <c r="NC17" s="405"/>
      <c r="ND17" s="400"/>
      <c r="NE17" s="403"/>
      <c r="NF17" s="404"/>
      <c r="NG17" s="813"/>
      <c r="NH17" s="237"/>
      <c r="NI17" s="404"/>
      <c r="NJ17" s="428"/>
      <c r="NK17" s="508"/>
      <c r="NL17" s="988"/>
      <c r="NM17" s="400"/>
      <c r="NN17" s="247"/>
      <c r="NO17" s="247"/>
      <c r="NP17" s="428"/>
      <c r="NQ17" s="810"/>
      <c r="NR17" s="750"/>
      <c r="NS17" s="750"/>
      <c r="NT17" s="749"/>
      <c r="NU17" s="749"/>
      <c r="NV17" s="749"/>
      <c r="NW17" s="247"/>
      <c r="NX17" s="237"/>
      <c r="NY17" s="237"/>
      <c r="NZ17" s="247"/>
      <c r="OA17" s="237"/>
      <c r="OB17" s="237"/>
      <c r="OC17" s="237"/>
      <c r="OD17" s="238"/>
      <c r="OE17" s="238"/>
      <c r="OF17" s="285"/>
      <c r="OG17" s="257"/>
      <c r="OH17" s="238"/>
      <c r="OI17" s="238"/>
      <c r="OJ17" s="238"/>
      <c r="OK17" s="238"/>
      <c r="OL17" s="238"/>
      <c r="OM17" s="238"/>
      <c r="ON17" s="238"/>
      <c r="OO17" s="238"/>
      <c r="OP17" s="238"/>
      <c r="OQ17" s="238"/>
      <c r="OR17" s="238"/>
      <c r="OS17" s="238"/>
      <c r="OT17" s="238"/>
      <c r="OU17" s="238"/>
      <c r="OV17" s="238"/>
      <c r="OW17" s="238"/>
      <c r="OX17" s="238"/>
      <c r="OY17" s="238"/>
      <c r="OZ17" s="238"/>
      <c r="PA17" s="238"/>
      <c r="PB17" s="238"/>
      <c r="PC17" s="238"/>
      <c r="PD17" s="238"/>
      <c r="PE17" s="238"/>
      <c r="PF17" s="238"/>
      <c r="PG17" s="238"/>
      <c r="PH17" s="238"/>
      <c r="PI17" s="238"/>
      <c r="PJ17" s="238"/>
      <c r="PK17" s="238"/>
      <c r="PL17" s="238"/>
      <c r="PM17" s="238"/>
      <c r="PN17" s="238"/>
      <c r="PO17" s="238"/>
      <c r="PP17" s="238"/>
      <c r="PQ17" s="238"/>
      <c r="PR17" s="238"/>
      <c r="PS17" s="238"/>
      <c r="PT17" s="238"/>
      <c r="PU17" s="238"/>
      <c r="PV17" s="238"/>
      <c r="PW17" s="238"/>
      <c r="PX17" s="238"/>
      <c r="PY17" s="238"/>
      <c r="PZ17" s="238"/>
      <c r="QA17" s="238"/>
      <c r="QB17" s="238"/>
      <c r="QC17" s="238"/>
      <c r="QD17" s="238"/>
      <c r="QE17" s="238"/>
      <c r="QF17" s="238"/>
      <c r="QG17" s="238"/>
      <c r="QH17" s="238"/>
      <c r="QI17" s="238"/>
      <c r="QJ17" s="238"/>
      <c r="QK17" s="238"/>
      <c r="QL17" s="238"/>
      <c r="QM17" s="238"/>
      <c r="QN17" s="238"/>
      <c r="QO17" s="238"/>
      <c r="QP17" s="238"/>
      <c r="QQ17" s="238"/>
      <c r="QR17" s="238"/>
      <c r="QS17" s="238"/>
      <c r="QT17" s="238"/>
      <c r="QU17" s="238"/>
      <c r="QV17" s="238"/>
      <c r="QW17" s="238"/>
    </row>
    <row r="18" spans="1:555" s="160" customFormat="1" ht="45" customHeight="1" thickBot="1" x14ac:dyDescent="0.3">
      <c r="B18" s="1201" t="s">
        <v>135</v>
      </c>
      <c r="C18" s="951" t="s">
        <v>23</v>
      </c>
      <c r="D18" s="780" t="s">
        <v>134</v>
      </c>
      <c r="E18" s="1335" t="s">
        <v>37</v>
      </c>
      <c r="F18" s="1336"/>
      <c r="G18" s="1337"/>
      <c r="H18" s="786" t="s">
        <v>137</v>
      </c>
      <c r="I18" s="587" t="s">
        <v>189</v>
      </c>
      <c r="J18" s="1110" t="s">
        <v>171</v>
      </c>
      <c r="K18" s="1110" t="s">
        <v>172</v>
      </c>
      <c r="L18" s="1341" t="s">
        <v>141</v>
      </c>
      <c r="M18" s="1342"/>
      <c r="N18" s="586" t="s">
        <v>110</v>
      </c>
      <c r="O18" s="586" t="s">
        <v>111</v>
      </c>
      <c r="P18" s="586" t="s">
        <v>112</v>
      </c>
      <c r="Q18" s="1343" t="s">
        <v>117</v>
      </c>
      <c r="R18" s="1343"/>
      <c r="S18" s="588" t="s">
        <v>47</v>
      </c>
      <c r="T18" s="595" t="s">
        <v>116</v>
      </c>
      <c r="U18" s="589"/>
      <c r="V18" s="590"/>
      <c r="W18" s="611"/>
      <c r="X18" s="161"/>
      <c r="Y18" s="161"/>
      <c r="Z18" s="611"/>
      <c r="AA18" s="161"/>
      <c r="AB18" s="161"/>
      <c r="AC18" s="162"/>
      <c r="AD18" s="978"/>
      <c r="AE18" s="161"/>
      <c r="AF18" s="611"/>
      <c r="AG18" s="161"/>
      <c r="AH18" s="161"/>
      <c r="AI18" s="611"/>
      <c r="AJ18" s="161"/>
      <c r="AK18" s="517"/>
      <c r="AL18" s="611"/>
      <c r="AM18" s="611"/>
      <c r="AN18" s="517"/>
      <c r="AO18" s="611"/>
      <c r="AP18" s="611"/>
      <c r="AQ18" s="517"/>
      <c r="AR18" s="611"/>
      <c r="AS18" s="611"/>
      <c r="AT18" s="161"/>
      <c r="AU18" s="162"/>
      <c r="AV18" s="161"/>
      <c r="AW18" s="161"/>
      <c r="AX18" s="162"/>
      <c r="AY18" s="161"/>
      <c r="AZ18" s="161"/>
      <c r="BA18" s="162"/>
      <c r="BB18" s="161"/>
      <c r="BC18" s="161"/>
      <c r="BD18" s="696"/>
      <c r="BE18" s="161"/>
      <c r="BF18" s="161"/>
      <c r="BG18" s="701"/>
      <c r="BH18" s="161"/>
      <c r="BI18" s="161"/>
      <c r="BJ18" s="199"/>
      <c r="BK18" s="161"/>
      <c r="BL18" s="161"/>
      <c r="BM18" s="611"/>
      <c r="BN18" s="161"/>
      <c r="BO18" s="161"/>
      <c r="BP18" s="611"/>
      <c r="BQ18" s="161"/>
      <c r="BR18" s="163"/>
      <c r="BS18" s="161"/>
      <c r="BT18" s="161"/>
      <c r="BU18" s="161"/>
      <c r="BV18" s="611"/>
      <c r="BW18" s="161"/>
      <c r="BX18" s="167"/>
      <c r="BY18" s="737"/>
      <c r="BZ18" s="161"/>
      <c r="CA18" s="167"/>
      <c r="CB18" s="737"/>
      <c r="CC18" s="161"/>
      <c r="CD18" s="161"/>
      <c r="CE18" s="162"/>
      <c r="CF18" s="161"/>
      <c r="CG18" s="161"/>
      <c r="CH18" s="162"/>
      <c r="CI18" s="161"/>
      <c r="CJ18" s="161"/>
      <c r="CK18" s="162"/>
      <c r="CL18" s="161"/>
      <c r="CM18" s="161"/>
      <c r="CN18" s="162"/>
      <c r="CO18" s="161"/>
      <c r="CP18" s="162"/>
      <c r="CQ18" s="161"/>
      <c r="CR18" s="167"/>
      <c r="CS18" s="231"/>
      <c r="CT18" s="161"/>
      <c r="CU18" s="167"/>
      <c r="CV18" s="231"/>
      <c r="CW18" s="162"/>
      <c r="CX18" s="162"/>
      <c r="CY18" s="1120"/>
      <c r="CZ18" s="427"/>
      <c r="DA18" s="162"/>
      <c r="DB18" s="162"/>
      <c r="DC18" s="167"/>
      <c r="DD18" s="161"/>
      <c r="DE18" s="161"/>
      <c r="DF18" s="427"/>
      <c r="DG18" s="643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7"/>
      <c r="DY18" s="162"/>
      <c r="DZ18" s="162"/>
      <c r="EA18" s="167"/>
      <c r="EB18" s="1046"/>
      <c r="EC18" s="162"/>
      <c r="ED18" s="167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1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232"/>
      <c r="FT18" s="517"/>
      <c r="FU18" s="162"/>
      <c r="FV18" s="209"/>
      <c r="FW18" s="162"/>
      <c r="FX18" s="162"/>
      <c r="FY18" s="162"/>
      <c r="FZ18" s="162"/>
      <c r="GA18" s="1120"/>
      <c r="GB18" s="209"/>
      <c r="GC18" s="164"/>
      <c r="GD18" s="162"/>
      <c r="GE18" s="209"/>
      <c r="GF18" s="559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7"/>
      <c r="HA18" s="162"/>
      <c r="HB18" s="162"/>
      <c r="HC18" s="167"/>
      <c r="HD18" s="162"/>
      <c r="HE18" s="162"/>
      <c r="HF18" s="167"/>
      <c r="HG18" s="162"/>
      <c r="HH18" s="162"/>
      <c r="HI18" s="167"/>
      <c r="HJ18" s="162"/>
      <c r="HK18" s="162"/>
      <c r="HL18" s="167"/>
      <c r="HM18" s="726"/>
      <c r="HN18" s="161"/>
      <c r="HO18" s="162"/>
      <c r="HP18" s="162"/>
      <c r="HQ18" s="162"/>
      <c r="HR18" s="167"/>
      <c r="HS18" s="726"/>
      <c r="HT18" s="161"/>
      <c r="HU18" s="162"/>
      <c r="HV18" s="162"/>
      <c r="HW18" s="162"/>
      <c r="HX18" s="167"/>
      <c r="HY18" s="726"/>
      <c r="HZ18" s="161"/>
      <c r="IA18" s="162"/>
      <c r="IB18" s="162"/>
      <c r="IC18" s="162"/>
      <c r="ID18" s="167"/>
      <c r="IE18" s="161"/>
      <c r="IF18" s="162"/>
      <c r="IG18" s="161"/>
      <c r="IH18" s="726"/>
      <c r="II18" s="161"/>
      <c r="IJ18" s="162"/>
      <c r="IK18" s="199"/>
      <c r="IL18" s="161"/>
      <c r="IM18" s="161"/>
      <c r="IN18" s="726"/>
      <c r="IO18" s="161"/>
      <c r="IP18" s="162"/>
      <c r="IQ18" s="726"/>
      <c r="IR18" s="161"/>
      <c r="IS18" s="161"/>
      <c r="IT18" s="726"/>
      <c r="IU18" s="161"/>
      <c r="IV18" s="161"/>
      <c r="IW18" s="892"/>
      <c r="IX18" s="161"/>
      <c r="IY18" s="162"/>
      <c r="IZ18" s="726"/>
      <c r="JA18" s="161"/>
      <c r="JB18" s="161"/>
      <c r="JC18" s="726"/>
      <c r="JD18" s="161"/>
      <c r="JE18" s="161"/>
      <c r="JF18" s="726"/>
      <c r="JG18" s="161"/>
      <c r="JH18" s="161"/>
      <c r="JI18" s="726"/>
      <c r="JJ18" s="161"/>
      <c r="JK18" s="162"/>
      <c r="JL18" s="162"/>
      <c r="JM18" s="162"/>
      <c r="JN18" s="162"/>
      <c r="JO18" s="162"/>
      <c r="JP18" s="165"/>
      <c r="JQ18" s="212"/>
      <c r="JR18" s="212"/>
      <c r="JS18" s="212"/>
      <c r="JT18" s="212"/>
      <c r="JU18" s="212"/>
      <c r="JV18" s="212"/>
      <c r="JW18" s="212"/>
      <c r="JX18" s="212"/>
      <c r="JY18" s="212"/>
      <c r="JZ18" s="163"/>
      <c r="KA18" s="163"/>
      <c r="KB18" s="163"/>
      <c r="KC18" s="163"/>
      <c r="KD18" s="163"/>
      <c r="KE18" s="163"/>
      <c r="KF18" s="163"/>
      <c r="KG18" s="163"/>
      <c r="KH18" s="163"/>
      <c r="KI18" s="163"/>
      <c r="KJ18" s="163"/>
      <c r="KK18" s="163"/>
      <c r="KL18" s="163"/>
      <c r="KM18" s="163"/>
      <c r="KN18" s="163"/>
      <c r="KO18" s="162"/>
      <c r="KP18" s="162"/>
      <c r="KQ18" s="163"/>
      <c r="KR18" s="164"/>
      <c r="KS18" s="165"/>
      <c r="KT18" s="165"/>
      <c r="KU18" s="165"/>
      <c r="KV18" s="165"/>
      <c r="KW18" s="165"/>
      <c r="KX18" s="165"/>
      <c r="KY18" s="165"/>
      <c r="KZ18" s="165"/>
      <c r="LA18" s="165"/>
      <c r="LB18" s="165"/>
      <c r="LC18" s="165"/>
      <c r="LD18" s="165"/>
      <c r="LE18" s="165"/>
      <c r="LF18" s="165"/>
      <c r="LG18" s="165"/>
      <c r="LH18" s="165"/>
      <c r="LI18" s="165"/>
      <c r="LJ18" s="165"/>
      <c r="LK18" s="165"/>
      <c r="LL18" s="163"/>
      <c r="LM18" s="162"/>
      <c r="LN18" s="162"/>
      <c r="LO18" s="163"/>
      <c r="LP18" s="164"/>
      <c r="LQ18" s="165"/>
      <c r="LR18" s="165"/>
      <c r="LS18" s="165"/>
      <c r="LT18" s="165"/>
      <c r="LU18" s="165"/>
      <c r="LV18" s="165"/>
      <c r="LW18" s="165"/>
      <c r="LX18" s="165"/>
      <c r="LY18" s="165"/>
      <c r="LZ18" s="165"/>
      <c r="MA18" s="165"/>
      <c r="MB18" s="165"/>
      <c r="MC18" s="165"/>
      <c r="MD18" s="165"/>
      <c r="ME18" s="165"/>
      <c r="MF18" s="165"/>
      <c r="MG18" s="165"/>
      <c r="MH18" s="165"/>
      <c r="MI18" s="165"/>
      <c r="MJ18" s="165"/>
      <c r="MK18" s="165"/>
      <c r="ML18" s="165"/>
      <c r="MM18" s="165"/>
      <c r="MN18" s="165"/>
      <c r="MO18" s="165"/>
      <c r="MP18" s="165"/>
      <c r="MQ18" s="165"/>
      <c r="MR18" s="164"/>
      <c r="MS18" s="232"/>
      <c r="MT18" s="232"/>
      <c r="MU18" s="232"/>
      <c r="MV18" s="401"/>
      <c r="MW18" s="401"/>
      <c r="MX18" s="406"/>
      <c r="MY18" s="401"/>
      <c r="MZ18" s="199"/>
      <c r="NA18" s="199"/>
      <c r="NB18" s="814"/>
      <c r="NC18" s="1156"/>
      <c r="ND18" s="509"/>
      <c r="NE18" s="401"/>
      <c r="NF18" s="989"/>
      <c r="NG18" s="990"/>
      <c r="NH18" s="165"/>
      <c r="NI18" s="427"/>
      <c r="NJ18" s="431"/>
      <c r="NK18" s="512"/>
      <c r="NL18" s="997"/>
      <c r="NM18" s="751"/>
      <c r="NN18" s="751"/>
      <c r="NO18" s="751"/>
      <c r="NP18" s="752"/>
      <c r="NQ18" s="752"/>
      <c r="NR18" s="162"/>
      <c r="NS18" s="165"/>
      <c r="NT18" s="165"/>
      <c r="NU18" s="162"/>
      <c r="NV18" s="161"/>
      <c r="NW18" s="165"/>
      <c r="NX18" s="161"/>
      <c r="NY18" s="161"/>
      <c r="NZ18" s="161"/>
      <c r="OA18" s="161"/>
      <c r="OB18" s="161"/>
      <c r="OC18" s="161"/>
      <c r="OD18" s="161"/>
      <c r="OE18" s="162"/>
      <c r="OF18" s="162"/>
      <c r="OG18" s="162"/>
      <c r="OH18" s="162"/>
      <c r="OI18" s="162"/>
      <c r="OJ18" s="162"/>
      <c r="OK18" s="162"/>
      <c r="OL18" s="162"/>
      <c r="OM18" s="162"/>
      <c r="ON18" s="162"/>
      <c r="OO18" s="162"/>
      <c r="OP18" s="162"/>
      <c r="OQ18" s="162"/>
      <c r="OR18" s="162"/>
      <c r="OS18" s="162"/>
      <c r="OT18" s="162"/>
      <c r="OU18" s="162"/>
      <c r="OV18" s="162"/>
      <c r="OW18" s="162"/>
      <c r="OX18" s="162"/>
    </row>
    <row r="19" spans="1:555" s="27" customFormat="1" ht="21.75" customHeight="1" thickBot="1" x14ac:dyDescent="0.4">
      <c r="A19" s="27">
        <v>1</v>
      </c>
      <c r="B19" s="1179"/>
      <c r="C19" s="950"/>
      <c r="D19" s="772"/>
      <c r="E19" s="1332" t="s">
        <v>55</v>
      </c>
      <c r="F19" s="1333"/>
      <c r="G19" s="1333"/>
      <c r="H19" s="952">
        <v>25000</v>
      </c>
      <c r="I19" s="1025"/>
      <c r="J19" s="1025"/>
      <c r="K19" s="1025"/>
      <c r="L19" s="1270" t="s">
        <v>69</v>
      </c>
      <c r="M19" s="1270"/>
      <c r="N19" s="765">
        <f>O201</f>
        <v>0</v>
      </c>
      <c r="O19" s="1016">
        <f>DB201</f>
        <v>0</v>
      </c>
      <c r="P19" s="1016">
        <f>GD201</f>
        <v>0</v>
      </c>
      <c r="Q19" s="1344">
        <f t="shared" ref="Q19:Q24" si="0">SUM(N19:P19)</f>
        <v>0</v>
      </c>
      <c r="R19" s="1345"/>
      <c r="S19" s="903">
        <v>11660</v>
      </c>
      <c r="T19" s="1117">
        <f t="shared" ref="T19:T44" si="1">SUM(I19:K19)*S19</f>
        <v>0</v>
      </c>
      <c r="U19" s="708"/>
      <c r="V19" s="708"/>
      <c r="W19" s="612"/>
      <c r="X19" s="79"/>
      <c r="Y19" s="79"/>
      <c r="Z19" s="612"/>
      <c r="AA19" s="79"/>
      <c r="AB19" s="79"/>
      <c r="AD19" s="79"/>
      <c r="AE19" s="79"/>
      <c r="AF19" s="612"/>
      <c r="AG19" s="79"/>
      <c r="AH19" s="79"/>
      <c r="AI19" s="1064"/>
      <c r="AJ19" s="79"/>
      <c r="AK19" s="657"/>
      <c r="AL19" s="612"/>
      <c r="AM19" s="612"/>
      <c r="AN19" s="657"/>
      <c r="AO19" s="1064"/>
      <c r="AP19" s="612"/>
      <c r="AQ19" s="657"/>
      <c r="AR19" s="1064"/>
      <c r="AS19" s="1064"/>
      <c r="AT19" s="79"/>
      <c r="AU19" s="249"/>
      <c r="AV19" s="79"/>
      <c r="AW19" s="79"/>
      <c r="AX19" s="249"/>
      <c r="AY19" s="79"/>
      <c r="AZ19" s="79"/>
      <c r="BB19" s="79"/>
      <c r="BC19" s="79"/>
      <c r="BD19" s="697"/>
      <c r="BE19" s="79"/>
      <c r="BF19" s="79"/>
      <c r="BG19" s="354"/>
      <c r="BH19" s="79"/>
      <c r="BI19" s="79"/>
      <c r="BJ19" s="398"/>
      <c r="BK19" s="79"/>
      <c r="BL19" s="79"/>
      <c r="BM19" s="612"/>
      <c r="BN19" s="79"/>
      <c r="BO19" s="79"/>
      <c r="BP19" s="1064"/>
      <c r="BQ19" s="79"/>
      <c r="BR19" s="40"/>
      <c r="BS19" s="79"/>
      <c r="BT19" s="79"/>
      <c r="BU19" s="79"/>
      <c r="BV19" s="612"/>
      <c r="BW19" s="79"/>
      <c r="BX19" s="168"/>
      <c r="BY19" s="1094"/>
      <c r="BZ19" s="79"/>
      <c r="CA19" s="168"/>
      <c r="CB19" s="738"/>
      <c r="CC19" s="79"/>
      <c r="CD19" s="79"/>
      <c r="CF19" s="79"/>
      <c r="CG19" s="79"/>
      <c r="CH19" s="249"/>
      <c r="CI19" s="79"/>
      <c r="CJ19" s="79"/>
      <c r="CL19" s="79"/>
      <c r="CM19" s="79"/>
      <c r="CO19" s="79"/>
      <c r="CQ19" s="288"/>
      <c r="CR19" s="260"/>
      <c r="CS19" s="289"/>
      <c r="CT19" s="288"/>
      <c r="CU19" s="260"/>
      <c r="CV19" s="289"/>
      <c r="CW19" s="249"/>
      <c r="CX19" s="249"/>
      <c r="CY19" s="1121"/>
      <c r="CZ19" s="593"/>
      <c r="DA19" s="249"/>
      <c r="DB19" s="249"/>
      <c r="DC19" s="260"/>
      <c r="DD19" s="288"/>
      <c r="DE19" s="288"/>
      <c r="DF19" s="593"/>
      <c r="DG19" s="644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60"/>
      <c r="DY19" s="249"/>
      <c r="DZ19" s="249"/>
      <c r="EA19" s="260"/>
      <c r="EB19" s="761"/>
      <c r="EC19" s="249"/>
      <c r="ED19" s="260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88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59"/>
      <c r="FT19" s="518"/>
      <c r="FU19" s="249"/>
      <c r="FV19" s="290"/>
      <c r="FW19" s="249"/>
      <c r="FX19" s="249"/>
      <c r="FY19" s="249"/>
      <c r="FZ19" s="249"/>
      <c r="GA19" s="1121"/>
      <c r="GB19" s="290"/>
      <c r="GC19" s="338"/>
      <c r="GD19" s="249"/>
      <c r="GE19" s="290"/>
      <c r="GF19" s="560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60"/>
      <c r="HA19" s="249"/>
      <c r="HB19" s="249"/>
      <c r="HC19" s="260"/>
      <c r="HD19" s="249"/>
      <c r="HE19" s="249"/>
      <c r="HF19" s="260"/>
      <c r="HG19" s="249"/>
      <c r="HH19" s="249"/>
      <c r="HI19" s="260"/>
      <c r="HJ19" s="249"/>
      <c r="HK19" s="249"/>
      <c r="HL19" s="260"/>
      <c r="HM19" s="727"/>
      <c r="HN19" s="79"/>
      <c r="HP19" s="249"/>
      <c r="HQ19" s="249"/>
      <c r="HR19" s="260"/>
      <c r="HS19" s="727"/>
      <c r="HT19" s="79"/>
      <c r="HV19" s="249"/>
      <c r="HW19" s="249"/>
      <c r="HX19" s="260"/>
      <c r="HY19" s="727"/>
      <c r="HZ19" s="79"/>
      <c r="IB19" s="249"/>
      <c r="IC19" s="249"/>
      <c r="ID19" s="260"/>
      <c r="IE19" s="288"/>
      <c r="IF19" s="249"/>
      <c r="IG19" s="79"/>
      <c r="IH19" s="727"/>
      <c r="II19" s="79"/>
      <c r="IK19" s="200"/>
      <c r="IL19" s="79"/>
      <c r="IM19" s="79"/>
      <c r="IN19" s="727"/>
      <c r="IO19" s="79"/>
      <c r="IQ19" s="727"/>
      <c r="IR19" s="79"/>
      <c r="IS19" s="79"/>
      <c r="IT19" s="727"/>
      <c r="IU19" s="79"/>
      <c r="IV19" s="79"/>
      <c r="IW19" s="893"/>
      <c r="IX19" s="79"/>
      <c r="IZ19" s="727"/>
      <c r="JA19" s="79"/>
      <c r="JB19" s="79"/>
      <c r="JC19" s="727"/>
      <c r="JD19" s="79"/>
      <c r="JE19" s="79"/>
      <c r="JF19" s="727"/>
      <c r="JG19" s="79"/>
      <c r="JH19" s="79"/>
      <c r="JI19" s="727"/>
      <c r="JJ19" s="79"/>
      <c r="JL19" s="249"/>
      <c r="JM19" s="249"/>
      <c r="JN19" s="249"/>
      <c r="JO19" s="249"/>
      <c r="JP19" s="247"/>
      <c r="JQ19" s="339"/>
      <c r="JR19" s="339"/>
      <c r="JS19" s="339"/>
      <c r="JT19" s="339"/>
      <c r="JU19" s="339"/>
      <c r="JV19" s="339"/>
      <c r="JW19" s="339"/>
      <c r="JX19" s="339"/>
      <c r="JY19" s="339"/>
      <c r="JZ19" s="239"/>
      <c r="KA19" s="239"/>
      <c r="KB19" s="239"/>
      <c r="KC19" s="239"/>
      <c r="KD19" s="239"/>
      <c r="KE19" s="239"/>
      <c r="KF19" s="239"/>
      <c r="KG19" s="239"/>
      <c r="KH19" s="239"/>
      <c r="KI19" s="239"/>
      <c r="KJ19" s="239"/>
      <c r="KK19" s="239"/>
      <c r="KL19" s="239"/>
      <c r="KM19" s="239"/>
      <c r="KN19" s="239"/>
      <c r="KO19" s="249"/>
      <c r="KP19" s="249"/>
      <c r="KQ19" s="239"/>
      <c r="KR19" s="338"/>
      <c r="KS19" s="247"/>
      <c r="KT19" s="247"/>
      <c r="KU19" s="247"/>
      <c r="KV19" s="247"/>
      <c r="KW19" s="247"/>
      <c r="KX19" s="247"/>
      <c r="KY19" s="247"/>
      <c r="KZ19" s="247"/>
      <c r="LA19" s="247"/>
      <c r="LB19" s="247"/>
      <c r="LC19" s="247"/>
      <c r="LD19" s="247"/>
      <c r="LE19" s="247"/>
      <c r="LF19" s="247"/>
      <c r="LG19" s="247"/>
      <c r="LH19" s="247"/>
      <c r="LI19" s="247"/>
      <c r="LJ19" s="247"/>
      <c r="LK19" s="247"/>
      <c r="LL19" s="239"/>
      <c r="LM19" s="249"/>
      <c r="LN19" s="249"/>
      <c r="LO19" s="239"/>
      <c r="LP19" s="338"/>
      <c r="LQ19" s="247"/>
      <c r="LR19" s="247"/>
      <c r="LS19" s="247"/>
      <c r="LT19" s="247"/>
      <c r="LU19" s="247"/>
      <c r="LV19" s="247"/>
      <c r="LW19" s="247"/>
      <c r="LX19" s="247"/>
      <c r="LY19" s="247"/>
      <c r="LZ19" s="247"/>
      <c r="MA19" s="247"/>
      <c r="MB19" s="247"/>
      <c r="MC19" s="247"/>
      <c r="MD19" s="247"/>
      <c r="ME19" s="247"/>
      <c r="MF19" s="247"/>
      <c r="MG19" s="247"/>
      <c r="MH19" s="247"/>
      <c r="MI19" s="247"/>
      <c r="MJ19" s="247"/>
      <c r="MK19" s="247"/>
      <c r="ML19" s="247"/>
      <c r="MM19" s="247"/>
      <c r="MN19" s="247"/>
      <c r="MO19" s="247"/>
      <c r="MP19" s="247"/>
      <c r="MQ19" s="247"/>
      <c r="MR19" s="338"/>
      <c r="MS19" s="259"/>
      <c r="MT19" s="259"/>
      <c r="MU19" s="259"/>
      <c r="MV19" s="400"/>
      <c r="MW19" s="400"/>
      <c r="MX19" s="403"/>
      <c r="MY19" s="400"/>
      <c r="MZ19" s="398"/>
      <c r="NA19" s="398"/>
      <c r="NB19" s="815"/>
      <c r="NC19" s="1157"/>
      <c r="ND19" s="508"/>
      <c r="NE19" s="400"/>
      <c r="NF19" s="419"/>
      <c r="NG19" s="487"/>
      <c r="NH19" s="247"/>
      <c r="NI19" s="428"/>
      <c r="NJ19" s="430"/>
      <c r="NK19" s="513"/>
      <c r="NL19" s="998"/>
      <c r="NM19" s="749"/>
      <c r="NN19" s="749"/>
      <c r="NO19" s="749"/>
      <c r="NP19" s="750"/>
      <c r="NQ19" s="750"/>
      <c r="NR19" s="249"/>
      <c r="NS19" s="247"/>
      <c r="NT19" s="247"/>
      <c r="NU19" s="249"/>
      <c r="NV19" s="288"/>
      <c r="NW19" s="247"/>
      <c r="NX19" s="288"/>
      <c r="NY19" s="288"/>
      <c r="NZ19" s="288"/>
      <c r="OA19" s="288"/>
      <c r="OB19" s="288"/>
      <c r="OC19" s="288"/>
      <c r="OD19" s="288"/>
      <c r="OE19" s="249"/>
      <c r="OF19" s="249"/>
      <c r="OG19" s="249"/>
      <c r="OH19" s="249"/>
      <c r="OI19" s="249"/>
      <c r="OJ19" s="249"/>
      <c r="OK19" s="249"/>
      <c r="OL19" s="249"/>
      <c r="OM19" s="249"/>
      <c r="ON19" s="249"/>
      <c r="OO19" s="249"/>
      <c r="OP19" s="249"/>
      <c r="OQ19" s="249"/>
      <c r="OR19" s="249"/>
      <c r="OS19" s="249"/>
      <c r="OT19" s="249"/>
      <c r="OU19" s="249"/>
      <c r="OV19" s="249"/>
      <c r="OW19" s="249"/>
      <c r="OX19" s="249"/>
      <c r="OY19" s="249"/>
      <c r="OZ19" s="249"/>
      <c r="PA19" s="249"/>
      <c r="PB19" s="249"/>
      <c r="PC19" s="249"/>
      <c r="PD19" s="249"/>
      <c r="PE19" s="249"/>
      <c r="PF19" s="249"/>
      <c r="PG19" s="249"/>
      <c r="PH19" s="249"/>
      <c r="PI19" s="249"/>
      <c r="PJ19" s="249"/>
      <c r="PK19" s="249"/>
      <c r="PL19" s="249"/>
      <c r="PM19" s="249"/>
      <c r="PN19" s="249"/>
      <c r="PO19" s="249"/>
      <c r="PP19" s="249"/>
      <c r="PQ19" s="249"/>
      <c r="PR19" s="249"/>
      <c r="PS19" s="249"/>
      <c r="PT19" s="249"/>
      <c r="PU19" s="249"/>
      <c r="PV19" s="249"/>
      <c r="PW19" s="249"/>
      <c r="PX19" s="249"/>
      <c r="PY19" s="249"/>
      <c r="PZ19" s="249"/>
      <c r="QA19" s="249"/>
      <c r="QB19" s="249"/>
      <c r="QC19" s="249"/>
      <c r="QD19" s="249"/>
      <c r="QE19" s="249"/>
      <c r="QF19" s="249"/>
      <c r="QG19" s="249"/>
      <c r="QH19" s="249"/>
      <c r="QI19" s="249"/>
      <c r="QJ19" s="249"/>
      <c r="QK19" s="249"/>
      <c r="QL19" s="249"/>
      <c r="QM19" s="249"/>
      <c r="QN19" s="249"/>
      <c r="QO19" s="249"/>
      <c r="QP19" s="249"/>
    </row>
    <row r="20" spans="1:555" s="14" customFormat="1" ht="21.75" customHeight="1" thickBot="1" x14ac:dyDescent="0.4">
      <c r="A20" s="19"/>
      <c r="B20" s="1202" t="s">
        <v>33</v>
      </c>
      <c r="C20" s="787">
        <f>MAX(C26:C37)</f>
        <v>5.6968272000000013</v>
      </c>
      <c r="D20" s="790">
        <f>MAX(D26:D34)</f>
        <v>142420.68000000002</v>
      </c>
      <c r="E20" s="1334" t="s">
        <v>39</v>
      </c>
      <c r="F20" s="1260"/>
      <c r="G20" s="1260"/>
      <c r="H20" s="924">
        <f>NG203</f>
        <v>605017.28</v>
      </c>
      <c r="I20" s="1026">
        <v>1</v>
      </c>
      <c r="J20" s="1026"/>
      <c r="K20" s="1026"/>
      <c r="L20" s="1270" t="s">
        <v>142</v>
      </c>
      <c r="M20" s="1270"/>
      <c r="N20" s="765">
        <f>R201</f>
        <v>65196.139999999992</v>
      </c>
      <c r="O20" s="1016">
        <f>DE201</f>
        <v>0</v>
      </c>
      <c r="P20" s="1016">
        <f>GG201</f>
        <v>0</v>
      </c>
      <c r="Q20" s="1254">
        <f>SUM(N20:P20)</f>
        <v>65196.139999999992</v>
      </c>
      <c r="R20" s="1255"/>
      <c r="S20" s="903">
        <v>1166</v>
      </c>
      <c r="T20" s="920">
        <f>SUM(I20:K20)*S20</f>
        <v>1166</v>
      </c>
      <c r="U20" s="642"/>
      <c r="V20" s="642"/>
      <c r="W20" s="61"/>
      <c r="X20" s="32"/>
      <c r="Y20" s="32"/>
      <c r="Z20" s="61"/>
      <c r="AA20" s="32"/>
      <c r="AB20" s="32"/>
      <c r="AC20" s="19"/>
      <c r="AD20" s="977"/>
      <c r="AE20" s="32"/>
      <c r="AF20" s="61"/>
      <c r="AG20" s="32"/>
      <c r="AH20" s="32"/>
      <c r="AI20" s="1065"/>
      <c r="AJ20" s="32"/>
      <c r="AK20" s="651"/>
      <c r="AL20" s="61"/>
      <c r="AM20" s="61"/>
      <c r="AN20" s="651"/>
      <c r="AO20" s="1065"/>
      <c r="AP20" s="61"/>
      <c r="AQ20" s="651"/>
      <c r="AR20" s="1065"/>
      <c r="AS20" s="1065"/>
      <c r="AT20" s="32"/>
      <c r="AU20" s="240"/>
      <c r="AV20" s="32"/>
      <c r="AW20" s="32"/>
      <c r="AX20" s="240"/>
      <c r="AY20" s="32"/>
      <c r="AZ20" s="32"/>
      <c r="BA20" s="19"/>
      <c r="BB20" s="32"/>
      <c r="BC20" s="32"/>
      <c r="BD20" s="698"/>
      <c r="BE20" s="32"/>
      <c r="BF20" s="32"/>
      <c r="BG20" s="294"/>
      <c r="BH20" s="32"/>
      <c r="BI20" s="32"/>
      <c r="BJ20" s="417"/>
      <c r="BK20" s="32"/>
      <c r="BL20" s="32"/>
      <c r="BM20" s="61"/>
      <c r="BN20" s="32"/>
      <c r="BO20" s="32"/>
      <c r="BP20" s="1065"/>
      <c r="BQ20" s="32"/>
      <c r="BR20" s="19"/>
      <c r="BS20" s="32"/>
      <c r="BT20" s="32"/>
      <c r="BU20" s="80"/>
      <c r="BV20" s="61"/>
      <c r="BW20" s="32"/>
      <c r="BX20" s="169"/>
      <c r="BY20" s="523"/>
      <c r="BZ20" s="32"/>
      <c r="CA20" s="169"/>
      <c r="CB20" s="60"/>
      <c r="CC20" s="32"/>
      <c r="CD20" s="32"/>
      <c r="CE20" s="19"/>
      <c r="CF20" s="32"/>
      <c r="CG20" s="32"/>
      <c r="CH20" s="240"/>
      <c r="CI20" s="32"/>
      <c r="CJ20" s="32"/>
      <c r="CK20" s="19"/>
      <c r="CL20" s="32"/>
      <c r="CM20" s="32"/>
      <c r="CN20" s="19"/>
      <c r="CO20" s="32"/>
      <c r="CP20" s="19"/>
      <c r="CQ20" s="279"/>
      <c r="CR20" s="262"/>
      <c r="CS20" s="291"/>
      <c r="CT20" s="279"/>
      <c r="CU20" s="262"/>
      <c r="CV20" s="291"/>
      <c r="CW20" s="240"/>
      <c r="CX20" s="240"/>
      <c r="CY20" s="1122"/>
      <c r="CZ20" s="262"/>
      <c r="DA20" s="240"/>
      <c r="DB20" s="240"/>
      <c r="DC20" s="262"/>
      <c r="DD20" s="279"/>
      <c r="DE20" s="279"/>
      <c r="DF20" s="262"/>
      <c r="DG20" s="342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62"/>
      <c r="DY20" s="240"/>
      <c r="DZ20" s="240"/>
      <c r="EA20" s="262"/>
      <c r="EB20" s="1047"/>
      <c r="EC20" s="240"/>
      <c r="ED20" s="262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79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61"/>
      <c r="FT20" s="519"/>
      <c r="FU20" s="240"/>
      <c r="FV20" s="262"/>
      <c r="FW20" s="240"/>
      <c r="FX20" s="240"/>
      <c r="FY20" s="240"/>
      <c r="FZ20" s="240"/>
      <c r="GA20" s="1122"/>
      <c r="GB20" s="262"/>
      <c r="GC20" s="240"/>
      <c r="GD20" s="240"/>
      <c r="GE20" s="262"/>
      <c r="GF20" s="342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687"/>
      <c r="HA20" s="240"/>
      <c r="HB20" s="240"/>
      <c r="HC20" s="687"/>
      <c r="HD20" s="240"/>
      <c r="HE20" s="240"/>
      <c r="HF20" s="262"/>
      <c r="HG20" s="240"/>
      <c r="HH20" s="240"/>
      <c r="HI20" s="687"/>
      <c r="HJ20" s="240"/>
      <c r="HK20" s="240"/>
      <c r="HL20" s="687"/>
      <c r="HM20" s="728"/>
      <c r="HN20" s="32"/>
      <c r="HO20" s="19"/>
      <c r="HP20" s="240"/>
      <c r="HQ20" s="240"/>
      <c r="HR20" s="262"/>
      <c r="HS20" s="728"/>
      <c r="HT20" s="32"/>
      <c r="HU20" s="19"/>
      <c r="HV20" s="240"/>
      <c r="HW20" s="240"/>
      <c r="HX20" s="262"/>
      <c r="HY20" s="728"/>
      <c r="HZ20" s="32"/>
      <c r="IA20" s="19"/>
      <c r="IB20" s="240"/>
      <c r="IC20" s="240"/>
      <c r="ID20" s="262"/>
      <c r="IE20" s="279"/>
      <c r="IF20" s="240"/>
      <c r="IG20" s="32"/>
      <c r="IH20" s="728"/>
      <c r="II20" s="32"/>
      <c r="IJ20" s="19"/>
      <c r="IK20" s="75"/>
      <c r="IL20" s="32"/>
      <c r="IM20" s="32"/>
      <c r="IN20" s="728"/>
      <c r="IO20" s="32"/>
      <c r="IP20" s="19"/>
      <c r="IQ20" s="728"/>
      <c r="IR20" s="32"/>
      <c r="IS20" s="32"/>
      <c r="IT20" s="728"/>
      <c r="IU20" s="32"/>
      <c r="IV20" s="32"/>
      <c r="IW20" s="894"/>
      <c r="IX20" s="32"/>
      <c r="IY20" s="19"/>
      <c r="IZ20" s="728"/>
      <c r="JA20" s="32"/>
      <c r="JB20" s="32"/>
      <c r="JC20" s="728"/>
      <c r="JD20" s="32"/>
      <c r="JE20" s="32"/>
      <c r="JF20" s="728"/>
      <c r="JG20" s="32"/>
      <c r="JH20" s="32"/>
      <c r="JI20" s="728"/>
      <c r="JJ20" s="32"/>
      <c r="JK20" s="19"/>
      <c r="JL20" s="240"/>
      <c r="JM20" s="240"/>
      <c r="JN20" s="240"/>
      <c r="JO20" s="240"/>
      <c r="JP20" s="340"/>
      <c r="JQ20" s="341"/>
      <c r="JR20" s="341"/>
      <c r="JS20" s="341"/>
      <c r="JT20" s="341"/>
      <c r="JU20" s="341"/>
      <c r="JV20" s="341"/>
      <c r="JW20" s="341"/>
      <c r="JX20" s="341"/>
      <c r="JY20" s="341"/>
      <c r="JZ20" s="240"/>
      <c r="KA20" s="240"/>
      <c r="KB20" s="240"/>
      <c r="KC20" s="240"/>
      <c r="KD20" s="240"/>
      <c r="KE20" s="240"/>
      <c r="KF20" s="240"/>
      <c r="KG20" s="240"/>
      <c r="KH20" s="240"/>
      <c r="KI20" s="240"/>
      <c r="KJ20" s="240"/>
      <c r="KK20" s="240"/>
      <c r="KL20" s="240"/>
      <c r="KM20" s="240"/>
      <c r="KN20" s="240"/>
      <c r="KO20" s="240"/>
      <c r="KP20" s="240"/>
      <c r="KQ20" s="240"/>
      <c r="KR20" s="240"/>
      <c r="KS20" s="340"/>
      <c r="KT20" s="340"/>
      <c r="KU20" s="340"/>
      <c r="KV20" s="340"/>
      <c r="KW20" s="340"/>
      <c r="KX20" s="340"/>
      <c r="KY20" s="340"/>
      <c r="KZ20" s="340"/>
      <c r="LA20" s="340"/>
      <c r="LB20" s="340"/>
      <c r="LC20" s="340"/>
      <c r="LD20" s="340"/>
      <c r="LE20" s="340"/>
      <c r="LF20" s="340"/>
      <c r="LG20" s="340"/>
      <c r="LH20" s="340"/>
      <c r="LI20" s="340"/>
      <c r="LJ20" s="340"/>
      <c r="LK20" s="340"/>
      <c r="LL20" s="240"/>
      <c r="LM20" s="240"/>
      <c r="LN20" s="240"/>
      <c r="LO20" s="240"/>
      <c r="LP20" s="240"/>
      <c r="LQ20" s="340"/>
      <c r="LR20" s="340"/>
      <c r="LS20" s="340"/>
      <c r="LT20" s="340"/>
      <c r="LU20" s="340"/>
      <c r="LV20" s="340"/>
      <c r="LW20" s="340"/>
      <c r="LX20" s="340"/>
      <c r="LY20" s="340"/>
      <c r="LZ20" s="340"/>
      <c r="MA20" s="340"/>
      <c r="MB20" s="340"/>
      <c r="MC20" s="340"/>
      <c r="MD20" s="340"/>
      <c r="ME20" s="340"/>
      <c r="MF20" s="340"/>
      <c r="MG20" s="340"/>
      <c r="MH20" s="340"/>
      <c r="MI20" s="340"/>
      <c r="MJ20" s="340"/>
      <c r="MK20" s="340"/>
      <c r="ML20" s="340"/>
      <c r="MM20" s="340"/>
      <c r="MN20" s="340"/>
      <c r="MO20" s="340"/>
      <c r="MP20" s="340"/>
      <c r="MQ20" s="340"/>
      <c r="MR20" s="240"/>
      <c r="MS20" s="261"/>
      <c r="MT20" s="261"/>
      <c r="MU20" s="261"/>
      <c r="MV20" s="402"/>
      <c r="MW20" s="402"/>
      <c r="MX20" s="407"/>
      <c r="MY20" s="402"/>
      <c r="MZ20" s="381"/>
      <c r="NA20" s="381"/>
      <c r="NB20" s="816"/>
      <c r="NC20" s="1122"/>
      <c r="ND20" s="510"/>
      <c r="NE20" s="402"/>
      <c r="NF20" s="419"/>
      <c r="NG20" s="487"/>
      <c r="NH20" s="340"/>
      <c r="NI20" s="428"/>
      <c r="NJ20" s="432"/>
      <c r="NK20" s="513"/>
      <c r="NL20" s="998"/>
      <c r="NM20" s="749"/>
      <c r="NN20" s="749"/>
      <c r="NO20" s="749"/>
      <c r="NP20" s="753"/>
      <c r="NQ20" s="753"/>
      <c r="NR20" s="240"/>
      <c r="NS20" s="340"/>
      <c r="NT20" s="340"/>
      <c r="NU20" s="342"/>
      <c r="NV20" s="279"/>
      <c r="NW20" s="340"/>
      <c r="NX20" s="326"/>
      <c r="NY20" s="279"/>
      <c r="NZ20" s="279"/>
      <c r="OA20" s="279"/>
      <c r="OB20" s="279"/>
      <c r="OC20" s="279"/>
      <c r="OD20" s="279"/>
      <c r="OE20" s="240"/>
      <c r="OF20" s="240"/>
      <c r="OG20" s="240"/>
      <c r="OH20" s="240"/>
      <c r="OI20" s="240"/>
      <c r="OJ20" s="240"/>
      <c r="OK20" s="240"/>
      <c r="OL20" s="240"/>
      <c r="OM20" s="240"/>
      <c r="ON20" s="240"/>
      <c r="OO20" s="240"/>
      <c r="OP20" s="240"/>
      <c r="OQ20" s="240"/>
      <c r="OR20" s="240"/>
      <c r="OS20" s="240"/>
      <c r="OT20" s="240"/>
      <c r="OU20" s="240"/>
      <c r="OV20" s="240"/>
      <c r="OW20" s="240"/>
      <c r="OX20" s="240"/>
      <c r="OY20" s="240"/>
      <c r="OZ20" s="240"/>
      <c r="PA20" s="240"/>
      <c r="PB20" s="240"/>
      <c r="PC20" s="240"/>
      <c r="PD20" s="240"/>
      <c r="PE20" s="240"/>
      <c r="PF20" s="240"/>
      <c r="PG20" s="240"/>
      <c r="PH20" s="240"/>
      <c r="PI20" s="240"/>
      <c r="PJ20" s="240"/>
      <c r="PK20" s="240"/>
      <c r="PL20" s="240"/>
      <c r="PM20" s="240"/>
      <c r="PN20" s="240"/>
      <c r="PO20" s="240"/>
      <c r="PP20" s="240"/>
      <c r="PQ20" s="240"/>
      <c r="PR20" s="240"/>
      <c r="PS20" s="240"/>
      <c r="PT20" s="240"/>
      <c r="PU20" s="240"/>
      <c r="PV20" s="240"/>
      <c r="PW20" s="240"/>
      <c r="PX20" s="240"/>
      <c r="PY20" s="240"/>
      <c r="PZ20" s="240"/>
      <c r="QA20" s="240"/>
      <c r="QB20" s="240"/>
      <c r="QC20" s="240"/>
      <c r="QD20" s="240"/>
      <c r="QE20" s="240"/>
      <c r="QF20" s="240"/>
      <c r="QG20" s="240"/>
      <c r="QH20" s="240"/>
      <c r="QI20" s="240"/>
      <c r="QJ20" s="240"/>
      <c r="QK20" s="240"/>
      <c r="QL20" s="240"/>
      <c r="QM20" s="240"/>
      <c r="QN20" s="240"/>
      <c r="QO20" s="240"/>
      <c r="QP20" s="240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</row>
    <row r="21" spans="1:555" s="18" customFormat="1" ht="21.75" customHeight="1" thickBot="1" x14ac:dyDescent="0.4">
      <c r="A21" s="78"/>
      <c r="B21" s="1203" t="s">
        <v>36</v>
      </c>
      <c r="C21" s="788">
        <f>D21/H19</f>
        <v>2.6400754036363638</v>
      </c>
      <c r="D21" s="791">
        <f>H20/H36</f>
        <v>66001.885090909098</v>
      </c>
      <c r="E21" s="1338" t="s">
        <v>133</v>
      </c>
      <c r="F21" s="1339"/>
      <c r="G21" s="1339"/>
      <c r="H21" s="925">
        <f>SUM(H19:H20)</f>
        <v>630017.28000000003</v>
      </c>
      <c r="I21" s="1026"/>
      <c r="J21" s="1026"/>
      <c r="K21" s="1026"/>
      <c r="L21" s="1270" t="s">
        <v>70</v>
      </c>
      <c r="M21" s="1270"/>
      <c r="N21" s="765">
        <f>U201</f>
        <v>0</v>
      </c>
      <c r="O21" s="1016">
        <f>DH201</f>
        <v>0</v>
      </c>
      <c r="P21" s="1016">
        <f>GJ201</f>
        <v>0</v>
      </c>
      <c r="Q21" s="1254">
        <f t="shared" si="0"/>
        <v>0</v>
      </c>
      <c r="R21" s="1255"/>
      <c r="S21" s="903">
        <v>17300</v>
      </c>
      <c r="T21" s="920">
        <f t="shared" si="1"/>
        <v>0</v>
      </c>
      <c r="U21" s="642"/>
      <c r="V21" s="642"/>
      <c r="W21" s="613"/>
      <c r="X21" s="81"/>
      <c r="Y21" s="81"/>
      <c r="Z21" s="613"/>
      <c r="AA21" s="81"/>
      <c r="AB21" s="81"/>
      <c r="AC21" s="17"/>
      <c r="AD21" s="979"/>
      <c r="AE21" s="81"/>
      <c r="AF21" s="614"/>
      <c r="AG21" s="81"/>
      <c r="AH21" s="81"/>
      <c r="AI21" s="1066"/>
      <c r="AJ21" s="81"/>
      <c r="AK21" s="658"/>
      <c r="AL21" s="614"/>
      <c r="AM21" s="614"/>
      <c r="AN21" s="658"/>
      <c r="AO21" s="1066"/>
      <c r="AP21" s="614"/>
      <c r="AQ21" s="658"/>
      <c r="AR21" s="1066"/>
      <c r="AS21" s="1066"/>
      <c r="AT21" s="81"/>
      <c r="AU21" s="250"/>
      <c r="AV21" s="81"/>
      <c r="AW21" s="81"/>
      <c r="AX21" s="250"/>
      <c r="AY21" s="81"/>
      <c r="AZ21" s="81"/>
      <c r="BA21" s="17"/>
      <c r="BB21" s="81"/>
      <c r="BC21" s="81"/>
      <c r="BD21" s="17"/>
      <c r="BE21" s="81"/>
      <c r="BF21" s="81"/>
      <c r="BG21" s="241"/>
      <c r="BH21" s="81"/>
      <c r="BI21" s="81"/>
      <c r="BJ21" s="399"/>
      <c r="BK21" s="81"/>
      <c r="BL21" s="81"/>
      <c r="BM21" s="614"/>
      <c r="BN21" s="81"/>
      <c r="BO21" s="81"/>
      <c r="BP21" s="1092"/>
      <c r="BQ21" s="81"/>
      <c r="BR21" s="16"/>
      <c r="BS21" s="81"/>
      <c r="BT21" s="81"/>
      <c r="BU21" s="82"/>
      <c r="BV21" s="614"/>
      <c r="BW21" s="81"/>
      <c r="BX21" s="170"/>
      <c r="BY21" s="520"/>
      <c r="BZ21" s="81"/>
      <c r="CA21" s="170"/>
      <c r="CB21" s="722"/>
      <c r="CC21" s="81"/>
      <c r="CD21" s="81"/>
      <c r="CE21" s="17"/>
      <c r="CF21" s="81"/>
      <c r="CG21" s="81"/>
      <c r="CH21" s="250"/>
      <c r="CI21" s="81"/>
      <c r="CJ21" s="81"/>
      <c r="CK21" s="17"/>
      <c r="CL21" s="81"/>
      <c r="CM21" s="81"/>
      <c r="CN21" s="16"/>
      <c r="CO21" s="81"/>
      <c r="CP21" s="17"/>
      <c r="CQ21" s="241"/>
      <c r="CR21" s="264"/>
      <c r="CS21" s="292"/>
      <c r="CT21" s="241"/>
      <c r="CU21" s="264"/>
      <c r="CV21" s="292"/>
      <c r="CW21" s="250"/>
      <c r="CX21" s="250"/>
      <c r="CY21" s="1123"/>
      <c r="CZ21" s="264"/>
      <c r="DA21" s="250"/>
      <c r="DB21" s="250"/>
      <c r="DC21" s="264"/>
      <c r="DD21" s="241"/>
      <c r="DE21" s="241"/>
      <c r="DF21" s="264"/>
      <c r="DG21" s="645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64"/>
      <c r="DY21" s="250"/>
      <c r="DZ21" s="250"/>
      <c r="EA21" s="264"/>
      <c r="EB21" s="1048"/>
      <c r="EC21" s="250"/>
      <c r="ED21" s="264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41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63"/>
      <c r="FT21" s="434"/>
      <c r="FU21" s="250"/>
      <c r="FV21" s="293"/>
      <c r="FW21" s="250"/>
      <c r="FX21" s="250"/>
      <c r="FY21" s="250"/>
      <c r="FZ21" s="250"/>
      <c r="GA21" s="1123"/>
      <c r="GB21" s="293"/>
      <c r="GC21" s="234"/>
      <c r="GD21" s="250"/>
      <c r="GE21" s="293"/>
      <c r="GF21" s="143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686"/>
      <c r="HA21" s="250"/>
      <c r="HB21" s="250"/>
      <c r="HC21" s="686"/>
      <c r="HD21" s="250"/>
      <c r="HE21" s="250"/>
      <c r="HF21" s="264"/>
      <c r="HG21" s="250"/>
      <c r="HH21" s="250"/>
      <c r="HI21" s="686"/>
      <c r="HJ21" s="250"/>
      <c r="HK21" s="250"/>
      <c r="HL21" s="686"/>
      <c r="HM21" s="729"/>
      <c r="HN21" s="81"/>
      <c r="HO21" s="17"/>
      <c r="HP21" s="250"/>
      <c r="HQ21" s="250"/>
      <c r="HR21" s="264"/>
      <c r="HS21" s="729"/>
      <c r="HT21" s="81"/>
      <c r="HU21" s="17"/>
      <c r="HV21" s="250"/>
      <c r="HW21" s="250"/>
      <c r="HX21" s="264"/>
      <c r="HY21" s="729"/>
      <c r="HZ21" s="81"/>
      <c r="IA21" s="17"/>
      <c r="IB21" s="250"/>
      <c r="IC21" s="250"/>
      <c r="ID21" s="264"/>
      <c r="IE21" s="241"/>
      <c r="IF21" s="250"/>
      <c r="IG21" s="81"/>
      <c r="IH21" s="729"/>
      <c r="II21" s="81"/>
      <c r="IJ21" s="17"/>
      <c r="IK21" s="201"/>
      <c r="IL21" s="81"/>
      <c r="IM21" s="81"/>
      <c r="IN21" s="729"/>
      <c r="IO21" s="81"/>
      <c r="IP21" s="17"/>
      <c r="IQ21" s="729"/>
      <c r="IR21" s="81"/>
      <c r="IS21" s="81"/>
      <c r="IT21" s="729"/>
      <c r="IU21" s="81"/>
      <c r="IV21" s="81"/>
      <c r="IW21" s="895"/>
      <c r="IX21" s="81"/>
      <c r="IY21" s="17"/>
      <c r="IZ21" s="729"/>
      <c r="JA21" s="81"/>
      <c r="JB21" s="81"/>
      <c r="JC21" s="729"/>
      <c r="JD21" s="81"/>
      <c r="JE21" s="81"/>
      <c r="JF21" s="729"/>
      <c r="JG21" s="81"/>
      <c r="JH21" s="81"/>
      <c r="JI21" s="729"/>
      <c r="JJ21" s="81"/>
      <c r="JK21" s="17"/>
      <c r="JL21" s="250"/>
      <c r="JM21" s="250"/>
      <c r="JN21" s="250"/>
      <c r="JO21" s="250"/>
      <c r="JP21" s="143"/>
      <c r="JQ21" s="246"/>
      <c r="JR21" s="246"/>
      <c r="JS21" s="246"/>
      <c r="JT21" s="246"/>
      <c r="JU21" s="246"/>
      <c r="JV21" s="246"/>
      <c r="JW21" s="246"/>
      <c r="JX21" s="246"/>
      <c r="JY21" s="246"/>
      <c r="JZ21" s="234"/>
      <c r="KA21" s="234"/>
      <c r="KB21" s="234"/>
      <c r="KC21" s="234"/>
      <c r="KD21" s="234"/>
      <c r="KE21" s="234"/>
      <c r="KF21" s="234"/>
      <c r="KG21" s="234"/>
      <c r="KH21" s="234"/>
      <c r="KI21" s="234"/>
      <c r="KJ21" s="234"/>
      <c r="KK21" s="234"/>
      <c r="KL21" s="234"/>
      <c r="KM21" s="234"/>
      <c r="KN21" s="234"/>
      <c r="KO21" s="250"/>
      <c r="KP21" s="250"/>
      <c r="KQ21" s="234"/>
      <c r="KR21" s="234"/>
      <c r="KS21" s="143"/>
      <c r="KT21" s="143"/>
      <c r="KU21" s="143"/>
      <c r="KV21" s="143"/>
      <c r="KW21" s="143"/>
      <c r="KX21" s="143"/>
      <c r="KY21" s="143"/>
      <c r="KZ21" s="143"/>
      <c r="LA21" s="143"/>
      <c r="LB21" s="143"/>
      <c r="LC21" s="143"/>
      <c r="LD21" s="143"/>
      <c r="LE21" s="143"/>
      <c r="LF21" s="143"/>
      <c r="LG21" s="143"/>
      <c r="LH21" s="143"/>
      <c r="LI21" s="143"/>
      <c r="LJ21" s="143"/>
      <c r="LK21" s="143"/>
      <c r="LL21" s="234"/>
      <c r="LM21" s="250"/>
      <c r="LN21" s="250"/>
      <c r="LO21" s="234"/>
      <c r="LP21" s="234"/>
      <c r="LQ21" s="143"/>
      <c r="LR21" s="143"/>
      <c r="LS21" s="143"/>
      <c r="LT21" s="143"/>
      <c r="LU21" s="143"/>
      <c r="LV21" s="143"/>
      <c r="LW21" s="143"/>
      <c r="LX21" s="143"/>
      <c r="LY21" s="143"/>
      <c r="LZ21" s="143"/>
      <c r="MA21" s="143"/>
      <c r="MB21" s="143"/>
      <c r="MC21" s="143"/>
      <c r="MD21" s="143"/>
      <c r="ME21" s="143"/>
      <c r="MF21" s="143"/>
      <c r="MG21" s="143"/>
      <c r="MH21" s="143"/>
      <c r="MI21" s="143"/>
      <c r="MJ21" s="143"/>
      <c r="MK21" s="143"/>
      <c r="ML21" s="143"/>
      <c r="MM21" s="143"/>
      <c r="MN21" s="143"/>
      <c r="MO21" s="143"/>
      <c r="MP21" s="143"/>
      <c r="MQ21" s="143"/>
      <c r="MR21" s="234"/>
      <c r="MS21" s="263"/>
      <c r="MT21" s="263"/>
      <c r="MU21" s="263"/>
      <c r="MV21" s="118"/>
      <c r="MW21" s="118"/>
      <c r="MX21" s="379"/>
      <c r="MY21" s="118"/>
      <c r="MZ21" s="379"/>
      <c r="NA21" s="379"/>
      <c r="NB21" s="817"/>
      <c r="NC21" s="1157"/>
      <c r="ND21" s="508"/>
      <c r="NE21" s="118"/>
      <c r="NF21" s="419"/>
      <c r="NG21" s="487"/>
      <c r="NH21" s="143"/>
      <c r="NI21" s="428"/>
      <c r="NJ21" s="357"/>
      <c r="NK21" s="513"/>
      <c r="NL21" s="998"/>
      <c r="NM21" s="749"/>
      <c r="NN21" s="749"/>
      <c r="NO21" s="749"/>
      <c r="NP21" s="748"/>
      <c r="NQ21" s="748"/>
      <c r="NR21" s="250"/>
      <c r="NS21" s="143"/>
      <c r="NT21" s="143"/>
      <c r="NU21" s="143"/>
      <c r="NV21" s="241"/>
      <c r="NW21" s="143"/>
      <c r="NX21" s="118"/>
      <c r="NY21" s="241"/>
      <c r="NZ21" s="241"/>
      <c r="OA21" s="241"/>
      <c r="OB21" s="241"/>
      <c r="OC21" s="241"/>
      <c r="OD21" s="241"/>
      <c r="OE21" s="250"/>
      <c r="OF21" s="250"/>
      <c r="OG21" s="250"/>
      <c r="OH21" s="250"/>
      <c r="OI21" s="250"/>
      <c r="OJ21" s="250"/>
      <c r="OK21" s="250"/>
      <c r="OL21" s="250"/>
      <c r="OM21" s="250"/>
      <c r="ON21" s="250"/>
      <c r="OO21" s="250"/>
      <c r="OP21" s="250"/>
      <c r="OQ21" s="250"/>
      <c r="OR21" s="250"/>
      <c r="OS21" s="250"/>
      <c r="OT21" s="250"/>
      <c r="OU21" s="250"/>
      <c r="OV21" s="250"/>
      <c r="OW21" s="250"/>
      <c r="OX21" s="250"/>
      <c r="OY21" s="250"/>
      <c r="OZ21" s="250"/>
      <c r="PA21" s="250"/>
      <c r="PB21" s="250"/>
      <c r="PC21" s="250"/>
      <c r="PD21" s="250"/>
      <c r="PE21" s="250"/>
      <c r="PF21" s="250"/>
      <c r="PG21" s="250"/>
      <c r="PH21" s="250"/>
      <c r="PI21" s="250"/>
      <c r="PJ21" s="250"/>
      <c r="PK21" s="250"/>
      <c r="PL21" s="250"/>
      <c r="PM21" s="250"/>
      <c r="PN21" s="250"/>
      <c r="PO21" s="250"/>
      <c r="PP21" s="250"/>
      <c r="PQ21" s="250"/>
      <c r="PR21" s="250"/>
      <c r="PS21" s="250"/>
      <c r="PT21" s="250"/>
      <c r="PU21" s="250"/>
      <c r="PV21" s="250"/>
      <c r="PW21" s="250"/>
      <c r="PX21" s="250"/>
      <c r="PY21" s="250"/>
      <c r="PZ21" s="250"/>
      <c r="QA21" s="250"/>
      <c r="QB21" s="250"/>
      <c r="QC21" s="250"/>
      <c r="QD21" s="250"/>
      <c r="QE21" s="250"/>
      <c r="QF21" s="250"/>
      <c r="QG21" s="250"/>
      <c r="QH21" s="250"/>
      <c r="QI21" s="250"/>
      <c r="QJ21" s="250"/>
      <c r="QK21" s="250"/>
      <c r="QL21" s="250"/>
      <c r="QM21" s="250"/>
      <c r="QN21" s="250"/>
      <c r="QO21" s="250"/>
      <c r="QP21" s="250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</row>
    <row r="22" spans="1:555" s="18" customFormat="1" ht="21.75" customHeight="1" thickBot="1" x14ac:dyDescent="0.4">
      <c r="A22" s="78"/>
      <c r="B22" s="1203" t="s">
        <v>34</v>
      </c>
      <c r="C22" s="788">
        <f>MIN(C26:C38)</f>
        <v>0.44167479999999998</v>
      </c>
      <c r="D22" s="791">
        <f>D30</f>
        <v>48077.254999999997</v>
      </c>
      <c r="E22" s="1334" t="s">
        <v>132</v>
      </c>
      <c r="F22" s="1260"/>
      <c r="G22" s="1260"/>
      <c r="H22" s="924">
        <f>NP203</f>
        <v>-1144.5050000000047</v>
      </c>
      <c r="I22" s="1026">
        <v>1</v>
      </c>
      <c r="J22" s="1026"/>
      <c r="K22" s="1026"/>
      <c r="L22" s="1270" t="s">
        <v>113</v>
      </c>
      <c r="M22" s="1270"/>
      <c r="N22" s="765">
        <f>X201</f>
        <v>82541.600000000006</v>
      </c>
      <c r="O22" s="1016">
        <f>DK201</f>
        <v>0</v>
      </c>
      <c r="P22" s="1016">
        <f>GM201</f>
        <v>0</v>
      </c>
      <c r="Q22" s="1254">
        <f>SUM(N22:P22)</f>
        <v>82541.600000000006</v>
      </c>
      <c r="R22" s="1255"/>
      <c r="S22" s="903">
        <v>1738</v>
      </c>
      <c r="T22" s="920">
        <f>SUM(I22:K22)*S22</f>
        <v>1738</v>
      </c>
      <c r="U22" s="642"/>
      <c r="V22" s="642"/>
      <c r="W22" s="613"/>
      <c r="X22" s="81"/>
      <c r="Y22" s="81"/>
      <c r="Z22" s="613"/>
      <c r="AA22" s="81"/>
      <c r="AB22" s="81"/>
      <c r="AC22" s="17"/>
      <c r="AD22" s="979"/>
      <c r="AE22" s="81"/>
      <c r="AF22" s="614"/>
      <c r="AG22" s="81"/>
      <c r="AH22" s="81"/>
      <c r="AI22" s="1066"/>
      <c r="AJ22" s="81"/>
      <c r="AK22" s="658"/>
      <c r="AL22" s="614"/>
      <c r="AM22" s="614"/>
      <c r="AN22" s="658"/>
      <c r="AO22" s="1066"/>
      <c r="AP22" s="614"/>
      <c r="AQ22" s="658"/>
      <c r="AR22" s="1066"/>
      <c r="AS22" s="1066"/>
      <c r="AT22" s="81"/>
      <c r="AU22" s="250"/>
      <c r="AV22" s="81"/>
      <c r="AW22" s="81"/>
      <c r="AX22" s="250"/>
      <c r="AY22" s="81"/>
      <c r="AZ22" s="81"/>
      <c r="BA22" s="17"/>
      <c r="BB22" s="81"/>
      <c r="BC22" s="81"/>
      <c r="BD22" s="17"/>
      <c r="BE22" s="81"/>
      <c r="BF22" s="81"/>
      <c r="BG22" s="241"/>
      <c r="BH22" s="81"/>
      <c r="BI22" s="81"/>
      <c r="BJ22" s="399"/>
      <c r="BK22" s="81"/>
      <c r="BL22" s="81"/>
      <c r="BM22" s="614"/>
      <c r="BN22" s="81"/>
      <c r="BO22" s="81"/>
      <c r="BP22" s="1092"/>
      <c r="BQ22" s="81"/>
      <c r="BR22" s="16"/>
      <c r="BS22" s="81"/>
      <c r="BT22" s="81"/>
      <c r="BU22" s="82"/>
      <c r="BV22" s="614"/>
      <c r="BW22" s="81"/>
      <c r="BX22" s="170"/>
      <c r="BY22" s="520"/>
      <c r="BZ22" s="81"/>
      <c r="CA22" s="170"/>
      <c r="CB22" s="722"/>
      <c r="CC22" s="81"/>
      <c r="CD22" s="81"/>
      <c r="CE22" s="17"/>
      <c r="CF22" s="81"/>
      <c r="CG22" s="81"/>
      <c r="CH22" s="250"/>
      <c r="CI22" s="81"/>
      <c r="CJ22" s="81"/>
      <c r="CK22" s="17"/>
      <c r="CL22" s="81"/>
      <c r="CM22" s="81"/>
      <c r="CN22" s="16"/>
      <c r="CO22" s="81"/>
      <c r="CP22" s="17"/>
      <c r="CQ22" s="241"/>
      <c r="CR22" s="264"/>
      <c r="CS22" s="292"/>
      <c r="CT22" s="241"/>
      <c r="CU22" s="264"/>
      <c r="CV22" s="292"/>
      <c r="CW22" s="250"/>
      <c r="CX22" s="250"/>
      <c r="CY22" s="1123"/>
      <c r="CZ22" s="264"/>
      <c r="DA22" s="250"/>
      <c r="DB22" s="250"/>
      <c r="DC22" s="264"/>
      <c r="DD22" s="241"/>
      <c r="DE22" s="241"/>
      <c r="DF22" s="264"/>
      <c r="DG22" s="645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64"/>
      <c r="DY22" s="250"/>
      <c r="DZ22" s="250"/>
      <c r="EA22" s="264"/>
      <c r="EB22" s="1048"/>
      <c r="EC22" s="250"/>
      <c r="ED22" s="264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41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63"/>
      <c r="FT22" s="434"/>
      <c r="FU22" s="250"/>
      <c r="FV22" s="293"/>
      <c r="FW22" s="250"/>
      <c r="FX22" s="250"/>
      <c r="FY22" s="250"/>
      <c r="FZ22" s="250"/>
      <c r="GA22" s="1123"/>
      <c r="GB22" s="293"/>
      <c r="GC22" s="234"/>
      <c r="GD22" s="250"/>
      <c r="GE22" s="293"/>
      <c r="GF22" s="143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686"/>
      <c r="HA22" s="250"/>
      <c r="HB22" s="250"/>
      <c r="HC22" s="686"/>
      <c r="HD22" s="250"/>
      <c r="HE22" s="250"/>
      <c r="HF22" s="264"/>
      <c r="HG22" s="250"/>
      <c r="HH22" s="250"/>
      <c r="HI22" s="686"/>
      <c r="HJ22" s="250"/>
      <c r="HK22" s="250"/>
      <c r="HL22" s="686"/>
      <c r="HM22" s="729"/>
      <c r="HN22" s="81"/>
      <c r="HO22" s="17"/>
      <c r="HP22" s="250"/>
      <c r="HQ22" s="250"/>
      <c r="HR22" s="264"/>
      <c r="HS22" s="729"/>
      <c r="HT22" s="81"/>
      <c r="HU22" s="17"/>
      <c r="HV22" s="250"/>
      <c r="HW22" s="250"/>
      <c r="HX22" s="264"/>
      <c r="HY22" s="729"/>
      <c r="HZ22" s="81"/>
      <c r="IA22" s="17"/>
      <c r="IB22" s="250"/>
      <c r="IC22" s="250"/>
      <c r="ID22" s="264"/>
      <c r="IE22" s="241"/>
      <c r="IF22" s="250"/>
      <c r="IG22" s="81"/>
      <c r="IH22" s="729"/>
      <c r="II22" s="81"/>
      <c r="IJ22" s="17"/>
      <c r="IK22" s="201"/>
      <c r="IL22" s="81"/>
      <c r="IM22" s="81"/>
      <c r="IN22" s="729"/>
      <c r="IO22" s="81"/>
      <c r="IP22" s="17"/>
      <c r="IQ22" s="729"/>
      <c r="IR22" s="81"/>
      <c r="IS22" s="81"/>
      <c r="IT22" s="729"/>
      <c r="IU22" s="81"/>
      <c r="IV22" s="81"/>
      <c r="IW22" s="895"/>
      <c r="IX22" s="81"/>
      <c r="IY22" s="17"/>
      <c r="IZ22" s="729"/>
      <c r="JA22" s="81"/>
      <c r="JB22" s="81"/>
      <c r="JC22" s="729"/>
      <c r="JD22" s="81"/>
      <c r="JE22" s="81"/>
      <c r="JF22" s="729"/>
      <c r="JG22" s="81"/>
      <c r="JH22" s="81"/>
      <c r="JI22" s="729"/>
      <c r="JJ22" s="81"/>
      <c r="JK22" s="17"/>
      <c r="JL22" s="250"/>
      <c r="JM22" s="250"/>
      <c r="JN22" s="250"/>
      <c r="JO22" s="250"/>
      <c r="JP22" s="143"/>
      <c r="JQ22" s="246"/>
      <c r="JR22" s="246"/>
      <c r="JS22" s="246"/>
      <c r="JT22" s="246"/>
      <c r="JU22" s="246"/>
      <c r="JV22" s="246"/>
      <c r="JW22" s="246"/>
      <c r="JX22" s="246"/>
      <c r="JY22" s="246"/>
      <c r="JZ22" s="234"/>
      <c r="KA22" s="234"/>
      <c r="KB22" s="234"/>
      <c r="KC22" s="234"/>
      <c r="KD22" s="234"/>
      <c r="KE22" s="234"/>
      <c r="KF22" s="234"/>
      <c r="KG22" s="234"/>
      <c r="KH22" s="234"/>
      <c r="KI22" s="234"/>
      <c r="KJ22" s="234"/>
      <c r="KK22" s="234"/>
      <c r="KL22" s="234"/>
      <c r="KM22" s="234"/>
      <c r="KN22" s="234"/>
      <c r="KO22" s="250"/>
      <c r="KP22" s="250"/>
      <c r="KQ22" s="234"/>
      <c r="KR22" s="234"/>
      <c r="KS22" s="143"/>
      <c r="KT22" s="143"/>
      <c r="KU22" s="143"/>
      <c r="KV22" s="143"/>
      <c r="KW22" s="143"/>
      <c r="KX22" s="143"/>
      <c r="KY22" s="143"/>
      <c r="KZ22" s="143"/>
      <c r="LA22" s="143"/>
      <c r="LB22" s="143"/>
      <c r="LC22" s="143"/>
      <c r="LD22" s="143"/>
      <c r="LE22" s="143"/>
      <c r="LF22" s="143"/>
      <c r="LG22" s="143"/>
      <c r="LH22" s="143"/>
      <c r="LI22" s="143"/>
      <c r="LJ22" s="143"/>
      <c r="LK22" s="143"/>
      <c r="LL22" s="234"/>
      <c r="LM22" s="250"/>
      <c r="LN22" s="250"/>
      <c r="LO22" s="234"/>
      <c r="LP22" s="234"/>
      <c r="LQ22" s="143"/>
      <c r="LR22" s="143"/>
      <c r="LS22" s="143"/>
      <c r="LT22" s="143"/>
      <c r="LU22" s="143"/>
      <c r="LV22" s="143"/>
      <c r="LW22" s="143"/>
      <c r="LX22" s="143"/>
      <c r="LY22" s="143"/>
      <c r="LZ22" s="143"/>
      <c r="MA22" s="143"/>
      <c r="MB22" s="143"/>
      <c r="MC22" s="143"/>
      <c r="MD22" s="143"/>
      <c r="ME22" s="143"/>
      <c r="MF22" s="143"/>
      <c r="MG22" s="143"/>
      <c r="MH22" s="143"/>
      <c r="MI22" s="143"/>
      <c r="MJ22" s="143"/>
      <c r="MK22" s="143"/>
      <c r="ML22" s="143"/>
      <c r="MM22" s="143"/>
      <c r="MN22" s="143"/>
      <c r="MO22" s="143"/>
      <c r="MP22" s="143"/>
      <c r="MQ22" s="143"/>
      <c r="MR22" s="234"/>
      <c r="MS22" s="263"/>
      <c r="MT22" s="263"/>
      <c r="MU22" s="263"/>
      <c r="MV22" s="118"/>
      <c r="MW22" s="118"/>
      <c r="MX22" s="379"/>
      <c r="MY22" s="118"/>
      <c r="MZ22" s="379"/>
      <c r="NA22" s="379"/>
      <c r="NB22" s="817"/>
      <c r="NC22" s="1157"/>
      <c r="ND22" s="508"/>
      <c r="NE22" s="118"/>
      <c r="NF22" s="419"/>
      <c r="NG22" s="487"/>
      <c r="NH22" s="143"/>
      <c r="NI22" s="428"/>
      <c r="NJ22" s="357"/>
      <c r="NK22" s="513"/>
      <c r="NL22" s="998"/>
      <c r="NM22" s="749"/>
      <c r="NN22" s="749"/>
      <c r="NO22" s="749"/>
      <c r="NP22" s="748"/>
      <c r="NQ22" s="748"/>
      <c r="NR22" s="250"/>
      <c r="NS22" s="143"/>
      <c r="NT22" s="143"/>
      <c r="NU22" s="143"/>
      <c r="NV22" s="241"/>
      <c r="NW22" s="143"/>
      <c r="NX22" s="118"/>
      <c r="NY22" s="241"/>
      <c r="NZ22" s="241"/>
      <c r="OA22" s="241"/>
      <c r="OB22" s="241"/>
      <c r="OC22" s="241"/>
      <c r="OD22" s="241"/>
      <c r="OE22" s="250"/>
      <c r="OF22" s="250"/>
      <c r="OG22" s="250"/>
      <c r="OH22" s="250"/>
      <c r="OI22" s="250"/>
      <c r="OJ22" s="250"/>
      <c r="OK22" s="250"/>
      <c r="OL22" s="250"/>
      <c r="OM22" s="250"/>
      <c r="ON22" s="250"/>
      <c r="OO22" s="250"/>
      <c r="OP22" s="250"/>
      <c r="OQ22" s="250"/>
      <c r="OR22" s="250"/>
      <c r="OS22" s="250"/>
      <c r="OT22" s="250"/>
      <c r="OU22" s="250"/>
      <c r="OV22" s="250"/>
      <c r="OW22" s="250"/>
      <c r="OX22" s="250"/>
      <c r="OY22" s="250"/>
      <c r="OZ22" s="250"/>
      <c r="PA22" s="250"/>
      <c r="PB22" s="250"/>
      <c r="PC22" s="250"/>
      <c r="PD22" s="250"/>
      <c r="PE22" s="250"/>
      <c r="PF22" s="250"/>
      <c r="PG22" s="250"/>
      <c r="PH22" s="250"/>
      <c r="PI22" s="250"/>
      <c r="PJ22" s="250"/>
      <c r="PK22" s="250"/>
      <c r="PL22" s="250"/>
      <c r="PM22" s="250"/>
      <c r="PN22" s="250"/>
      <c r="PO22" s="250"/>
      <c r="PP22" s="250"/>
      <c r="PQ22" s="250"/>
      <c r="PR22" s="250"/>
      <c r="PS22" s="250"/>
      <c r="PT22" s="250"/>
      <c r="PU22" s="250"/>
      <c r="PV22" s="250"/>
      <c r="PW22" s="250"/>
      <c r="PX22" s="250"/>
      <c r="PY22" s="250"/>
      <c r="PZ22" s="250"/>
      <c r="QA22" s="250"/>
      <c r="QB22" s="250"/>
      <c r="QC22" s="250"/>
      <c r="QD22" s="250"/>
      <c r="QE22" s="250"/>
      <c r="QF22" s="250"/>
      <c r="QG22" s="250"/>
      <c r="QH22" s="250"/>
      <c r="QI22" s="250"/>
      <c r="QJ22" s="250"/>
      <c r="QK22" s="250"/>
      <c r="QL22" s="250"/>
      <c r="QM22" s="250"/>
      <c r="QN22" s="250"/>
      <c r="QO22" s="250"/>
      <c r="QP22" s="250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</row>
    <row r="23" spans="1:555" s="18" customFormat="1" ht="21.75" customHeight="1" thickBot="1" x14ac:dyDescent="0.4">
      <c r="A23" s="78"/>
      <c r="B23" s="1204" t="s">
        <v>58</v>
      </c>
      <c r="C23" s="789">
        <f>D23/H19</f>
        <v>0.36527500000000002</v>
      </c>
      <c r="D23" s="792">
        <f>F191</f>
        <v>9131.875</v>
      </c>
      <c r="E23" s="1334" t="s">
        <v>138</v>
      </c>
      <c r="F23" s="1260"/>
      <c r="G23" s="1260"/>
      <c r="H23" s="926">
        <f>((NR207)&gt;1/1/2000)*NR207</f>
        <v>43497</v>
      </c>
      <c r="I23" s="1026"/>
      <c r="J23" s="1026"/>
      <c r="K23" s="1026"/>
      <c r="L23" s="1270" t="s">
        <v>84</v>
      </c>
      <c r="M23" s="1270"/>
      <c r="N23" s="765">
        <f>AA201</f>
        <v>0</v>
      </c>
      <c r="O23" s="1016">
        <f>DN201</f>
        <v>0</v>
      </c>
      <c r="P23" s="1016">
        <f>GP201</f>
        <v>0</v>
      </c>
      <c r="Q23" s="1254">
        <f t="shared" si="0"/>
        <v>0</v>
      </c>
      <c r="R23" s="1255"/>
      <c r="S23" s="903">
        <v>6930</v>
      </c>
      <c r="T23" s="920">
        <f>SUM(I23:K23)*S23</f>
        <v>0</v>
      </c>
      <c r="U23" s="642"/>
      <c r="V23" s="642"/>
      <c r="W23" s="613"/>
      <c r="X23" s="81"/>
      <c r="Y23" s="81"/>
      <c r="Z23" s="613"/>
      <c r="AA23" s="81"/>
      <c r="AB23" s="81"/>
      <c r="AC23" s="17"/>
      <c r="AD23" s="979"/>
      <c r="AE23" s="81"/>
      <c r="AF23" s="614"/>
      <c r="AG23" s="81"/>
      <c r="AH23" s="81"/>
      <c r="AI23" s="1066"/>
      <c r="AJ23" s="81"/>
      <c r="AK23" s="658"/>
      <c r="AL23" s="614"/>
      <c r="AM23" s="614"/>
      <c r="AN23" s="658"/>
      <c r="AO23" s="1066"/>
      <c r="AP23" s="614"/>
      <c r="AQ23" s="658"/>
      <c r="AR23" s="1066"/>
      <c r="AS23" s="1066"/>
      <c r="AT23" s="81"/>
      <c r="AU23" s="250"/>
      <c r="AV23" s="81"/>
      <c r="AW23" s="81"/>
      <c r="AX23" s="250"/>
      <c r="AY23" s="81"/>
      <c r="AZ23" s="81"/>
      <c r="BA23" s="17"/>
      <c r="BB23" s="81"/>
      <c r="BC23" s="81"/>
      <c r="BD23" s="17"/>
      <c r="BE23" s="81"/>
      <c r="BF23" s="81"/>
      <c r="BG23" s="241"/>
      <c r="BH23" s="81"/>
      <c r="BI23" s="81"/>
      <c r="BJ23" s="399"/>
      <c r="BK23" s="81"/>
      <c r="BL23" s="81"/>
      <c r="BM23" s="614"/>
      <c r="BN23" s="81"/>
      <c r="BO23" s="81"/>
      <c r="BP23" s="1092"/>
      <c r="BQ23" s="81"/>
      <c r="BR23" s="16"/>
      <c r="BS23" s="81"/>
      <c r="BT23" s="81"/>
      <c r="BU23" s="82"/>
      <c r="BV23" s="614"/>
      <c r="BW23" s="81"/>
      <c r="BX23" s="170"/>
      <c r="BY23" s="520"/>
      <c r="BZ23" s="81"/>
      <c r="CA23" s="170"/>
      <c r="CB23" s="722"/>
      <c r="CC23" s="81"/>
      <c r="CD23" s="81"/>
      <c r="CE23" s="17"/>
      <c r="CF23" s="81"/>
      <c r="CG23" s="81"/>
      <c r="CH23" s="250"/>
      <c r="CI23" s="81"/>
      <c r="CJ23" s="81"/>
      <c r="CK23" s="17"/>
      <c r="CL23" s="81"/>
      <c r="CM23" s="81"/>
      <c r="CN23" s="16"/>
      <c r="CO23" s="81"/>
      <c r="CP23" s="17"/>
      <c r="CQ23" s="241"/>
      <c r="CR23" s="264"/>
      <c r="CS23" s="292"/>
      <c r="CT23" s="241"/>
      <c r="CU23" s="264"/>
      <c r="CV23" s="292"/>
      <c r="CW23" s="250"/>
      <c r="CX23" s="250"/>
      <c r="CY23" s="1123"/>
      <c r="CZ23" s="264"/>
      <c r="DA23" s="250"/>
      <c r="DB23" s="250"/>
      <c r="DC23" s="264"/>
      <c r="DD23" s="241"/>
      <c r="DE23" s="241"/>
      <c r="DF23" s="264"/>
      <c r="DG23" s="645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64"/>
      <c r="DY23" s="250"/>
      <c r="DZ23" s="250"/>
      <c r="EA23" s="264"/>
      <c r="EB23" s="1048"/>
      <c r="EC23" s="250"/>
      <c r="ED23" s="264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41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63"/>
      <c r="FT23" s="434"/>
      <c r="FU23" s="250"/>
      <c r="FV23" s="293"/>
      <c r="FW23" s="250"/>
      <c r="FX23" s="250"/>
      <c r="FY23" s="250"/>
      <c r="FZ23" s="250"/>
      <c r="GA23" s="1123"/>
      <c r="GB23" s="293"/>
      <c r="GC23" s="234"/>
      <c r="GD23" s="250"/>
      <c r="GE23" s="293"/>
      <c r="GF23" s="143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686"/>
      <c r="HA23" s="250"/>
      <c r="HB23" s="250"/>
      <c r="HC23" s="686"/>
      <c r="HD23" s="250"/>
      <c r="HE23" s="250"/>
      <c r="HF23" s="264"/>
      <c r="HG23" s="250"/>
      <c r="HH23" s="250"/>
      <c r="HI23" s="686"/>
      <c r="HJ23" s="250"/>
      <c r="HK23" s="250"/>
      <c r="HL23" s="686"/>
      <c r="HM23" s="729"/>
      <c r="HN23" s="81"/>
      <c r="HO23" s="17"/>
      <c r="HP23" s="250"/>
      <c r="HQ23" s="250"/>
      <c r="HR23" s="264"/>
      <c r="HS23" s="729"/>
      <c r="HT23" s="81"/>
      <c r="HU23" s="17"/>
      <c r="HV23" s="250"/>
      <c r="HW23" s="250"/>
      <c r="HX23" s="264"/>
      <c r="HY23" s="729"/>
      <c r="HZ23" s="81"/>
      <c r="IA23" s="17"/>
      <c r="IB23" s="250"/>
      <c r="IC23" s="250"/>
      <c r="ID23" s="264"/>
      <c r="IE23" s="241"/>
      <c r="IF23" s="250"/>
      <c r="IG23" s="81"/>
      <c r="IH23" s="729"/>
      <c r="II23" s="81"/>
      <c r="IJ23" s="17"/>
      <c r="IK23" s="201"/>
      <c r="IL23" s="81"/>
      <c r="IM23" s="81"/>
      <c r="IN23" s="729"/>
      <c r="IO23" s="81"/>
      <c r="IP23" s="17"/>
      <c r="IQ23" s="729"/>
      <c r="IR23" s="81"/>
      <c r="IS23" s="81"/>
      <c r="IT23" s="729"/>
      <c r="IU23" s="81"/>
      <c r="IV23" s="81"/>
      <c r="IW23" s="895"/>
      <c r="IX23" s="81"/>
      <c r="IY23" s="17"/>
      <c r="IZ23" s="729"/>
      <c r="JA23" s="81"/>
      <c r="JB23" s="81"/>
      <c r="JC23" s="729"/>
      <c r="JD23" s="81"/>
      <c r="JE23" s="81"/>
      <c r="JF23" s="729"/>
      <c r="JG23" s="81"/>
      <c r="JH23" s="81"/>
      <c r="JI23" s="729"/>
      <c r="JJ23" s="81"/>
      <c r="JK23" s="17"/>
      <c r="JL23" s="250"/>
      <c r="JM23" s="250"/>
      <c r="JN23" s="250"/>
      <c r="JO23" s="250"/>
      <c r="JP23" s="143"/>
      <c r="JQ23" s="246"/>
      <c r="JR23" s="246"/>
      <c r="JS23" s="246"/>
      <c r="JT23" s="246"/>
      <c r="JU23" s="246"/>
      <c r="JV23" s="246"/>
      <c r="JW23" s="246"/>
      <c r="JX23" s="246"/>
      <c r="JY23" s="246"/>
      <c r="JZ23" s="234"/>
      <c r="KA23" s="234"/>
      <c r="KB23" s="234"/>
      <c r="KC23" s="234"/>
      <c r="KD23" s="234"/>
      <c r="KE23" s="234"/>
      <c r="KF23" s="234"/>
      <c r="KG23" s="234"/>
      <c r="KH23" s="234"/>
      <c r="KI23" s="234"/>
      <c r="KJ23" s="234"/>
      <c r="KK23" s="234"/>
      <c r="KL23" s="234"/>
      <c r="KM23" s="234"/>
      <c r="KN23" s="234"/>
      <c r="KO23" s="250"/>
      <c r="KP23" s="250"/>
      <c r="KQ23" s="234"/>
      <c r="KR23" s="234"/>
      <c r="KS23" s="143"/>
      <c r="KT23" s="143"/>
      <c r="KU23" s="143"/>
      <c r="KV23" s="143"/>
      <c r="KW23" s="143"/>
      <c r="KX23" s="143"/>
      <c r="KY23" s="143"/>
      <c r="KZ23" s="143"/>
      <c r="LA23" s="143"/>
      <c r="LB23" s="143"/>
      <c r="LC23" s="143"/>
      <c r="LD23" s="143"/>
      <c r="LE23" s="143"/>
      <c r="LF23" s="143"/>
      <c r="LG23" s="143"/>
      <c r="LH23" s="143"/>
      <c r="LI23" s="143"/>
      <c r="LJ23" s="143"/>
      <c r="LK23" s="143"/>
      <c r="LL23" s="234"/>
      <c r="LM23" s="250"/>
      <c r="LN23" s="250"/>
      <c r="LO23" s="234"/>
      <c r="LP23" s="234"/>
      <c r="LQ23" s="143"/>
      <c r="LR23" s="143"/>
      <c r="LS23" s="143"/>
      <c r="LT23" s="143"/>
      <c r="LU23" s="143"/>
      <c r="LV23" s="143"/>
      <c r="LW23" s="143"/>
      <c r="LX23" s="143"/>
      <c r="LY23" s="143"/>
      <c r="LZ23" s="143"/>
      <c r="MA23" s="143"/>
      <c r="MB23" s="143"/>
      <c r="MC23" s="143"/>
      <c r="MD23" s="143"/>
      <c r="ME23" s="143"/>
      <c r="MF23" s="143"/>
      <c r="MG23" s="143"/>
      <c r="MH23" s="143"/>
      <c r="MI23" s="143"/>
      <c r="MJ23" s="143"/>
      <c r="MK23" s="143"/>
      <c r="ML23" s="143"/>
      <c r="MM23" s="143"/>
      <c r="MN23" s="143"/>
      <c r="MO23" s="143"/>
      <c r="MP23" s="143"/>
      <c r="MQ23" s="143"/>
      <c r="MR23" s="234"/>
      <c r="MS23" s="263"/>
      <c r="MT23" s="263"/>
      <c r="MU23" s="263"/>
      <c r="MV23" s="118"/>
      <c r="MW23" s="118"/>
      <c r="MX23" s="379"/>
      <c r="MY23" s="118"/>
      <c r="MZ23" s="379"/>
      <c r="NA23" s="379"/>
      <c r="NB23" s="817"/>
      <c r="NC23" s="1157"/>
      <c r="ND23" s="508"/>
      <c r="NE23" s="118"/>
      <c r="NF23" s="419"/>
      <c r="NG23" s="487"/>
      <c r="NH23" s="143"/>
      <c r="NI23" s="428"/>
      <c r="NJ23" s="357"/>
      <c r="NK23" s="513"/>
      <c r="NL23" s="998"/>
      <c r="NM23" s="749"/>
      <c r="NN23" s="749"/>
      <c r="NO23" s="749"/>
      <c r="NP23" s="748"/>
      <c r="NQ23" s="748"/>
      <c r="NR23" s="250"/>
      <c r="NS23" s="143"/>
      <c r="NT23" s="143"/>
      <c r="NU23" s="143"/>
      <c r="NV23" s="241"/>
      <c r="NW23" s="143"/>
      <c r="NX23" s="118"/>
      <c r="NY23" s="241"/>
      <c r="NZ23" s="241"/>
      <c r="OA23" s="241"/>
      <c r="OB23" s="241"/>
      <c r="OC23" s="241"/>
      <c r="OD23" s="241"/>
      <c r="OE23" s="250"/>
      <c r="OF23" s="250"/>
      <c r="OG23" s="250"/>
      <c r="OH23" s="250"/>
      <c r="OI23" s="250"/>
      <c r="OJ23" s="250"/>
      <c r="OK23" s="250"/>
      <c r="OL23" s="250"/>
      <c r="OM23" s="250"/>
      <c r="ON23" s="250"/>
      <c r="OO23" s="250"/>
      <c r="OP23" s="250"/>
      <c r="OQ23" s="250"/>
      <c r="OR23" s="250"/>
      <c r="OS23" s="250"/>
      <c r="OT23" s="250"/>
      <c r="OU23" s="250"/>
      <c r="OV23" s="250"/>
      <c r="OW23" s="250"/>
      <c r="OX23" s="250"/>
      <c r="OY23" s="250"/>
      <c r="OZ23" s="250"/>
      <c r="PA23" s="250"/>
      <c r="PB23" s="250"/>
      <c r="PC23" s="250"/>
      <c r="PD23" s="250"/>
      <c r="PE23" s="250"/>
      <c r="PF23" s="250"/>
      <c r="PG23" s="250"/>
      <c r="PH23" s="250"/>
      <c r="PI23" s="250"/>
      <c r="PJ23" s="250"/>
      <c r="PK23" s="250"/>
      <c r="PL23" s="250"/>
      <c r="PM23" s="250"/>
      <c r="PN23" s="250"/>
      <c r="PO23" s="250"/>
      <c r="PP23" s="250"/>
      <c r="PQ23" s="250"/>
      <c r="PR23" s="250"/>
      <c r="PS23" s="250"/>
      <c r="PT23" s="250"/>
      <c r="PU23" s="250"/>
      <c r="PV23" s="250"/>
      <c r="PW23" s="250"/>
      <c r="PX23" s="250"/>
      <c r="PY23" s="250"/>
      <c r="PZ23" s="250"/>
      <c r="QA23" s="250"/>
      <c r="QB23" s="250"/>
      <c r="QC23" s="250"/>
      <c r="QD23" s="250"/>
      <c r="QE23" s="250"/>
      <c r="QF23" s="250"/>
      <c r="QG23" s="250"/>
      <c r="QH23" s="250"/>
      <c r="QI23" s="250"/>
      <c r="QJ23" s="250"/>
      <c r="QK23" s="250"/>
      <c r="QL23" s="250"/>
      <c r="QM23" s="250"/>
      <c r="QN23" s="250"/>
      <c r="QO23" s="250"/>
      <c r="QP23" s="250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</row>
    <row r="24" spans="1:555" s="18" customFormat="1" ht="21.75" customHeight="1" thickBot="1" x14ac:dyDescent="0.4">
      <c r="A24" s="78"/>
      <c r="B24" s="1205"/>
      <c r="C24" s="779"/>
      <c r="D24" s="793"/>
      <c r="E24" s="1259" t="s">
        <v>159</v>
      </c>
      <c r="F24" s="1260"/>
      <c r="G24" s="1260"/>
      <c r="H24" s="927">
        <f>H20/-H22</f>
        <v>528.62790463999511</v>
      </c>
      <c r="I24" s="1026"/>
      <c r="J24" s="1026"/>
      <c r="K24" s="1026"/>
      <c r="L24" s="1270" t="s">
        <v>85</v>
      </c>
      <c r="M24" s="1270"/>
      <c r="N24" s="765">
        <f>AD201</f>
        <v>0</v>
      </c>
      <c r="O24" s="1016">
        <f>DQ201</f>
        <v>0</v>
      </c>
      <c r="P24" s="1016">
        <f>GS201</f>
        <v>0</v>
      </c>
      <c r="Q24" s="1254">
        <f t="shared" si="0"/>
        <v>0</v>
      </c>
      <c r="R24" s="1255"/>
      <c r="S24" s="903">
        <v>3135</v>
      </c>
      <c r="T24" s="920">
        <f t="shared" si="1"/>
        <v>0</v>
      </c>
      <c r="U24" s="642"/>
      <c r="V24" s="642"/>
      <c r="W24" s="613"/>
      <c r="X24" s="81"/>
      <c r="Y24" s="81"/>
      <c r="Z24" s="613"/>
      <c r="AA24" s="81"/>
      <c r="AB24" s="81"/>
      <c r="AC24" s="17"/>
      <c r="AD24" s="979"/>
      <c r="AE24" s="81"/>
      <c r="AF24" s="614"/>
      <c r="AG24" s="81"/>
      <c r="AH24" s="81"/>
      <c r="AI24" s="1066"/>
      <c r="AJ24" s="81"/>
      <c r="AK24" s="658"/>
      <c r="AL24" s="614"/>
      <c r="AM24" s="614"/>
      <c r="AN24" s="658"/>
      <c r="AO24" s="1066"/>
      <c r="AP24" s="614"/>
      <c r="AQ24" s="658"/>
      <c r="AR24" s="1066"/>
      <c r="AS24" s="1066"/>
      <c r="AT24" s="81"/>
      <c r="AU24" s="250"/>
      <c r="AV24" s="81"/>
      <c r="AW24" s="81"/>
      <c r="AX24" s="250"/>
      <c r="AY24" s="81"/>
      <c r="AZ24" s="81"/>
      <c r="BA24" s="17"/>
      <c r="BB24" s="81"/>
      <c r="BC24" s="81"/>
      <c r="BD24" s="17"/>
      <c r="BE24" s="81"/>
      <c r="BF24" s="81"/>
      <c r="BG24" s="241"/>
      <c r="BH24" s="81"/>
      <c r="BI24" s="81"/>
      <c r="BJ24" s="399"/>
      <c r="BK24" s="81"/>
      <c r="BL24" s="81"/>
      <c r="BM24" s="614"/>
      <c r="BN24" s="81"/>
      <c r="BO24" s="81"/>
      <c r="BP24" s="1092"/>
      <c r="BQ24" s="81"/>
      <c r="BR24" s="16"/>
      <c r="BS24" s="81"/>
      <c r="BT24" s="81"/>
      <c r="BU24" s="82"/>
      <c r="BV24" s="614"/>
      <c r="BW24" s="81"/>
      <c r="BX24" s="170"/>
      <c r="BY24" s="520"/>
      <c r="BZ24" s="81"/>
      <c r="CA24" s="170"/>
      <c r="CB24" s="722"/>
      <c r="CC24" s="81"/>
      <c r="CD24" s="81"/>
      <c r="CE24" s="17"/>
      <c r="CF24" s="81"/>
      <c r="CG24" s="81"/>
      <c r="CH24" s="250"/>
      <c r="CI24" s="81"/>
      <c r="CJ24" s="81"/>
      <c r="CK24" s="17"/>
      <c r="CL24" s="81"/>
      <c r="CM24" s="81"/>
      <c r="CN24" s="16"/>
      <c r="CO24" s="81"/>
      <c r="CP24" s="17"/>
      <c r="CQ24" s="241"/>
      <c r="CR24" s="264"/>
      <c r="CS24" s="292"/>
      <c r="CT24" s="241"/>
      <c r="CU24" s="264"/>
      <c r="CV24" s="292"/>
      <c r="CW24" s="250"/>
      <c r="CX24" s="250"/>
      <c r="CY24" s="1123"/>
      <c r="CZ24" s="264"/>
      <c r="DA24" s="250"/>
      <c r="DB24" s="250"/>
      <c r="DC24" s="264"/>
      <c r="DD24" s="241"/>
      <c r="DE24" s="241"/>
      <c r="DF24" s="264"/>
      <c r="DG24" s="645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64"/>
      <c r="DY24" s="250"/>
      <c r="DZ24" s="250"/>
      <c r="EA24" s="264"/>
      <c r="EB24" s="1048"/>
      <c r="EC24" s="250"/>
      <c r="ED24" s="264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0"/>
      <c r="FF24" s="250"/>
      <c r="FG24" s="241"/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63"/>
      <c r="FT24" s="434"/>
      <c r="FU24" s="250"/>
      <c r="FV24" s="293"/>
      <c r="FW24" s="250"/>
      <c r="FX24" s="250"/>
      <c r="FY24" s="250"/>
      <c r="FZ24" s="250"/>
      <c r="GA24" s="1123"/>
      <c r="GB24" s="293"/>
      <c r="GC24" s="234"/>
      <c r="GD24" s="250"/>
      <c r="GE24" s="293"/>
      <c r="GF24" s="143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686"/>
      <c r="HA24" s="250"/>
      <c r="HB24" s="250"/>
      <c r="HC24" s="686"/>
      <c r="HD24" s="250"/>
      <c r="HE24" s="250"/>
      <c r="HF24" s="264"/>
      <c r="HG24" s="250"/>
      <c r="HH24" s="250"/>
      <c r="HI24" s="686"/>
      <c r="HJ24" s="250"/>
      <c r="HK24" s="250"/>
      <c r="HL24" s="686"/>
      <c r="HM24" s="729"/>
      <c r="HN24" s="81"/>
      <c r="HO24" s="17"/>
      <c r="HP24" s="250"/>
      <c r="HQ24" s="250"/>
      <c r="HR24" s="264"/>
      <c r="HS24" s="729"/>
      <c r="HT24" s="81"/>
      <c r="HU24" s="17"/>
      <c r="HV24" s="250"/>
      <c r="HW24" s="250"/>
      <c r="HX24" s="264"/>
      <c r="HY24" s="729"/>
      <c r="HZ24" s="81"/>
      <c r="IA24" s="17"/>
      <c r="IB24" s="250"/>
      <c r="IC24" s="250"/>
      <c r="ID24" s="264"/>
      <c r="IE24" s="241"/>
      <c r="IF24" s="250"/>
      <c r="IG24" s="81"/>
      <c r="IH24" s="729"/>
      <c r="II24" s="81"/>
      <c r="IJ24" s="17"/>
      <c r="IK24" s="201"/>
      <c r="IL24" s="81"/>
      <c r="IM24" s="81"/>
      <c r="IN24" s="729"/>
      <c r="IO24" s="81"/>
      <c r="IP24" s="17"/>
      <c r="IQ24" s="729"/>
      <c r="IR24" s="81"/>
      <c r="IS24" s="81"/>
      <c r="IT24" s="729"/>
      <c r="IU24" s="81"/>
      <c r="IV24" s="81"/>
      <c r="IW24" s="895"/>
      <c r="IX24" s="81"/>
      <c r="IY24" s="17"/>
      <c r="IZ24" s="729"/>
      <c r="JA24" s="81"/>
      <c r="JB24" s="81"/>
      <c r="JC24" s="729"/>
      <c r="JD24" s="81"/>
      <c r="JE24" s="81"/>
      <c r="JF24" s="729"/>
      <c r="JG24" s="81"/>
      <c r="JH24" s="81"/>
      <c r="JI24" s="729"/>
      <c r="JJ24" s="81"/>
      <c r="JK24" s="17"/>
      <c r="JL24" s="250"/>
      <c r="JM24" s="250"/>
      <c r="JN24" s="250"/>
      <c r="JO24" s="250"/>
      <c r="JP24" s="143"/>
      <c r="JQ24" s="246"/>
      <c r="JR24" s="246"/>
      <c r="JS24" s="246"/>
      <c r="JT24" s="246"/>
      <c r="JU24" s="246"/>
      <c r="JV24" s="246"/>
      <c r="JW24" s="246"/>
      <c r="JX24" s="246"/>
      <c r="JY24" s="246"/>
      <c r="JZ24" s="234"/>
      <c r="KA24" s="234"/>
      <c r="KB24" s="234"/>
      <c r="KC24" s="234"/>
      <c r="KD24" s="234"/>
      <c r="KE24" s="234"/>
      <c r="KF24" s="234"/>
      <c r="KG24" s="234"/>
      <c r="KH24" s="234"/>
      <c r="KI24" s="234"/>
      <c r="KJ24" s="234"/>
      <c r="KK24" s="234"/>
      <c r="KL24" s="234"/>
      <c r="KM24" s="234"/>
      <c r="KN24" s="234"/>
      <c r="KO24" s="250"/>
      <c r="KP24" s="250"/>
      <c r="KQ24" s="343"/>
      <c r="KR24" s="234"/>
      <c r="KS24" s="143"/>
      <c r="KT24" s="143"/>
      <c r="KU24" s="143"/>
      <c r="KV24" s="143"/>
      <c r="KW24" s="143"/>
      <c r="KX24" s="143"/>
      <c r="KY24" s="143"/>
      <c r="KZ24" s="143"/>
      <c r="LA24" s="143"/>
      <c r="LB24" s="143"/>
      <c r="LC24" s="143"/>
      <c r="LD24" s="143"/>
      <c r="LE24" s="143"/>
      <c r="LF24" s="143"/>
      <c r="LG24" s="143"/>
      <c r="LH24" s="143"/>
      <c r="LI24" s="143"/>
      <c r="LJ24" s="143"/>
      <c r="LK24" s="143"/>
      <c r="LL24" s="234"/>
      <c r="LM24" s="250"/>
      <c r="LN24" s="250"/>
      <c r="LO24" s="343"/>
      <c r="LP24" s="234"/>
      <c r="LQ24" s="143"/>
      <c r="LR24" s="143"/>
      <c r="LS24" s="143"/>
      <c r="LT24" s="143"/>
      <c r="LU24" s="143"/>
      <c r="LV24" s="143"/>
      <c r="LW24" s="143"/>
      <c r="LX24" s="143"/>
      <c r="LY24" s="143"/>
      <c r="LZ24" s="143"/>
      <c r="MA24" s="143"/>
      <c r="MB24" s="143"/>
      <c r="MC24" s="143"/>
      <c r="MD24" s="143"/>
      <c r="ME24" s="143"/>
      <c r="MF24" s="143"/>
      <c r="MG24" s="143"/>
      <c r="MH24" s="143"/>
      <c r="MI24" s="143"/>
      <c r="MJ24" s="143"/>
      <c r="MK24" s="143"/>
      <c r="ML24" s="143"/>
      <c r="MM24" s="143"/>
      <c r="MN24" s="143"/>
      <c r="MO24" s="143"/>
      <c r="MP24" s="143"/>
      <c r="MQ24" s="143"/>
      <c r="MR24" s="234"/>
      <c r="MS24" s="263"/>
      <c r="MT24" s="263"/>
      <c r="MU24" s="263"/>
      <c r="MV24" s="118"/>
      <c r="MW24" s="118"/>
      <c r="MX24" s="379"/>
      <c r="MY24" s="118"/>
      <c r="MZ24" s="379"/>
      <c r="NA24" s="379"/>
      <c r="NB24" s="817"/>
      <c r="NC24" s="1157"/>
      <c r="ND24" s="508"/>
      <c r="NE24" s="118"/>
      <c r="NF24" s="419"/>
      <c r="NG24" s="487"/>
      <c r="NH24" s="143"/>
      <c r="NI24" s="428"/>
      <c r="NJ24" s="357"/>
      <c r="NK24" s="513"/>
      <c r="NL24" s="998"/>
      <c r="NM24" s="749"/>
      <c r="NN24" s="749"/>
      <c r="NO24" s="749"/>
      <c r="NP24" s="748"/>
      <c r="NQ24" s="748"/>
      <c r="NR24" s="250"/>
      <c r="NS24" s="143"/>
      <c r="NT24" s="143"/>
      <c r="NU24" s="143"/>
      <c r="NV24" s="241"/>
      <c r="NW24" s="143"/>
      <c r="NX24" s="118"/>
      <c r="NY24" s="241"/>
      <c r="NZ24" s="344"/>
      <c r="OA24" s="344"/>
      <c r="OB24" s="241"/>
      <c r="OC24" s="241"/>
      <c r="OD24" s="241"/>
      <c r="OE24" s="250"/>
      <c r="OF24" s="250"/>
      <c r="OG24" s="250"/>
      <c r="OH24" s="250"/>
      <c r="OI24" s="250"/>
      <c r="OJ24" s="250"/>
      <c r="OK24" s="250"/>
      <c r="OL24" s="250"/>
      <c r="OM24" s="250"/>
      <c r="ON24" s="250"/>
      <c r="OO24" s="250"/>
      <c r="OP24" s="250"/>
      <c r="OQ24" s="250"/>
      <c r="OR24" s="250"/>
      <c r="OS24" s="250"/>
      <c r="OT24" s="250"/>
      <c r="OU24" s="250"/>
      <c r="OV24" s="250"/>
      <c r="OW24" s="250"/>
      <c r="OX24" s="250"/>
      <c r="OY24" s="250"/>
      <c r="OZ24" s="250"/>
      <c r="PA24" s="250"/>
      <c r="PB24" s="250"/>
      <c r="PC24" s="250"/>
      <c r="PD24" s="250"/>
      <c r="PE24" s="250"/>
      <c r="PF24" s="250"/>
      <c r="PG24" s="250"/>
      <c r="PH24" s="250"/>
      <c r="PI24" s="250"/>
      <c r="PJ24" s="250"/>
      <c r="PK24" s="250"/>
      <c r="PL24" s="250"/>
      <c r="PM24" s="250"/>
      <c r="PN24" s="250"/>
      <c r="PO24" s="250"/>
      <c r="PP24" s="250"/>
      <c r="PQ24" s="250"/>
      <c r="PR24" s="250"/>
      <c r="PS24" s="250"/>
      <c r="PT24" s="250"/>
      <c r="PU24" s="250"/>
      <c r="PV24" s="250"/>
      <c r="PW24" s="250"/>
      <c r="PX24" s="250"/>
      <c r="PY24" s="250"/>
      <c r="PZ24" s="250"/>
      <c r="QA24" s="250"/>
      <c r="QB24" s="250"/>
      <c r="QC24" s="250"/>
      <c r="QD24" s="250"/>
      <c r="QE24" s="250"/>
      <c r="QF24" s="250"/>
      <c r="QG24" s="250"/>
      <c r="QH24" s="250"/>
      <c r="QI24" s="250"/>
      <c r="QJ24" s="250"/>
      <c r="QK24" s="250"/>
      <c r="QL24" s="250"/>
      <c r="QM24" s="250"/>
      <c r="QN24" s="250"/>
      <c r="QO24" s="250"/>
      <c r="QP24" s="250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</row>
    <row r="25" spans="1:555" s="18" customFormat="1" ht="21.75" customHeight="1" thickBot="1" x14ac:dyDescent="0.4">
      <c r="A25" s="78"/>
      <c r="B25" s="1180" t="s">
        <v>136</v>
      </c>
      <c r="C25" s="777" t="s">
        <v>23</v>
      </c>
      <c r="D25" s="794" t="s">
        <v>134</v>
      </c>
      <c r="E25" s="1259" t="s">
        <v>166</v>
      </c>
      <c r="F25" s="1260"/>
      <c r="G25" s="1260"/>
      <c r="H25" s="928">
        <f>H20/-D42</f>
        <v>60.501728</v>
      </c>
      <c r="I25" s="1026">
        <v>1</v>
      </c>
      <c r="J25" s="1026"/>
      <c r="K25" s="1026"/>
      <c r="L25" s="1270" t="s">
        <v>86</v>
      </c>
      <c r="M25" s="1270"/>
      <c r="N25" s="765">
        <f>AG201</f>
        <v>39480.25</v>
      </c>
      <c r="O25" s="1016">
        <f>DT201</f>
        <v>0</v>
      </c>
      <c r="P25" s="1016">
        <f>GV201</f>
        <v>0</v>
      </c>
      <c r="Q25" s="1254">
        <f t="shared" ref="Q25:Q30" si="2">SUM(N25:P25)</f>
        <v>39480.25</v>
      </c>
      <c r="R25" s="1255"/>
      <c r="S25" s="903">
        <v>627</v>
      </c>
      <c r="T25" s="920">
        <f>SUM(I25:K25)*S25</f>
        <v>627</v>
      </c>
      <c r="U25" s="642"/>
      <c r="V25" s="642"/>
      <c r="W25" s="613"/>
      <c r="X25" s="81"/>
      <c r="Y25" s="81"/>
      <c r="Z25" s="613"/>
      <c r="AA25" s="81"/>
      <c r="AB25" s="81"/>
      <c r="AC25" s="17"/>
      <c r="AD25" s="979"/>
      <c r="AE25" s="81"/>
      <c r="AF25" s="614"/>
      <c r="AG25" s="81"/>
      <c r="AH25" s="81"/>
      <c r="AI25" s="1066"/>
      <c r="AJ25" s="81"/>
      <c r="AK25" s="658"/>
      <c r="AL25" s="614"/>
      <c r="AM25" s="614"/>
      <c r="AN25" s="658"/>
      <c r="AO25" s="1066"/>
      <c r="AP25" s="614"/>
      <c r="AQ25" s="658"/>
      <c r="AR25" s="1066"/>
      <c r="AS25" s="1066"/>
      <c r="AT25" s="81"/>
      <c r="AU25" s="250"/>
      <c r="AV25" s="81"/>
      <c r="AW25" s="81"/>
      <c r="AX25" s="250"/>
      <c r="AY25" s="81"/>
      <c r="AZ25" s="81"/>
      <c r="BA25" s="17"/>
      <c r="BB25" s="81"/>
      <c r="BC25" s="81"/>
      <c r="BD25" s="17"/>
      <c r="BE25" s="81"/>
      <c r="BF25" s="81"/>
      <c r="BG25" s="241"/>
      <c r="BH25" s="81"/>
      <c r="BI25" s="81"/>
      <c r="BJ25" s="399"/>
      <c r="BK25" s="81"/>
      <c r="BL25" s="81"/>
      <c r="BM25" s="614"/>
      <c r="BN25" s="81"/>
      <c r="BO25" s="81"/>
      <c r="BP25" s="1092"/>
      <c r="BQ25" s="81"/>
      <c r="BR25" s="16"/>
      <c r="BS25" s="81"/>
      <c r="BT25" s="81"/>
      <c r="BU25" s="82"/>
      <c r="BV25" s="614"/>
      <c r="BW25" s="81"/>
      <c r="BX25" s="170"/>
      <c r="BY25" s="520"/>
      <c r="BZ25" s="81"/>
      <c r="CA25" s="170"/>
      <c r="CB25" s="722"/>
      <c r="CC25" s="81"/>
      <c r="CD25" s="81"/>
      <c r="CE25" s="17"/>
      <c r="CF25" s="81"/>
      <c r="CG25" s="81"/>
      <c r="CH25" s="250"/>
      <c r="CI25" s="81"/>
      <c r="CJ25" s="81"/>
      <c r="CK25" s="17"/>
      <c r="CL25" s="81"/>
      <c r="CM25" s="81"/>
      <c r="CN25" s="16"/>
      <c r="CO25" s="81"/>
      <c r="CP25" s="17"/>
      <c r="CQ25" s="241"/>
      <c r="CR25" s="264"/>
      <c r="CS25" s="292"/>
      <c r="CT25" s="241"/>
      <c r="CU25" s="264"/>
      <c r="CV25" s="292"/>
      <c r="CW25" s="250"/>
      <c r="CX25" s="250"/>
      <c r="CY25" s="1123"/>
      <c r="CZ25" s="264"/>
      <c r="DA25" s="250"/>
      <c r="DB25" s="250"/>
      <c r="DC25" s="264"/>
      <c r="DD25" s="241"/>
      <c r="DE25" s="241"/>
      <c r="DF25" s="264"/>
      <c r="DG25" s="645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64"/>
      <c r="DY25" s="250"/>
      <c r="DZ25" s="250"/>
      <c r="EA25" s="264"/>
      <c r="EB25" s="1048"/>
      <c r="EC25" s="250"/>
      <c r="ED25" s="264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0"/>
      <c r="FF25" s="250"/>
      <c r="FG25" s="241"/>
      <c r="FH25" s="250"/>
      <c r="FI25" s="250"/>
      <c r="FJ25" s="250"/>
      <c r="FK25" s="250"/>
      <c r="FL25" s="250"/>
      <c r="FM25" s="250"/>
      <c r="FN25" s="250"/>
      <c r="FO25" s="250"/>
      <c r="FP25" s="250"/>
      <c r="FQ25" s="250"/>
      <c r="FR25" s="250"/>
      <c r="FS25" s="263"/>
      <c r="FT25" s="434"/>
      <c r="FU25" s="250"/>
      <c r="FV25" s="293"/>
      <c r="FW25" s="250"/>
      <c r="FX25" s="250"/>
      <c r="FY25" s="250"/>
      <c r="FZ25" s="250"/>
      <c r="GA25" s="1123"/>
      <c r="GB25" s="293"/>
      <c r="GC25" s="234"/>
      <c r="GD25" s="250"/>
      <c r="GE25" s="293"/>
      <c r="GF25" s="143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686"/>
      <c r="HA25" s="250"/>
      <c r="HB25" s="250"/>
      <c r="HC25" s="686"/>
      <c r="HD25" s="250"/>
      <c r="HE25" s="250"/>
      <c r="HF25" s="264"/>
      <c r="HG25" s="250"/>
      <c r="HH25" s="250"/>
      <c r="HI25" s="686"/>
      <c r="HJ25" s="250"/>
      <c r="HK25" s="250"/>
      <c r="HL25" s="686"/>
      <c r="HM25" s="729"/>
      <c r="HN25" s="81"/>
      <c r="HO25" s="17"/>
      <c r="HP25" s="250"/>
      <c r="HQ25" s="250"/>
      <c r="HR25" s="264"/>
      <c r="HS25" s="729"/>
      <c r="HT25" s="81"/>
      <c r="HU25" s="17"/>
      <c r="HV25" s="250"/>
      <c r="HW25" s="250"/>
      <c r="HX25" s="264"/>
      <c r="HY25" s="729"/>
      <c r="HZ25" s="81"/>
      <c r="IA25" s="17"/>
      <c r="IB25" s="250"/>
      <c r="IC25" s="250"/>
      <c r="ID25" s="264"/>
      <c r="IE25" s="241"/>
      <c r="IF25" s="250"/>
      <c r="IG25" s="81"/>
      <c r="IH25" s="729"/>
      <c r="II25" s="81"/>
      <c r="IJ25" s="17"/>
      <c r="IK25" s="201"/>
      <c r="IL25" s="81"/>
      <c r="IM25" s="81"/>
      <c r="IN25" s="729"/>
      <c r="IO25" s="81"/>
      <c r="IP25" s="17"/>
      <c r="IQ25" s="729"/>
      <c r="IR25" s="81"/>
      <c r="IS25" s="81"/>
      <c r="IT25" s="729"/>
      <c r="IU25" s="81"/>
      <c r="IV25" s="81"/>
      <c r="IW25" s="895"/>
      <c r="IX25" s="81"/>
      <c r="IY25" s="17"/>
      <c r="IZ25" s="729"/>
      <c r="JA25" s="81"/>
      <c r="JB25" s="81"/>
      <c r="JC25" s="729"/>
      <c r="JD25" s="81"/>
      <c r="JE25" s="81"/>
      <c r="JF25" s="729"/>
      <c r="JG25" s="81"/>
      <c r="JH25" s="81"/>
      <c r="JI25" s="729"/>
      <c r="JJ25" s="81"/>
      <c r="JK25" s="17"/>
      <c r="JL25" s="250"/>
      <c r="JM25" s="250"/>
      <c r="JN25" s="250"/>
      <c r="JO25" s="250"/>
      <c r="JP25" s="143"/>
      <c r="JQ25" s="246"/>
      <c r="JR25" s="246"/>
      <c r="JS25" s="246"/>
      <c r="JT25" s="246"/>
      <c r="JU25" s="246"/>
      <c r="JV25" s="246"/>
      <c r="JW25" s="246"/>
      <c r="JX25" s="246"/>
      <c r="JY25" s="246"/>
      <c r="JZ25" s="234"/>
      <c r="KA25" s="234"/>
      <c r="KB25" s="234"/>
      <c r="KC25" s="234"/>
      <c r="KD25" s="234"/>
      <c r="KE25" s="234"/>
      <c r="KF25" s="234"/>
      <c r="KG25" s="234"/>
      <c r="KH25" s="234"/>
      <c r="KI25" s="234"/>
      <c r="KJ25" s="234"/>
      <c r="KK25" s="234"/>
      <c r="KL25" s="234"/>
      <c r="KM25" s="234"/>
      <c r="KN25" s="234"/>
      <c r="KO25" s="250"/>
      <c r="KP25" s="250"/>
      <c r="KQ25" s="343"/>
      <c r="KR25" s="234"/>
      <c r="KS25" s="143"/>
      <c r="KT25" s="143"/>
      <c r="KU25" s="143"/>
      <c r="KV25" s="143"/>
      <c r="KW25" s="143"/>
      <c r="KX25" s="143"/>
      <c r="KY25" s="143"/>
      <c r="KZ25" s="143"/>
      <c r="LA25" s="143"/>
      <c r="LB25" s="143"/>
      <c r="LC25" s="143"/>
      <c r="LD25" s="143"/>
      <c r="LE25" s="143"/>
      <c r="LF25" s="143"/>
      <c r="LG25" s="143"/>
      <c r="LH25" s="143"/>
      <c r="LI25" s="143"/>
      <c r="LJ25" s="143"/>
      <c r="LK25" s="143"/>
      <c r="LL25" s="234"/>
      <c r="LM25" s="250"/>
      <c r="LN25" s="250"/>
      <c r="LO25" s="343"/>
      <c r="LP25" s="234"/>
      <c r="LQ25" s="143"/>
      <c r="LR25" s="143"/>
      <c r="LS25" s="143"/>
      <c r="LT25" s="143"/>
      <c r="LU25" s="143"/>
      <c r="LV25" s="143"/>
      <c r="LW25" s="143"/>
      <c r="LX25" s="143"/>
      <c r="LY25" s="143"/>
      <c r="LZ25" s="143"/>
      <c r="MA25" s="143"/>
      <c r="MB25" s="143"/>
      <c r="MC25" s="143"/>
      <c r="MD25" s="143"/>
      <c r="ME25" s="143"/>
      <c r="MF25" s="143"/>
      <c r="MG25" s="143"/>
      <c r="MH25" s="143"/>
      <c r="MI25" s="143"/>
      <c r="MJ25" s="143"/>
      <c r="MK25" s="143"/>
      <c r="ML25" s="143"/>
      <c r="MM25" s="143"/>
      <c r="MN25" s="143"/>
      <c r="MO25" s="143"/>
      <c r="MP25" s="143"/>
      <c r="MQ25" s="143"/>
      <c r="MR25" s="234"/>
      <c r="MS25" s="263"/>
      <c r="MT25" s="263"/>
      <c r="MU25" s="263"/>
      <c r="MV25" s="118"/>
      <c r="MW25" s="118"/>
      <c r="MX25" s="379"/>
      <c r="MY25" s="118"/>
      <c r="MZ25" s="379"/>
      <c r="NA25" s="379"/>
      <c r="NB25" s="817"/>
      <c r="NC25" s="1157"/>
      <c r="ND25" s="508"/>
      <c r="NE25" s="118"/>
      <c r="NF25" s="419"/>
      <c r="NG25" s="487"/>
      <c r="NH25" s="143"/>
      <c r="NI25" s="428"/>
      <c r="NJ25" s="357"/>
      <c r="NK25" s="513"/>
      <c r="NL25" s="998"/>
      <c r="NM25" s="749"/>
      <c r="NN25" s="749"/>
      <c r="NO25" s="749"/>
      <c r="NP25" s="748"/>
      <c r="NQ25" s="748"/>
      <c r="NR25" s="250"/>
      <c r="NS25" s="143"/>
      <c r="NT25" s="143"/>
      <c r="NU25" s="143"/>
      <c r="NV25" s="241"/>
      <c r="NW25" s="143"/>
      <c r="NX25" s="118"/>
      <c r="NY25" s="241"/>
      <c r="NZ25" s="344"/>
      <c r="OA25" s="345"/>
      <c r="OB25" s="250"/>
      <c r="OC25" s="250"/>
      <c r="OD25" s="241"/>
      <c r="OE25" s="250"/>
      <c r="OF25" s="250"/>
      <c r="OG25" s="250"/>
      <c r="OH25" s="250"/>
      <c r="OI25" s="250"/>
      <c r="OJ25" s="250"/>
      <c r="OK25" s="250"/>
      <c r="OL25" s="250"/>
      <c r="OM25" s="250"/>
      <c r="ON25" s="250"/>
      <c r="OO25" s="250"/>
      <c r="OP25" s="250"/>
      <c r="OQ25" s="250"/>
      <c r="OR25" s="250"/>
      <c r="OS25" s="250"/>
      <c r="OT25" s="250"/>
      <c r="OU25" s="250"/>
      <c r="OV25" s="250"/>
      <c r="OW25" s="250"/>
      <c r="OX25" s="250"/>
      <c r="OY25" s="250"/>
      <c r="OZ25" s="250"/>
      <c r="PA25" s="250"/>
      <c r="PB25" s="250"/>
      <c r="PC25" s="250"/>
      <c r="PD25" s="250"/>
      <c r="PE25" s="250"/>
      <c r="PF25" s="250"/>
      <c r="PG25" s="250"/>
      <c r="PH25" s="250"/>
      <c r="PI25" s="250"/>
      <c r="PJ25" s="250"/>
      <c r="PK25" s="250"/>
      <c r="PL25" s="250"/>
      <c r="PM25" s="250"/>
      <c r="PN25" s="250"/>
      <c r="PO25" s="250"/>
      <c r="PP25" s="250"/>
      <c r="PQ25" s="250"/>
      <c r="PR25" s="250"/>
      <c r="PS25" s="250"/>
      <c r="PT25" s="250"/>
      <c r="PU25" s="250"/>
      <c r="PV25" s="250"/>
      <c r="PW25" s="250"/>
      <c r="PX25" s="250"/>
      <c r="PY25" s="250"/>
      <c r="PZ25" s="250"/>
      <c r="QA25" s="250"/>
      <c r="QB25" s="250"/>
      <c r="QC25" s="250"/>
      <c r="QD25" s="250"/>
      <c r="QE25" s="250"/>
      <c r="QF25" s="250"/>
      <c r="QG25" s="250"/>
      <c r="QH25" s="250"/>
      <c r="QI25" s="250"/>
      <c r="QJ25" s="250"/>
      <c r="QK25" s="250"/>
      <c r="QL25" s="250"/>
      <c r="QM25" s="250"/>
      <c r="QN25" s="250"/>
      <c r="QO25" s="250"/>
      <c r="QP25" s="250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</row>
    <row r="26" spans="1:555" s="18" customFormat="1" ht="21.75" customHeight="1" thickBot="1" x14ac:dyDescent="0.4">
      <c r="A26" s="78"/>
      <c r="B26" s="1181">
        <v>2014</v>
      </c>
      <c r="C26" s="781">
        <f>D26/H19</f>
        <v>1.7724248</v>
      </c>
      <c r="D26" s="783">
        <f>F68</f>
        <v>44310.62</v>
      </c>
      <c r="E26" s="1259" t="s">
        <v>48</v>
      </c>
      <c r="F26" s="1260"/>
      <c r="G26" s="1260"/>
      <c r="H26" s="929">
        <f>C21</f>
        <v>2.6400754036363638</v>
      </c>
      <c r="I26" s="1026"/>
      <c r="J26" s="1026"/>
      <c r="K26" s="1026"/>
      <c r="L26" s="1270" t="s">
        <v>68</v>
      </c>
      <c r="M26" s="1270"/>
      <c r="N26" s="765">
        <f>AJ201</f>
        <v>0</v>
      </c>
      <c r="O26" s="1016">
        <f>DW201</f>
        <v>0</v>
      </c>
      <c r="P26" s="1016">
        <f>GY201</f>
        <v>0</v>
      </c>
      <c r="Q26" s="1254">
        <f t="shared" si="2"/>
        <v>0</v>
      </c>
      <c r="R26" s="1255"/>
      <c r="S26" s="903">
        <v>9350</v>
      </c>
      <c r="T26" s="920">
        <f t="shared" si="1"/>
        <v>0</v>
      </c>
      <c r="U26" s="642"/>
      <c r="V26" s="642"/>
      <c r="W26" s="613"/>
      <c r="X26" s="81"/>
      <c r="Y26" s="81"/>
      <c r="Z26" s="613"/>
      <c r="AA26" s="81"/>
      <c r="AB26" s="81"/>
      <c r="AC26" s="17"/>
      <c r="AD26" s="979"/>
      <c r="AE26" s="81"/>
      <c r="AF26" s="614"/>
      <c r="AG26" s="81"/>
      <c r="AH26" s="81"/>
      <c r="AI26" s="1066"/>
      <c r="AJ26" s="81"/>
      <c r="AK26" s="658"/>
      <c r="AL26" s="614"/>
      <c r="AM26" s="614"/>
      <c r="AN26" s="658"/>
      <c r="AO26" s="1066"/>
      <c r="AP26" s="614"/>
      <c r="AQ26" s="658"/>
      <c r="AR26" s="1066"/>
      <c r="AS26" s="1066"/>
      <c r="AT26" s="81"/>
      <c r="AU26" s="250"/>
      <c r="AV26" s="81"/>
      <c r="AW26" s="81"/>
      <c r="AX26" s="250"/>
      <c r="AY26" s="81"/>
      <c r="AZ26" s="81"/>
      <c r="BA26" s="17"/>
      <c r="BB26" s="81"/>
      <c r="BC26" s="81"/>
      <c r="BD26" s="17"/>
      <c r="BE26" s="81"/>
      <c r="BF26" s="81"/>
      <c r="BG26" s="241"/>
      <c r="BH26" s="81"/>
      <c r="BI26" s="81"/>
      <c r="BJ26" s="399"/>
      <c r="BK26" s="81"/>
      <c r="BL26" s="81"/>
      <c r="BM26" s="614"/>
      <c r="BN26" s="81"/>
      <c r="BO26" s="81"/>
      <c r="BP26" s="1092"/>
      <c r="BQ26" s="81"/>
      <c r="BR26" s="16"/>
      <c r="BS26" s="81"/>
      <c r="BT26" s="81"/>
      <c r="BU26" s="82"/>
      <c r="BV26" s="614"/>
      <c r="BW26" s="81"/>
      <c r="BX26" s="170"/>
      <c r="BY26" s="520"/>
      <c r="BZ26" s="81"/>
      <c r="CA26" s="170"/>
      <c r="CB26" s="722"/>
      <c r="CC26" s="81"/>
      <c r="CD26" s="81"/>
      <c r="CE26" s="17"/>
      <c r="CF26" s="81"/>
      <c r="CG26" s="81"/>
      <c r="CH26" s="250"/>
      <c r="CI26" s="81"/>
      <c r="CJ26" s="81"/>
      <c r="CK26" s="17"/>
      <c r="CL26" s="81"/>
      <c r="CM26" s="81"/>
      <c r="CN26" s="16"/>
      <c r="CO26" s="81"/>
      <c r="CP26" s="17"/>
      <c r="CQ26" s="241"/>
      <c r="CR26" s="264"/>
      <c r="CS26" s="292"/>
      <c r="CT26" s="241"/>
      <c r="CU26" s="264"/>
      <c r="CV26" s="292"/>
      <c r="CW26" s="250"/>
      <c r="CX26" s="250"/>
      <c r="CY26" s="1123"/>
      <c r="CZ26" s="264"/>
      <c r="DA26" s="250"/>
      <c r="DB26" s="250"/>
      <c r="DC26" s="264"/>
      <c r="DD26" s="241"/>
      <c r="DE26" s="241"/>
      <c r="DF26" s="264"/>
      <c r="DG26" s="645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64"/>
      <c r="DY26" s="250"/>
      <c r="DZ26" s="250"/>
      <c r="EA26" s="264"/>
      <c r="EB26" s="1048"/>
      <c r="EC26" s="250"/>
      <c r="ED26" s="264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41"/>
      <c r="FH26" s="250"/>
      <c r="FI26" s="250"/>
      <c r="FJ26" s="250"/>
      <c r="FK26" s="250"/>
      <c r="FL26" s="250"/>
      <c r="FM26" s="250"/>
      <c r="FN26" s="250"/>
      <c r="FO26" s="250"/>
      <c r="FP26" s="250"/>
      <c r="FQ26" s="250"/>
      <c r="FR26" s="250"/>
      <c r="FS26" s="263"/>
      <c r="FT26" s="434"/>
      <c r="FU26" s="250"/>
      <c r="FV26" s="293"/>
      <c r="FW26" s="250"/>
      <c r="FX26" s="250"/>
      <c r="FY26" s="250"/>
      <c r="FZ26" s="250"/>
      <c r="GA26" s="1123"/>
      <c r="GB26" s="293"/>
      <c r="GC26" s="234"/>
      <c r="GD26" s="250"/>
      <c r="GE26" s="293"/>
      <c r="GF26" s="143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686"/>
      <c r="HA26" s="250"/>
      <c r="HB26" s="250"/>
      <c r="HC26" s="686"/>
      <c r="HD26" s="250"/>
      <c r="HE26" s="250"/>
      <c r="HF26" s="264"/>
      <c r="HG26" s="250"/>
      <c r="HH26" s="250"/>
      <c r="HI26" s="686"/>
      <c r="HJ26" s="250"/>
      <c r="HK26" s="250"/>
      <c r="HL26" s="686"/>
      <c r="HM26" s="729"/>
      <c r="HN26" s="81"/>
      <c r="HO26" s="17"/>
      <c r="HP26" s="250"/>
      <c r="HQ26" s="250"/>
      <c r="HR26" s="264"/>
      <c r="HS26" s="729"/>
      <c r="HT26" s="81"/>
      <c r="HU26" s="17"/>
      <c r="HV26" s="250"/>
      <c r="HW26" s="250"/>
      <c r="HX26" s="264"/>
      <c r="HY26" s="729"/>
      <c r="HZ26" s="81"/>
      <c r="IA26" s="17"/>
      <c r="IB26" s="250"/>
      <c r="IC26" s="250"/>
      <c r="ID26" s="264"/>
      <c r="IE26" s="241"/>
      <c r="IF26" s="250"/>
      <c r="IG26" s="81"/>
      <c r="IH26" s="729"/>
      <c r="II26" s="81"/>
      <c r="IJ26" s="17"/>
      <c r="IK26" s="201"/>
      <c r="IL26" s="81"/>
      <c r="IM26" s="81"/>
      <c r="IN26" s="729"/>
      <c r="IO26" s="81"/>
      <c r="IP26" s="17"/>
      <c r="IQ26" s="729"/>
      <c r="IR26" s="81"/>
      <c r="IS26" s="81"/>
      <c r="IT26" s="729"/>
      <c r="IU26" s="81"/>
      <c r="IV26" s="81"/>
      <c r="IW26" s="895"/>
      <c r="IX26" s="81"/>
      <c r="IY26" s="17"/>
      <c r="IZ26" s="729"/>
      <c r="JA26" s="81"/>
      <c r="JB26" s="81"/>
      <c r="JC26" s="729"/>
      <c r="JD26" s="81"/>
      <c r="JE26" s="81"/>
      <c r="JF26" s="729"/>
      <c r="JG26" s="81"/>
      <c r="JH26" s="81"/>
      <c r="JI26" s="729"/>
      <c r="JJ26" s="81"/>
      <c r="JK26" s="17"/>
      <c r="JL26" s="250"/>
      <c r="JM26" s="250"/>
      <c r="JN26" s="250"/>
      <c r="JO26" s="250"/>
      <c r="JP26" s="143"/>
      <c r="JQ26" s="246"/>
      <c r="JR26" s="246"/>
      <c r="JS26" s="246"/>
      <c r="JT26" s="246"/>
      <c r="JU26" s="246"/>
      <c r="JV26" s="246"/>
      <c r="JW26" s="246"/>
      <c r="JX26" s="246"/>
      <c r="JY26" s="246"/>
      <c r="JZ26" s="234"/>
      <c r="KA26" s="234"/>
      <c r="KB26" s="234"/>
      <c r="KC26" s="234"/>
      <c r="KD26" s="234"/>
      <c r="KE26" s="234"/>
      <c r="KF26" s="234"/>
      <c r="KG26" s="234"/>
      <c r="KH26" s="234"/>
      <c r="KI26" s="234"/>
      <c r="KJ26" s="234"/>
      <c r="KK26" s="234"/>
      <c r="KL26" s="234"/>
      <c r="KM26" s="234"/>
      <c r="KN26" s="234"/>
      <c r="KO26" s="250"/>
      <c r="KP26" s="250"/>
      <c r="KQ26" s="343"/>
      <c r="KR26" s="234"/>
      <c r="KS26" s="143"/>
      <c r="KT26" s="143"/>
      <c r="KU26" s="143"/>
      <c r="KV26" s="143"/>
      <c r="KW26" s="143"/>
      <c r="KX26" s="143"/>
      <c r="KY26" s="143"/>
      <c r="KZ26" s="143"/>
      <c r="LA26" s="143"/>
      <c r="LB26" s="143"/>
      <c r="LC26" s="143"/>
      <c r="LD26" s="143"/>
      <c r="LE26" s="143"/>
      <c r="LF26" s="143"/>
      <c r="LG26" s="143"/>
      <c r="LH26" s="143"/>
      <c r="LI26" s="143"/>
      <c r="LJ26" s="143"/>
      <c r="LK26" s="143"/>
      <c r="LL26" s="234"/>
      <c r="LM26" s="250"/>
      <c r="LN26" s="250"/>
      <c r="LO26" s="343"/>
      <c r="LP26" s="234"/>
      <c r="LQ26" s="143"/>
      <c r="LR26" s="143"/>
      <c r="LS26" s="143"/>
      <c r="LT26" s="143"/>
      <c r="LU26" s="143"/>
      <c r="LV26" s="143"/>
      <c r="LW26" s="143"/>
      <c r="LX26" s="143"/>
      <c r="LY26" s="143"/>
      <c r="LZ26" s="143"/>
      <c r="MA26" s="143"/>
      <c r="MB26" s="143"/>
      <c r="MC26" s="143"/>
      <c r="MD26" s="143"/>
      <c r="ME26" s="143"/>
      <c r="MF26" s="143"/>
      <c r="MG26" s="143"/>
      <c r="MH26" s="143"/>
      <c r="MI26" s="143"/>
      <c r="MJ26" s="143"/>
      <c r="MK26" s="143"/>
      <c r="ML26" s="143"/>
      <c r="MM26" s="143"/>
      <c r="MN26" s="143"/>
      <c r="MO26" s="143"/>
      <c r="MP26" s="143"/>
      <c r="MQ26" s="143"/>
      <c r="MR26" s="234"/>
      <c r="MS26" s="263"/>
      <c r="MT26" s="263"/>
      <c r="MU26" s="263"/>
      <c r="MV26" s="118"/>
      <c r="MW26" s="118"/>
      <c r="MX26" s="379"/>
      <c r="MY26" s="118"/>
      <c r="MZ26" s="379"/>
      <c r="NA26" s="379"/>
      <c r="NB26" s="817"/>
      <c r="NC26" s="1157"/>
      <c r="ND26" s="508"/>
      <c r="NE26" s="118"/>
      <c r="NF26" s="419"/>
      <c r="NG26" s="487"/>
      <c r="NH26" s="143"/>
      <c r="NI26" s="428"/>
      <c r="NJ26" s="357"/>
      <c r="NK26" s="513"/>
      <c r="NL26" s="998"/>
      <c r="NM26" s="749"/>
      <c r="NN26" s="749"/>
      <c r="NO26" s="749"/>
      <c r="NP26" s="748"/>
      <c r="NQ26" s="748"/>
      <c r="NR26" s="250"/>
      <c r="NS26" s="143"/>
      <c r="NT26" s="143"/>
      <c r="NU26" s="143"/>
      <c r="NV26" s="241"/>
      <c r="NW26" s="143"/>
      <c r="NX26" s="118"/>
      <c r="NY26" s="241"/>
      <c r="NZ26" s="344"/>
      <c r="OA26" s="345"/>
      <c r="OB26" s="250"/>
      <c r="OC26" s="250"/>
      <c r="OD26" s="241"/>
      <c r="OE26" s="250"/>
      <c r="OF26" s="250"/>
      <c r="OG26" s="250"/>
      <c r="OH26" s="250"/>
      <c r="OI26" s="250"/>
      <c r="OJ26" s="250"/>
      <c r="OK26" s="250"/>
      <c r="OL26" s="250"/>
      <c r="OM26" s="250"/>
      <c r="ON26" s="250"/>
      <c r="OO26" s="250"/>
      <c r="OP26" s="250"/>
      <c r="OQ26" s="250"/>
      <c r="OR26" s="250"/>
      <c r="OS26" s="250"/>
      <c r="OT26" s="250"/>
      <c r="OU26" s="250"/>
      <c r="OV26" s="250"/>
      <c r="OW26" s="250"/>
      <c r="OX26" s="250"/>
      <c r="OY26" s="250"/>
      <c r="OZ26" s="250"/>
      <c r="PA26" s="250"/>
      <c r="PB26" s="250"/>
      <c r="PC26" s="250"/>
      <c r="PD26" s="250"/>
      <c r="PE26" s="250"/>
      <c r="PF26" s="250"/>
      <c r="PG26" s="250"/>
      <c r="PH26" s="250"/>
      <c r="PI26" s="250"/>
      <c r="PJ26" s="250"/>
      <c r="PK26" s="250"/>
      <c r="PL26" s="250"/>
      <c r="PM26" s="250"/>
      <c r="PN26" s="250"/>
      <c r="PO26" s="250"/>
      <c r="PP26" s="250"/>
      <c r="PQ26" s="250"/>
      <c r="PR26" s="250"/>
      <c r="PS26" s="250"/>
      <c r="PT26" s="250"/>
      <c r="PU26" s="250"/>
      <c r="PV26" s="250"/>
      <c r="PW26" s="250"/>
      <c r="PX26" s="250"/>
      <c r="PY26" s="250"/>
      <c r="PZ26" s="250"/>
      <c r="QA26" s="250"/>
      <c r="QB26" s="250"/>
      <c r="QC26" s="250"/>
      <c r="QD26" s="250"/>
      <c r="QE26" s="250"/>
      <c r="QF26" s="250"/>
      <c r="QG26" s="250"/>
      <c r="QH26" s="250"/>
      <c r="QI26" s="250"/>
      <c r="QJ26" s="250"/>
      <c r="QK26" s="250"/>
      <c r="QL26" s="250"/>
      <c r="QM26" s="250"/>
      <c r="QN26" s="250"/>
      <c r="QO26" s="250"/>
      <c r="QP26" s="250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</row>
    <row r="27" spans="1:555" s="18" customFormat="1" ht="21.75" customHeight="1" thickBot="1" x14ac:dyDescent="0.4">
      <c r="A27" s="78"/>
      <c r="B27" s="1182">
        <f t="shared" ref="B27:B35" si="3">B26+1</f>
        <v>2015</v>
      </c>
      <c r="C27" s="782">
        <f>D27/H19</f>
        <v>2.2818449999999997</v>
      </c>
      <c r="D27" s="784">
        <f>F83</f>
        <v>57046.124999999993</v>
      </c>
      <c r="E27" s="797" t="s">
        <v>167</v>
      </c>
      <c r="F27" s="798"/>
      <c r="G27" s="799"/>
      <c r="H27" s="930">
        <f>H22/H19</f>
        <v>-4.5780200000000187E-2</v>
      </c>
      <c r="I27" s="1026"/>
      <c r="J27" s="1026"/>
      <c r="K27" s="1026"/>
      <c r="L27" s="1270" t="s">
        <v>82</v>
      </c>
      <c r="M27" s="1270"/>
      <c r="N27" s="765">
        <f>AM201</f>
        <v>0</v>
      </c>
      <c r="O27" s="1016">
        <f>DZ201</f>
        <v>0</v>
      </c>
      <c r="P27" s="1016">
        <f>HB201</f>
        <v>0</v>
      </c>
      <c r="Q27" s="1254">
        <f t="shared" si="2"/>
        <v>0</v>
      </c>
      <c r="R27" s="1255"/>
      <c r="S27" s="903">
        <v>4675</v>
      </c>
      <c r="T27" s="920">
        <f t="shared" si="1"/>
        <v>0</v>
      </c>
      <c r="U27" s="642"/>
      <c r="V27" s="642"/>
      <c r="W27" s="613"/>
      <c r="X27" s="81"/>
      <c r="Y27" s="81"/>
      <c r="Z27" s="613"/>
      <c r="AA27" s="81"/>
      <c r="AB27" s="81"/>
      <c r="AC27" s="17"/>
      <c r="AD27" s="979"/>
      <c r="AE27" s="81"/>
      <c r="AF27" s="614"/>
      <c r="AG27" s="81"/>
      <c r="AH27" s="81"/>
      <c r="AI27" s="1066"/>
      <c r="AJ27" s="81"/>
      <c r="AK27" s="658"/>
      <c r="AL27" s="614"/>
      <c r="AM27" s="614"/>
      <c r="AN27" s="658"/>
      <c r="AO27" s="1066"/>
      <c r="AP27" s="614"/>
      <c r="AQ27" s="658"/>
      <c r="AR27" s="1066"/>
      <c r="AS27" s="1066"/>
      <c r="AT27" s="81"/>
      <c r="AU27" s="250"/>
      <c r="AV27" s="81"/>
      <c r="AW27" s="81"/>
      <c r="AX27" s="250"/>
      <c r="AY27" s="81"/>
      <c r="AZ27" s="81"/>
      <c r="BA27" s="17"/>
      <c r="BB27" s="81"/>
      <c r="BC27" s="81"/>
      <c r="BD27" s="17"/>
      <c r="BE27" s="81"/>
      <c r="BF27" s="81"/>
      <c r="BG27" s="241"/>
      <c r="BH27" s="81"/>
      <c r="BI27" s="81"/>
      <c r="BJ27" s="399"/>
      <c r="BK27" s="81"/>
      <c r="BL27" s="81"/>
      <c r="BM27" s="614"/>
      <c r="BN27" s="81"/>
      <c r="BO27" s="81"/>
      <c r="BP27" s="1092"/>
      <c r="BQ27" s="81"/>
      <c r="BR27" s="16"/>
      <c r="BS27" s="81"/>
      <c r="BT27" s="81"/>
      <c r="BU27" s="82"/>
      <c r="BV27" s="614"/>
      <c r="BW27" s="81"/>
      <c r="BX27" s="170"/>
      <c r="BY27" s="520"/>
      <c r="BZ27" s="81"/>
      <c r="CA27" s="170"/>
      <c r="CB27" s="722"/>
      <c r="CC27" s="81"/>
      <c r="CD27" s="81"/>
      <c r="CE27" s="17"/>
      <c r="CF27" s="81"/>
      <c r="CG27" s="81"/>
      <c r="CH27" s="250"/>
      <c r="CI27" s="81"/>
      <c r="CJ27" s="81"/>
      <c r="CK27" s="17"/>
      <c r="CL27" s="81"/>
      <c r="CM27" s="81"/>
      <c r="CN27" s="16"/>
      <c r="CO27" s="81"/>
      <c r="CP27" s="17"/>
      <c r="CQ27" s="241"/>
      <c r="CR27" s="264"/>
      <c r="CS27" s="292"/>
      <c r="CT27" s="241"/>
      <c r="CU27" s="264"/>
      <c r="CV27" s="292"/>
      <c r="CW27" s="250"/>
      <c r="CX27" s="250"/>
      <c r="CY27" s="1123"/>
      <c r="CZ27" s="264"/>
      <c r="DA27" s="250"/>
      <c r="DB27" s="250"/>
      <c r="DC27" s="264"/>
      <c r="DD27" s="241"/>
      <c r="DE27" s="241"/>
      <c r="DF27" s="264"/>
      <c r="DG27" s="645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64"/>
      <c r="DY27" s="250"/>
      <c r="DZ27" s="250"/>
      <c r="EA27" s="264"/>
      <c r="EB27" s="1048"/>
      <c r="EC27" s="250"/>
      <c r="ED27" s="264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41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63"/>
      <c r="FT27" s="434"/>
      <c r="FU27" s="250"/>
      <c r="FV27" s="293"/>
      <c r="FW27" s="250"/>
      <c r="FX27" s="250"/>
      <c r="FY27" s="250"/>
      <c r="FZ27" s="250"/>
      <c r="GA27" s="1123"/>
      <c r="GB27" s="293"/>
      <c r="GC27" s="234"/>
      <c r="GD27" s="250"/>
      <c r="GE27" s="293"/>
      <c r="GF27" s="143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686"/>
      <c r="HA27" s="250"/>
      <c r="HB27" s="250"/>
      <c r="HC27" s="686"/>
      <c r="HD27" s="250"/>
      <c r="HE27" s="250"/>
      <c r="HF27" s="264"/>
      <c r="HG27" s="250"/>
      <c r="HH27" s="250"/>
      <c r="HI27" s="686"/>
      <c r="HJ27" s="250"/>
      <c r="HK27" s="250"/>
      <c r="HL27" s="686"/>
      <c r="HM27" s="729"/>
      <c r="HN27" s="81"/>
      <c r="HO27" s="17"/>
      <c r="HP27" s="250"/>
      <c r="HQ27" s="250"/>
      <c r="HR27" s="264"/>
      <c r="HS27" s="729"/>
      <c r="HT27" s="81"/>
      <c r="HU27" s="17"/>
      <c r="HV27" s="250"/>
      <c r="HW27" s="250"/>
      <c r="HX27" s="264"/>
      <c r="HY27" s="729"/>
      <c r="HZ27" s="81"/>
      <c r="IA27" s="17"/>
      <c r="IB27" s="250"/>
      <c r="IC27" s="250"/>
      <c r="ID27" s="264"/>
      <c r="IE27" s="241"/>
      <c r="IF27" s="250"/>
      <c r="IG27" s="81"/>
      <c r="IH27" s="729"/>
      <c r="II27" s="81"/>
      <c r="IJ27" s="17"/>
      <c r="IK27" s="201"/>
      <c r="IL27" s="81"/>
      <c r="IM27" s="81"/>
      <c r="IN27" s="729"/>
      <c r="IO27" s="81"/>
      <c r="IP27" s="17"/>
      <c r="IQ27" s="729"/>
      <c r="IR27" s="81"/>
      <c r="IS27" s="81"/>
      <c r="IT27" s="729"/>
      <c r="IU27" s="81"/>
      <c r="IV27" s="81"/>
      <c r="IW27" s="895"/>
      <c r="IX27" s="81"/>
      <c r="IY27" s="17"/>
      <c r="IZ27" s="729"/>
      <c r="JA27" s="81"/>
      <c r="JB27" s="81"/>
      <c r="JC27" s="729"/>
      <c r="JD27" s="81"/>
      <c r="JE27" s="81"/>
      <c r="JF27" s="729"/>
      <c r="JG27" s="81"/>
      <c r="JH27" s="81"/>
      <c r="JI27" s="729"/>
      <c r="JJ27" s="81"/>
      <c r="JK27" s="17"/>
      <c r="JL27" s="250"/>
      <c r="JM27" s="250"/>
      <c r="JN27" s="250"/>
      <c r="JO27" s="250"/>
      <c r="JP27" s="143"/>
      <c r="JQ27" s="246"/>
      <c r="JR27" s="246"/>
      <c r="JS27" s="246"/>
      <c r="JT27" s="246"/>
      <c r="JU27" s="246"/>
      <c r="JV27" s="246"/>
      <c r="JW27" s="246"/>
      <c r="JX27" s="246"/>
      <c r="JY27" s="246"/>
      <c r="JZ27" s="234"/>
      <c r="KA27" s="234"/>
      <c r="KB27" s="234"/>
      <c r="KC27" s="234"/>
      <c r="KD27" s="234"/>
      <c r="KE27" s="234"/>
      <c r="KF27" s="234"/>
      <c r="KG27" s="234"/>
      <c r="KH27" s="234"/>
      <c r="KI27" s="234"/>
      <c r="KJ27" s="234"/>
      <c r="KK27" s="234"/>
      <c r="KL27" s="234"/>
      <c r="KM27" s="234"/>
      <c r="KN27" s="234"/>
      <c r="KO27" s="250"/>
      <c r="KP27" s="250"/>
      <c r="KQ27" s="343"/>
      <c r="KR27" s="234"/>
      <c r="KS27" s="143"/>
      <c r="KT27" s="143"/>
      <c r="KU27" s="143"/>
      <c r="KV27" s="143"/>
      <c r="KW27" s="143"/>
      <c r="KX27" s="143"/>
      <c r="KY27" s="143"/>
      <c r="KZ27" s="143"/>
      <c r="LA27" s="143"/>
      <c r="LB27" s="143"/>
      <c r="LC27" s="143"/>
      <c r="LD27" s="143"/>
      <c r="LE27" s="143"/>
      <c r="LF27" s="143"/>
      <c r="LG27" s="143"/>
      <c r="LH27" s="143"/>
      <c r="LI27" s="143"/>
      <c r="LJ27" s="143"/>
      <c r="LK27" s="143"/>
      <c r="LL27" s="234"/>
      <c r="LM27" s="250"/>
      <c r="LN27" s="250"/>
      <c r="LO27" s="343"/>
      <c r="LP27" s="234"/>
      <c r="LQ27" s="143"/>
      <c r="LR27" s="143"/>
      <c r="LS27" s="143"/>
      <c r="LT27" s="143"/>
      <c r="LU27" s="143"/>
      <c r="LV27" s="143"/>
      <c r="LW27" s="143"/>
      <c r="LX27" s="143"/>
      <c r="LY27" s="143"/>
      <c r="LZ27" s="143"/>
      <c r="MA27" s="143"/>
      <c r="MB27" s="143"/>
      <c r="MC27" s="143"/>
      <c r="MD27" s="143"/>
      <c r="ME27" s="143"/>
      <c r="MF27" s="143"/>
      <c r="MG27" s="143"/>
      <c r="MH27" s="143"/>
      <c r="MI27" s="143"/>
      <c r="MJ27" s="143"/>
      <c r="MK27" s="143"/>
      <c r="ML27" s="143"/>
      <c r="MM27" s="143"/>
      <c r="MN27" s="143"/>
      <c r="MO27" s="143"/>
      <c r="MP27" s="143"/>
      <c r="MQ27" s="143"/>
      <c r="MR27" s="234"/>
      <c r="MS27" s="263"/>
      <c r="MT27" s="263"/>
      <c r="MU27" s="263"/>
      <c r="MV27" s="118"/>
      <c r="MW27" s="118"/>
      <c r="MX27" s="379"/>
      <c r="MY27" s="118"/>
      <c r="MZ27" s="379"/>
      <c r="NA27" s="379"/>
      <c r="NB27" s="817"/>
      <c r="NC27" s="1157"/>
      <c r="ND27" s="508"/>
      <c r="NE27" s="118"/>
      <c r="NF27" s="419"/>
      <c r="NG27" s="487"/>
      <c r="NH27" s="143"/>
      <c r="NI27" s="428"/>
      <c r="NJ27" s="357"/>
      <c r="NK27" s="513"/>
      <c r="NL27" s="998"/>
      <c r="NM27" s="749"/>
      <c r="NN27" s="749"/>
      <c r="NO27" s="749"/>
      <c r="NP27" s="748"/>
      <c r="NQ27" s="748"/>
      <c r="NR27" s="250"/>
      <c r="NS27" s="143"/>
      <c r="NT27" s="143"/>
      <c r="NU27" s="143"/>
      <c r="NV27" s="241"/>
      <c r="NW27" s="143"/>
      <c r="NX27" s="118"/>
      <c r="NY27" s="241"/>
      <c r="NZ27" s="344"/>
      <c r="OA27" s="345"/>
      <c r="OB27" s="250"/>
      <c r="OC27" s="250"/>
      <c r="OD27" s="241"/>
      <c r="OE27" s="250"/>
      <c r="OF27" s="250"/>
      <c r="OG27" s="250"/>
      <c r="OH27" s="250"/>
      <c r="OI27" s="250"/>
      <c r="OJ27" s="250"/>
      <c r="OK27" s="250"/>
      <c r="OL27" s="250"/>
      <c r="OM27" s="250"/>
      <c r="ON27" s="250"/>
      <c r="OO27" s="250"/>
      <c r="OP27" s="250"/>
      <c r="OQ27" s="250"/>
      <c r="OR27" s="250"/>
      <c r="OS27" s="250"/>
      <c r="OT27" s="250"/>
      <c r="OU27" s="250"/>
      <c r="OV27" s="250"/>
      <c r="OW27" s="250"/>
      <c r="OX27" s="250"/>
      <c r="OY27" s="250"/>
      <c r="OZ27" s="250"/>
      <c r="PA27" s="250"/>
      <c r="PB27" s="250"/>
      <c r="PC27" s="250"/>
      <c r="PD27" s="250"/>
      <c r="PE27" s="250"/>
      <c r="PF27" s="250"/>
      <c r="PG27" s="250"/>
      <c r="PH27" s="250"/>
      <c r="PI27" s="250"/>
      <c r="PJ27" s="250"/>
      <c r="PK27" s="250"/>
      <c r="PL27" s="250"/>
      <c r="PM27" s="250"/>
      <c r="PN27" s="250"/>
      <c r="PO27" s="250"/>
      <c r="PP27" s="250"/>
      <c r="PQ27" s="250"/>
      <c r="PR27" s="250"/>
      <c r="PS27" s="250"/>
      <c r="PT27" s="250"/>
      <c r="PU27" s="250"/>
      <c r="PV27" s="250"/>
      <c r="PW27" s="250"/>
      <c r="PX27" s="250"/>
      <c r="PY27" s="250"/>
      <c r="PZ27" s="250"/>
      <c r="QA27" s="250"/>
      <c r="QB27" s="250"/>
      <c r="QC27" s="250"/>
      <c r="QD27" s="250"/>
      <c r="QE27" s="250"/>
      <c r="QF27" s="250"/>
      <c r="QG27" s="250"/>
      <c r="QH27" s="250"/>
      <c r="QI27" s="250"/>
      <c r="QJ27" s="250"/>
      <c r="QK27" s="250"/>
      <c r="QL27" s="250"/>
      <c r="QM27" s="250"/>
      <c r="QN27" s="250"/>
      <c r="QO27" s="250"/>
      <c r="QP27" s="250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</row>
    <row r="28" spans="1:555" s="18" customFormat="1" ht="21.75" customHeight="1" thickBot="1" x14ac:dyDescent="0.4">
      <c r="A28" s="78"/>
      <c r="B28" s="1182">
        <f t="shared" si="3"/>
        <v>2016</v>
      </c>
      <c r="C28" s="782">
        <f>D28/H19</f>
        <v>2.2603996000000004</v>
      </c>
      <c r="D28" s="784">
        <f>F98</f>
        <v>56509.990000000005</v>
      </c>
      <c r="E28" s="796" t="s">
        <v>139</v>
      </c>
      <c r="F28" s="931"/>
      <c r="G28" s="795"/>
      <c r="H28" s="932"/>
      <c r="I28" s="1026">
        <v>1</v>
      </c>
      <c r="J28" s="1026"/>
      <c r="K28" s="1026"/>
      <c r="L28" s="1270" t="s">
        <v>67</v>
      </c>
      <c r="M28" s="1270"/>
      <c r="N28" s="765">
        <f>AP201</f>
        <v>93157.75</v>
      </c>
      <c r="O28" s="1016">
        <f>EC201</f>
        <v>0</v>
      </c>
      <c r="P28" s="1016">
        <f>HE201</f>
        <v>0</v>
      </c>
      <c r="Q28" s="1254">
        <f t="shared" si="2"/>
        <v>93157.75</v>
      </c>
      <c r="R28" s="1283"/>
      <c r="S28" s="903">
        <v>1870</v>
      </c>
      <c r="T28" s="920">
        <f>SUM(I28:K28)*S28</f>
        <v>1870</v>
      </c>
      <c r="U28" s="640"/>
      <c r="V28" s="642"/>
      <c r="W28" s="613"/>
      <c r="X28" s="81"/>
      <c r="Y28" s="81"/>
      <c r="Z28" s="613"/>
      <c r="AA28" s="81"/>
      <c r="AB28" s="81"/>
      <c r="AC28" s="17"/>
      <c r="AD28" s="979"/>
      <c r="AE28" s="81"/>
      <c r="AF28" s="614"/>
      <c r="AG28" s="81"/>
      <c r="AH28" s="81"/>
      <c r="AI28" s="1066"/>
      <c r="AJ28" s="81"/>
      <c r="AK28" s="658"/>
      <c r="AL28" s="614"/>
      <c r="AM28" s="614"/>
      <c r="AN28" s="658"/>
      <c r="AO28" s="1066"/>
      <c r="AP28" s="614"/>
      <c r="AQ28" s="658"/>
      <c r="AR28" s="1066"/>
      <c r="AS28" s="1066"/>
      <c r="AT28" s="81"/>
      <c r="AU28" s="250"/>
      <c r="AV28" s="81"/>
      <c r="AW28" s="81"/>
      <c r="AX28" s="250"/>
      <c r="AY28" s="81"/>
      <c r="AZ28" s="81"/>
      <c r="BA28" s="17"/>
      <c r="BB28" s="81"/>
      <c r="BC28" s="81"/>
      <c r="BD28" s="17"/>
      <c r="BE28" s="81"/>
      <c r="BF28" s="81"/>
      <c r="BG28" s="241"/>
      <c r="BH28" s="81"/>
      <c r="BI28" s="81"/>
      <c r="BJ28" s="399"/>
      <c r="BK28" s="81"/>
      <c r="BL28" s="81"/>
      <c r="BM28" s="614"/>
      <c r="BN28" s="81"/>
      <c r="BO28" s="81"/>
      <c r="BP28" s="1092"/>
      <c r="BQ28" s="81"/>
      <c r="BR28" s="16"/>
      <c r="BS28" s="81"/>
      <c r="BT28" s="81"/>
      <c r="BU28" s="82"/>
      <c r="BV28" s="614"/>
      <c r="BW28" s="81"/>
      <c r="BX28" s="170"/>
      <c r="BY28" s="520"/>
      <c r="BZ28" s="81"/>
      <c r="CA28" s="170"/>
      <c r="CB28" s="722"/>
      <c r="CC28" s="81"/>
      <c r="CD28" s="81"/>
      <c r="CE28" s="17"/>
      <c r="CF28" s="81"/>
      <c r="CG28" s="81"/>
      <c r="CH28" s="250"/>
      <c r="CI28" s="81"/>
      <c r="CJ28" s="81"/>
      <c r="CK28" s="17"/>
      <c r="CL28" s="81"/>
      <c r="CM28" s="81"/>
      <c r="CN28" s="16"/>
      <c r="CO28" s="81"/>
      <c r="CP28" s="17"/>
      <c r="CQ28" s="241"/>
      <c r="CR28" s="264"/>
      <c r="CS28" s="292"/>
      <c r="CT28" s="241"/>
      <c r="CU28" s="264"/>
      <c r="CV28" s="292"/>
      <c r="CW28" s="250"/>
      <c r="CX28" s="250"/>
      <c r="CY28" s="1123"/>
      <c r="CZ28" s="264"/>
      <c r="DA28" s="250"/>
      <c r="DB28" s="250"/>
      <c r="DC28" s="264"/>
      <c r="DD28" s="241"/>
      <c r="DE28" s="241"/>
      <c r="DF28" s="264"/>
      <c r="DG28" s="645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64"/>
      <c r="DY28" s="250"/>
      <c r="DZ28" s="250"/>
      <c r="EA28" s="264"/>
      <c r="EB28" s="1048"/>
      <c r="EC28" s="250"/>
      <c r="ED28" s="264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41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63"/>
      <c r="FT28" s="434"/>
      <c r="FU28" s="250"/>
      <c r="FV28" s="293"/>
      <c r="FW28" s="250"/>
      <c r="FX28" s="250"/>
      <c r="FY28" s="250"/>
      <c r="FZ28" s="250"/>
      <c r="GA28" s="1123"/>
      <c r="GB28" s="293"/>
      <c r="GC28" s="234"/>
      <c r="GD28" s="250"/>
      <c r="GE28" s="293"/>
      <c r="GF28" s="143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686"/>
      <c r="HA28" s="250"/>
      <c r="HB28" s="250"/>
      <c r="HC28" s="686"/>
      <c r="HD28" s="250"/>
      <c r="HE28" s="250"/>
      <c r="HF28" s="264"/>
      <c r="HG28" s="250"/>
      <c r="HH28" s="250"/>
      <c r="HI28" s="686"/>
      <c r="HJ28" s="250"/>
      <c r="HK28" s="250"/>
      <c r="HL28" s="686"/>
      <c r="HM28" s="729"/>
      <c r="HN28" s="81"/>
      <c r="HO28" s="17"/>
      <c r="HP28" s="250"/>
      <c r="HQ28" s="250"/>
      <c r="HR28" s="264"/>
      <c r="HS28" s="729"/>
      <c r="HT28" s="81"/>
      <c r="HU28" s="17"/>
      <c r="HV28" s="250"/>
      <c r="HW28" s="250"/>
      <c r="HX28" s="264"/>
      <c r="HY28" s="729"/>
      <c r="HZ28" s="81"/>
      <c r="IA28" s="17"/>
      <c r="IB28" s="250"/>
      <c r="IC28" s="250"/>
      <c r="ID28" s="264"/>
      <c r="IE28" s="241"/>
      <c r="IF28" s="250"/>
      <c r="IG28" s="81"/>
      <c r="IH28" s="729"/>
      <c r="II28" s="81"/>
      <c r="IJ28" s="17"/>
      <c r="IK28" s="201"/>
      <c r="IL28" s="81"/>
      <c r="IM28" s="81"/>
      <c r="IN28" s="729"/>
      <c r="IO28" s="81"/>
      <c r="IP28" s="17"/>
      <c r="IQ28" s="729"/>
      <c r="IR28" s="81"/>
      <c r="IS28" s="81"/>
      <c r="IT28" s="729"/>
      <c r="IU28" s="81"/>
      <c r="IV28" s="81"/>
      <c r="IW28" s="895"/>
      <c r="IX28" s="81"/>
      <c r="IY28" s="17"/>
      <c r="IZ28" s="729"/>
      <c r="JA28" s="81"/>
      <c r="JB28" s="81"/>
      <c r="JC28" s="729"/>
      <c r="JD28" s="81"/>
      <c r="JE28" s="81"/>
      <c r="JF28" s="729"/>
      <c r="JG28" s="81"/>
      <c r="JH28" s="81"/>
      <c r="JI28" s="729"/>
      <c r="JJ28" s="81"/>
      <c r="JK28" s="17"/>
      <c r="JL28" s="250"/>
      <c r="JM28" s="250"/>
      <c r="JN28" s="250"/>
      <c r="JO28" s="250"/>
      <c r="JP28" s="143"/>
      <c r="JQ28" s="246"/>
      <c r="JR28" s="246"/>
      <c r="JS28" s="246"/>
      <c r="JT28" s="246"/>
      <c r="JU28" s="246"/>
      <c r="JV28" s="246"/>
      <c r="JW28" s="246"/>
      <c r="JX28" s="246"/>
      <c r="JY28" s="246"/>
      <c r="JZ28" s="234"/>
      <c r="KA28" s="234"/>
      <c r="KB28" s="234"/>
      <c r="KC28" s="234"/>
      <c r="KD28" s="234"/>
      <c r="KE28" s="234"/>
      <c r="KF28" s="234"/>
      <c r="KG28" s="234"/>
      <c r="KH28" s="234"/>
      <c r="KI28" s="234"/>
      <c r="KJ28" s="234"/>
      <c r="KK28" s="234"/>
      <c r="KL28" s="234"/>
      <c r="KM28" s="234"/>
      <c r="KN28" s="234"/>
      <c r="KO28" s="250"/>
      <c r="KP28" s="250"/>
      <c r="KQ28" s="343"/>
      <c r="KR28" s="234"/>
      <c r="KS28" s="143"/>
      <c r="KT28" s="143"/>
      <c r="KU28" s="143"/>
      <c r="KV28" s="143"/>
      <c r="KW28" s="143"/>
      <c r="KX28" s="143"/>
      <c r="KY28" s="143"/>
      <c r="KZ28" s="143"/>
      <c r="LA28" s="143"/>
      <c r="LB28" s="143"/>
      <c r="LC28" s="143"/>
      <c r="LD28" s="143"/>
      <c r="LE28" s="143"/>
      <c r="LF28" s="143"/>
      <c r="LG28" s="143"/>
      <c r="LH28" s="143"/>
      <c r="LI28" s="143"/>
      <c r="LJ28" s="143"/>
      <c r="LK28" s="143"/>
      <c r="LL28" s="234"/>
      <c r="LM28" s="250"/>
      <c r="LN28" s="250"/>
      <c r="LO28" s="343"/>
      <c r="LP28" s="234"/>
      <c r="LQ28" s="143"/>
      <c r="LR28" s="143"/>
      <c r="LS28" s="143"/>
      <c r="LT28" s="143"/>
      <c r="LU28" s="143"/>
      <c r="LV28" s="143"/>
      <c r="LW28" s="143"/>
      <c r="LX28" s="143"/>
      <c r="LY28" s="143"/>
      <c r="LZ28" s="143"/>
      <c r="MA28" s="143"/>
      <c r="MB28" s="143"/>
      <c r="MC28" s="143"/>
      <c r="MD28" s="143"/>
      <c r="ME28" s="143"/>
      <c r="MF28" s="143"/>
      <c r="MG28" s="143"/>
      <c r="MH28" s="143"/>
      <c r="MI28" s="143"/>
      <c r="MJ28" s="143"/>
      <c r="MK28" s="143"/>
      <c r="ML28" s="143"/>
      <c r="MM28" s="143"/>
      <c r="MN28" s="143"/>
      <c r="MO28" s="143"/>
      <c r="MP28" s="143"/>
      <c r="MQ28" s="143"/>
      <c r="MR28" s="234"/>
      <c r="MS28" s="263"/>
      <c r="MT28" s="263"/>
      <c r="MU28" s="263"/>
      <c r="MV28" s="118"/>
      <c r="MW28" s="118"/>
      <c r="MX28" s="379"/>
      <c r="MY28" s="118"/>
      <c r="MZ28" s="379"/>
      <c r="NA28" s="379"/>
      <c r="NB28" s="817"/>
      <c r="NC28" s="1157"/>
      <c r="ND28" s="508"/>
      <c r="NE28" s="118"/>
      <c r="NF28" s="419"/>
      <c r="NG28" s="487"/>
      <c r="NH28" s="143"/>
      <c r="NI28" s="428"/>
      <c r="NJ28" s="357"/>
      <c r="NK28" s="513"/>
      <c r="NL28" s="998"/>
      <c r="NM28" s="749"/>
      <c r="NN28" s="749"/>
      <c r="NO28" s="749"/>
      <c r="NP28" s="748"/>
      <c r="NQ28" s="748"/>
      <c r="NR28" s="250"/>
      <c r="NS28" s="143"/>
      <c r="NT28" s="143"/>
      <c r="NU28" s="143"/>
      <c r="NV28" s="241"/>
      <c r="NW28" s="143"/>
      <c r="NX28" s="118"/>
      <c r="NY28" s="241"/>
      <c r="NZ28" s="344"/>
      <c r="OA28" s="345"/>
      <c r="OB28" s="250"/>
      <c r="OC28" s="250"/>
      <c r="OD28" s="241"/>
      <c r="OE28" s="250"/>
      <c r="OF28" s="250"/>
      <c r="OG28" s="250"/>
      <c r="OH28" s="250"/>
      <c r="OI28" s="250"/>
      <c r="OJ28" s="250"/>
      <c r="OK28" s="250"/>
      <c r="OL28" s="250"/>
      <c r="OM28" s="250"/>
      <c r="ON28" s="250"/>
      <c r="OO28" s="250"/>
      <c r="OP28" s="250"/>
      <c r="OQ28" s="250"/>
      <c r="OR28" s="250"/>
      <c r="OS28" s="250"/>
      <c r="OT28" s="250"/>
      <c r="OU28" s="250"/>
      <c r="OV28" s="250"/>
      <c r="OW28" s="250"/>
      <c r="OX28" s="250"/>
      <c r="OY28" s="250"/>
      <c r="OZ28" s="250"/>
      <c r="PA28" s="250"/>
      <c r="PB28" s="250"/>
      <c r="PC28" s="250"/>
      <c r="PD28" s="250"/>
      <c r="PE28" s="250"/>
      <c r="PF28" s="250"/>
      <c r="PG28" s="250"/>
      <c r="PH28" s="250"/>
      <c r="PI28" s="250"/>
      <c r="PJ28" s="250"/>
      <c r="PK28" s="250"/>
      <c r="PL28" s="250"/>
      <c r="PM28" s="250"/>
      <c r="PN28" s="250"/>
      <c r="PO28" s="250"/>
      <c r="PP28" s="250"/>
      <c r="PQ28" s="250"/>
      <c r="PR28" s="250"/>
      <c r="PS28" s="250"/>
      <c r="PT28" s="250"/>
      <c r="PU28" s="250"/>
      <c r="PV28" s="250"/>
      <c r="PW28" s="250"/>
      <c r="PX28" s="250"/>
      <c r="PY28" s="250"/>
      <c r="PZ28" s="250"/>
      <c r="QA28" s="250"/>
      <c r="QB28" s="250"/>
      <c r="QC28" s="250"/>
      <c r="QD28" s="250"/>
      <c r="QE28" s="250"/>
      <c r="QF28" s="250"/>
      <c r="QG28" s="250"/>
      <c r="QH28" s="250"/>
      <c r="QI28" s="250"/>
      <c r="QJ28" s="250"/>
      <c r="QK28" s="250"/>
      <c r="QL28" s="250"/>
      <c r="QM28" s="250"/>
      <c r="QN28" s="250"/>
      <c r="QO28" s="250"/>
      <c r="QP28" s="250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</row>
    <row r="29" spans="1:555" s="18" customFormat="1" ht="21.75" customHeight="1" x14ac:dyDescent="0.35">
      <c r="A29" s="78"/>
      <c r="B29" s="1182">
        <f t="shared" si="3"/>
        <v>2017</v>
      </c>
      <c r="C29" s="782">
        <f>D29/H19</f>
        <v>1.5363004</v>
      </c>
      <c r="D29" s="785">
        <f>F113</f>
        <v>38407.51</v>
      </c>
      <c r="E29" s="1274" t="s">
        <v>191</v>
      </c>
      <c r="F29" s="1275"/>
      <c r="G29" s="1276"/>
      <c r="H29" s="933">
        <f>C49</f>
        <v>20000</v>
      </c>
      <c r="I29" s="1027"/>
      <c r="J29" s="1027"/>
      <c r="K29" s="1027"/>
      <c r="L29" s="1261" t="s">
        <v>123</v>
      </c>
      <c r="M29" s="1262"/>
      <c r="N29" s="766">
        <f>AS201</f>
        <v>0</v>
      </c>
      <c r="O29" s="1108">
        <f>EF201</f>
        <v>0</v>
      </c>
      <c r="P29" s="1016">
        <f>HH201</f>
        <v>0</v>
      </c>
      <c r="Q29" s="1254">
        <f t="shared" si="2"/>
        <v>0</v>
      </c>
      <c r="R29" s="1283"/>
      <c r="S29" s="903">
        <v>6325</v>
      </c>
      <c r="T29" s="920">
        <f t="shared" si="1"/>
        <v>0</v>
      </c>
      <c r="U29" s="641"/>
      <c r="V29" s="642"/>
      <c r="W29" s="613"/>
      <c r="X29" s="81"/>
      <c r="Y29" s="81"/>
      <c r="Z29" s="613"/>
      <c r="AA29" s="81"/>
      <c r="AB29" s="81"/>
      <c r="AC29" s="17"/>
      <c r="AD29" s="979"/>
      <c r="AE29" s="81"/>
      <c r="AF29" s="614"/>
      <c r="AG29" s="81"/>
      <c r="AH29" s="81"/>
      <c r="AI29" s="1066"/>
      <c r="AJ29" s="81"/>
      <c r="AK29" s="658"/>
      <c r="AL29" s="614"/>
      <c r="AM29" s="614"/>
      <c r="AN29" s="658"/>
      <c r="AO29" s="1066"/>
      <c r="AP29" s="614"/>
      <c r="AQ29" s="658"/>
      <c r="AR29" s="1066"/>
      <c r="AS29" s="1066"/>
      <c r="AT29" s="81"/>
      <c r="AU29" s="250"/>
      <c r="AV29" s="81"/>
      <c r="AW29" s="81"/>
      <c r="AX29" s="250"/>
      <c r="AY29" s="81"/>
      <c r="AZ29" s="81"/>
      <c r="BA29" s="17"/>
      <c r="BB29" s="81"/>
      <c r="BC29" s="81"/>
      <c r="BD29" s="17"/>
      <c r="BE29" s="81"/>
      <c r="BF29" s="81"/>
      <c r="BG29" s="241"/>
      <c r="BH29" s="81"/>
      <c r="BI29" s="81"/>
      <c r="BJ29" s="399"/>
      <c r="BK29" s="81"/>
      <c r="BL29" s="81"/>
      <c r="BM29" s="614"/>
      <c r="BN29" s="81"/>
      <c r="BO29" s="81"/>
      <c r="BP29" s="1092"/>
      <c r="BQ29" s="81"/>
      <c r="BR29" s="16"/>
      <c r="BS29" s="81"/>
      <c r="BT29" s="81"/>
      <c r="BU29" s="82"/>
      <c r="BV29" s="614"/>
      <c r="BW29" s="81"/>
      <c r="BX29" s="170"/>
      <c r="BY29" s="520"/>
      <c r="BZ29" s="81"/>
      <c r="CA29" s="170"/>
      <c r="CB29" s="722"/>
      <c r="CC29" s="81"/>
      <c r="CD29" s="81"/>
      <c r="CE29" s="17"/>
      <c r="CF29" s="81"/>
      <c r="CG29" s="81"/>
      <c r="CH29" s="250"/>
      <c r="CI29" s="81"/>
      <c r="CJ29" s="81"/>
      <c r="CK29" s="17"/>
      <c r="CL29" s="81"/>
      <c r="CM29" s="81"/>
      <c r="CN29" s="16"/>
      <c r="CO29" s="81"/>
      <c r="CP29" s="17"/>
      <c r="CQ29" s="241"/>
      <c r="CR29" s="264"/>
      <c r="CS29" s="292"/>
      <c r="CT29" s="241"/>
      <c r="CU29" s="264"/>
      <c r="CV29" s="292"/>
      <c r="CW29" s="250"/>
      <c r="CX29" s="250"/>
      <c r="CY29" s="1123"/>
      <c r="CZ29" s="264"/>
      <c r="DA29" s="250"/>
      <c r="DB29" s="250"/>
      <c r="DC29" s="264"/>
      <c r="DD29" s="241"/>
      <c r="DE29" s="241"/>
      <c r="DF29" s="264"/>
      <c r="DG29" s="645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64"/>
      <c r="DY29" s="250"/>
      <c r="DZ29" s="250"/>
      <c r="EA29" s="264"/>
      <c r="EB29" s="1048"/>
      <c r="EC29" s="250"/>
      <c r="ED29" s="264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41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63"/>
      <c r="FT29" s="434"/>
      <c r="FU29" s="250"/>
      <c r="FV29" s="293"/>
      <c r="FW29" s="250"/>
      <c r="FX29" s="250"/>
      <c r="FY29" s="250"/>
      <c r="FZ29" s="250"/>
      <c r="GA29" s="1123"/>
      <c r="GB29" s="293"/>
      <c r="GC29" s="234"/>
      <c r="GD29" s="250"/>
      <c r="GE29" s="293"/>
      <c r="GF29" s="143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686"/>
      <c r="HA29" s="250"/>
      <c r="HB29" s="250"/>
      <c r="HC29" s="686"/>
      <c r="HD29" s="250"/>
      <c r="HE29" s="250"/>
      <c r="HF29" s="264"/>
      <c r="HG29" s="250"/>
      <c r="HH29" s="250"/>
      <c r="HI29" s="686"/>
      <c r="HJ29" s="250"/>
      <c r="HK29" s="250"/>
      <c r="HL29" s="686"/>
      <c r="HM29" s="729"/>
      <c r="HN29" s="81"/>
      <c r="HO29" s="17"/>
      <c r="HP29" s="250"/>
      <c r="HQ29" s="250"/>
      <c r="HR29" s="264"/>
      <c r="HS29" s="729"/>
      <c r="HT29" s="81"/>
      <c r="HU29" s="17"/>
      <c r="HV29" s="250"/>
      <c r="HW29" s="250"/>
      <c r="HX29" s="264"/>
      <c r="HY29" s="729"/>
      <c r="HZ29" s="81"/>
      <c r="IA29" s="17"/>
      <c r="IB29" s="250"/>
      <c r="IC29" s="250"/>
      <c r="ID29" s="264"/>
      <c r="IE29" s="241"/>
      <c r="IF29" s="250"/>
      <c r="IG29" s="81"/>
      <c r="IH29" s="729"/>
      <c r="II29" s="81"/>
      <c r="IJ29" s="17"/>
      <c r="IK29" s="201"/>
      <c r="IL29" s="81"/>
      <c r="IM29" s="81"/>
      <c r="IN29" s="729"/>
      <c r="IO29" s="81"/>
      <c r="IP29" s="17"/>
      <c r="IQ29" s="729"/>
      <c r="IR29" s="81"/>
      <c r="IS29" s="81"/>
      <c r="IT29" s="729"/>
      <c r="IU29" s="81"/>
      <c r="IV29" s="81"/>
      <c r="IW29" s="895"/>
      <c r="IX29" s="81"/>
      <c r="IY29" s="17"/>
      <c r="IZ29" s="729"/>
      <c r="JA29" s="81"/>
      <c r="JB29" s="81"/>
      <c r="JC29" s="729"/>
      <c r="JD29" s="81"/>
      <c r="JE29" s="81"/>
      <c r="JF29" s="729"/>
      <c r="JG29" s="81"/>
      <c r="JH29" s="81"/>
      <c r="JI29" s="729"/>
      <c r="JJ29" s="81"/>
      <c r="JK29" s="17"/>
      <c r="JL29" s="250"/>
      <c r="JM29" s="250"/>
      <c r="JN29" s="250"/>
      <c r="JO29" s="250"/>
      <c r="JP29" s="143"/>
      <c r="JQ29" s="246"/>
      <c r="JR29" s="246"/>
      <c r="JS29" s="246"/>
      <c r="JT29" s="246"/>
      <c r="JU29" s="246"/>
      <c r="JV29" s="246"/>
      <c r="JW29" s="246"/>
      <c r="JX29" s="246"/>
      <c r="JY29" s="246"/>
      <c r="JZ29" s="234"/>
      <c r="KA29" s="234"/>
      <c r="KB29" s="234"/>
      <c r="KC29" s="234"/>
      <c r="KD29" s="234"/>
      <c r="KE29" s="234"/>
      <c r="KF29" s="234"/>
      <c r="KG29" s="234"/>
      <c r="KH29" s="234"/>
      <c r="KI29" s="234"/>
      <c r="KJ29" s="234"/>
      <c r="KK29" s="234"/>
      <c r="KL29" s="234"/>
      <c r="KM29" s="234"/>
      <c r="KN29" s="234"/>
      <c r="KO29" s="250"/>
      <c r="KP29" s="250"/>
      <c r="KQ29" s="343"/>
      <c r="KR29" s="234"/>
      <c r="KS29" s="143"/>
      <c r="KT29" s="143"/>
      <c r="KU29" s="143"/>
      <c r="KV29" s="143"/>
      <c r="KW29" s="143"/>
      <c r="KX29" s="143"/>
      <c r="KY29" s="143"/>
      <c r="KZ29" s="143"/>
      <c r="LA29" s="143"/>
      <c r="LB29" s="143"/>
      <c r="LC29" s="143"/>
      <c r="LD29" s="143"/>
      <c r="LE29" s="143"/>
      <c r="LF29" s="143"/>
      <c r="LG29" s="143"/>
      <c r="LH29" s="143"/>
      <c r="LI29" s="143"/>
      <c r="LJ29" s="143"/>
      <c r="LK29" s="143"/>
      <c r="LL29" s="234"/>
      <c r="LM29" s="250"/>
      <c r="LN29" s="250"/>
      <c r="LO29" s="343"/>
      <c r="LP29" s="234"/>
      <c r="LQ29" s="143"/>
      <c r="LR29" s="143"/>
      <c r="LS29" s="143"/>
      <c r="LT29" s="143"/>
      <c r="LU29" s="143"/>
      <c r="LV29" s="143"/>
      <c r="LW29" s="143"/>
      <c r="LX29" s="143"/>
      <c r="LY29" s="143"/>
      <c r="LZ29" s="143"/>
      <c r="MA29" s="143"/>
      <c r="MB29" s="143"/>
      <c r="MC29" s="143"/>
      <c r="MD29" s="143"/>
      <c r="ME29" s="143"/>
      <c r="MF29" s="143"/>
      <c r="MG29" s="143"/>
      <c r="MH29" s="143"/>
      <c r="MI29" s="143"/>
      <c r="MJ29" s="143"/>
      <c r="MK29" s="143"/>
      <c r="ML29" s="143"/>
      <c r="MM29" s="143"/>
      <c r="MN29" s="143"/>
      <c r="MO29" s="143"/>
      <c r="MP29" s="143"/>
      <c r="MQ29" s="143"/>
      <c r="MR29" s="234"/>
      <c r="MS29" s="263"/>
      <c r="MT29" s="263"/>
      <c r="MU29" s="263"/>
      <c r="MV29" s="118"/>
      <c r="MW29" s="118"/>
      <c r="MX29" s="379"/>
      <c r="MY29" s="118"/>
      <c r="MZ29" s="379"/>
      <c r="NA29" s="379"/>
      <c r="NB29" s="817"/>
      <c r="NC29" s="1157"/>
      <c r="ND29" s="508"/>
      <c r="NE29" s="118"/>
      <c r="NF29" s="419"/>
      <c r="NG29" s="487"/>
      <c r="NH29" s="143"/>
      <c r="NI29" s="428"/>
      <c r="NJ29" s="357"/>
      <c r="NK29" s="513"/>
      <c r="NL29" s="998"/>
      <c r="NM29" s="749"/>
      <c r="NN29" s="749"/>
      <c r="NO29" s="749"/>
      <c r="NP29" s="748"/>
      <c r="NQ29" s="748"/>
      <c r="NR29" s="250"/>
      <c r="NS29" s="143"/>
      <c r="NT29" s="143"/>
      <c r="NU29" s="143"/>
      <c r="NV29" s="241"/>
      <c r="NW29" s="143"/>
      <c r="NX29" s="118"/>
      <c r="NY29" s="241"/>
      <c r="NZ29" s="344"/>
      <c r="OA29" s="345"/>
      <c r="OB29" s="250"/>
      <c r="OC29" s="250"/>
      <c r="OD29" s="241"/>
      <c r="OE29" s="250"/>
      <c r="OF29" s="250"/>
      <c r="OG29" s="250"/>
      <c r="OH29" s="250"/>
      <c r="OI29" s="250"/>
      <c r="OJ29" s="250"/>
      <c r="OK29" s="250"/>
      <c r="OL29" s="250"/>
      <c r="OM29" s="250"/>
      <c r="ON29" s="250"/>
      <c r="OO29" s="250"/>
      <c r="OP29" s="250"/>
      <c r="OQ29" s="250"/>
      <c r="OR29" s="250"/>
      <c r="OS29" s="250"/>
      <c r="OT29" s="250"/>
      <c r="OU29" s="250"/>
      <c r="OV29" s="250"/>
      <c r="OW29" s="250"/>
      <c r="OX29" s="250"/>
      <c r="OY29" s="250"/>
      <c r="OZ29" s="250"/>
      <c r="PA29" s="250"/>
      <c r="PB29" s="250"/>
      <c r="PC29" s="250"/>
      <c r="PD29" s="250"/>
      <c r="PE29" s="250"/>
      <c r="PF29" s="250"/>
      <c r="PG29" s="250"/>
      <c r="PH29" s="250"/>
      <c r="PI29" s="250"/>
      <c r="PJ29" s="250"/>
      <c r="PK29" s="250"/>
      <c r="PL29" s="250"/>
      <c r="PM29" s="250"/>
      <c r="PN29" s="250"/>
      <c r="PO29" s="250"/>
      <c r="PP29" s="250"/>
      <c r="PQ29" s="250"/>
      <c r="PR29" s="250"/>
      <c r="PS29" s="250"/>
      <c r="PT29" s="250"/>
      <c r="PU29" s="250"/>
      <c r="PV29" s="250"/>
      <c r="PW29" s="250"/>
      <c r="PX29" s="250"/>
      <c r="PY29" s="250"/>
      <c r="PZ29" s="250"/>
      <c r="QA29" s="250"/>
      <c r="QB29" s="250"/>
      <c r="QC29" s="250"/>
      <c r="QD29" s="250"/>
      <c r="QE29" s="250"/>
      <c r="QF29" s="250"/>
      <c r="QG29" s="250"/>
      <c r="QH29" s="250"/>
      <c r="QI29" s="250"/>
      <c r="QJ29" s="250"/>
      <c r="QK29" s="250"/>
      <c r="QL29" s="250"/>
      <c r="QM29" s="250"/>
      <c r="QN29" s="250"/>
      <c r="QO29" s="250"/>
      <c r="QP29" s="250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</row>
    <row r="30" spans="1:555" s="18" customFormat="1" ht="21.75" customHeight="1" x14ac:dyDescent="0.35">
      <c r="A30" s="78"/>
      <c r="B30" s="1182">
        <f t="shared" si="3"/>
        <v>2018</v>
      </c>
      <c r="C30" s="782">
        <f>D30/H19</f>
        <v>1.9230901999999999</v>
      </c>
      <c r="D30" s="785">
        <f>F128</f>
        <v>48077.254999999997</v>
      </c>
      <c r="E30" s="1277" t="s">
        <v>47</v>
      </c>
      <c r="F30" s="1278"/>
      <c r="G30" s="1279"/>
      <c r="H30" s="934">
        <f>T51</f>
        <v>10114</v>
      </c>
      <c r="I30" s="1028"/>
      <c r="J30" s="1028"/>
      <c r="K30" s="1028"/>
      <c r="L30" s="1263" t="s">
        <v>124</v>
      </c>
      <c r="M30" s="1264"/>
      <c r="N30" s="766">
        <f>AV201</f>
        <v>0</v>
      </c>
      <c r="O30" s="1108">
        <f>EI201</f>
        <v>0</v>
      </c>
      <c r="P30" s="1016">
        <f>HK201</f>
        <v>0</v>
      </c>
      <c r="Q30" s="1254">
        <f t="shared" si="2"/>
        <v>0</v>
      </c>
      <c r="R30" s="1283"/>
      <c r="S30" s="903">
        <v>3025</v>
      </c>
      <c r="T30" s="920">
        <f t="shared" si="1"/>
        <v>0</v>
      </c>
      <c r="U30" s="642"/>
      <c r="V30" s="640"/>
      <c r="W30" s="613"/>
      <c r="X30" s="81"/>
      <c r="Y30" s="81"/>
      <c r="Z30" s="613"/>
      <c r="AA30" s="81"/>
      <c r="AB30" s="81"/>
      <c r="AC30" s="17"/>
      <c r="AD30" s="979"/>
      <c r="AE30" s="81"/>
      <c r="AF30" s="614"/>
      <c r="AG30" s="81"/>
      <c r="AH30" s="81"/>
      <c r="AI30" s="1066"/>
      <c r="AJ30" s="81"/>
      <c r="AK30" s="658"/>
      <c r="AL30" s="614"/>
      <c r="AM30" s="614"/>
      <c r="AN30" s="658"/>
      <c r="AO30" s="1066"/>
      <c r="AP30" s="614"/>
      <c r="AQ30" s="658"/>
      <c r="AR30" s="1066"/>
      <c r="AS30" s="1066"/>
      <c r="AT30" s="81"/>
      <c r="AU30" s="250"/>
      <c r="AV30" s="81"/>
      <c r="AW30" s="81"/>
      <c r="AX30" s="250"/>
      <c r="AY30" s="81"/>
      <c r="AZ30" s="81"/>
      <c r="BA30" s="17"/>
      <c r="BB30" s="81"/>
      <c r="BC30" s="81"/>
      <c r="BD30" s="17"/>
      <c r="BE30" s="81"/>
      <c r="BF30" s="81"/>
      <c r="BG30" s="241"/>
      <c r="BH30" s="81"/>
      <c r="BI30" s="81"/>
      <c r="BJ30" s="399"/>
      <c r="BK30" s="81"/>
      <c r="BL30" s="81"/>
      <c r="BM30" s="614"/>
      <c r="BN30" s="81"/>
      <c r="BO30" s="81"/>
      <c r="BP30" s="1092"/>
      <c r="BQ30" s="81"/>
      <c r="BR30" s="16"/>
      <c r="BS30" s="81"/>
      <c r="BT30" s="81"/>
      <c r="BU30" s="82"/>
      <c r="BV30" s="614"/>
      <c r="BW30" s="81"/>
      <c r="BX30" s="170"/>
      <c r="BY30" s="520"/>
      <c r="BZ30" s="81"/>
      <c r="CA30" s="170"/>
      <c r="CB30" s="722"/>
      <c r="CC30" s="81"/>
      <c r="CD30" s="81"/>
      <c r="CE30" s="17"/>
      <c r="CF30" s="81"/>
      <c r="CG30" s="81"/>
      <c r="CH30" s="250"/>
      <c r="CI30" s="81"/>
      <c r="CJ30" s="81"/>
      <c r="CK30" s="17"/>
      <c r="CL30" s="81"/>
      <c r="CM30" s="81"/>
      <c r="CN30" s="16"/>
      <c r="CO30" s="81"/>
      <c r="CP30" s="17"/>
      <c r="CQ30" s="241"/>
      <c r="CR30" s="264"/>
      <c r="CS30" s="292"/>
      <c r="CT30" s="241"/>
      <c r="CU30" s="264"/>
      <c r="CV30" s="292"/>
      <c r="CW30" s="250"/>
      <c r="CX30" s="250"/>
      <c r="CY30" s="1123"/>
      <c r="CZ30" s="264"/>
      <c r="DA30" s="250"/>
      <c r="DB30" s="250"/>
      <c r="DC30" s="264"/>
      <c r="DD30" s="241"/>
      <c r="DE30" s="241"/>
      <c r="DF30" s="264"/>
      <c r="DG30" s="645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64"/>
      <c r="DY30" s="250"/>
      <c r="DZ30" s="250"/>
      <c r="EA30" s="264"/>
      <c r="EB30" s="1048"/>
      <c r="EC30" s="250"/>
      <c r="ED30" s="264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41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63"/>
      <c r="FT30" s="434"/>
      <c r="FU30" s="250"/>
      <c r="FV30" s="293"/>
      <c r="FW30" s="250"/>
      <c r="FX30" s="250"/>
      <c r="FY30" s="250"/>
      <c r="FZ30" s="250"/>
      <c r="GA30" s="1123"/>
      <c r="GB30" s="293"/>
      <c r="GC30" s="234"/>
      <c r="GD30" s="250"/>
      <c r="GE30" s="293"/>
      <c r="GF30" s="143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686"/>
      <c r="HA30" s="250"/>
      <c r="HB30" s="250"/>
      <c r="HC30" s="686"/>
      <c r="HD30" s="250"/>
      <c r="HE30" s="250"/>
      <c r="HF30" s="264"/>
      <c r="HG30" s="250"/>
      <c r="HH30" s="250"/>
      <c r="HI30" s="686"/>
      <c r="HJ30" s="250"/>
      <c r="HK30" s="250"/>
      <c r="HL30" s="686"/>
      <c r="HM30" s="729"/>
      <c r="HN30" s="81"/>
      <c r="HO30" s="17"/>
      <c r="HP30" s="250"/>
      <c r="HQ30" s="250"/>
      <c r="HR30" s="264"/>
      <c r="HS30" s="729"/>
      <c r="HT30" s="81"/>
      <c r="HU30" s="17"/>
      <c r="HV30" s="250"/>
      <c r="HW30" s="250"/>
      <c r="HX30" s="264"/>
      <c r="HY30" s="729"/>
      <c r="HZ30" s="81"/>
      <c r="IA30" s="17"/>
      <c r="IB30" s="250"/>
      <c r="IC30" s="250"/>
      <c r="ID30" s="264"/>
      <c r="IE30" s="241"/>
      <c r="IF30" s="250"/>
      <c r="IG30" s="81"/>
      <c r="IH30" s="729"/>
      <c r="II30" s="81"/>
      <c r="IJ30" s="17"/>
      <c r="IK30" s="201"/>
      <c r="IL30" s="81"/>
      <c r="IM30" s="81"/>
      <c r="IN30" s="729"/>
      <c r="IO30" s="81"/>
      <c r="IP30" s="17"/>
      <c r="IQ30" s="729"/>
      <c r="IR30" s="81"/>
      <c r="IS30" s="81"/>
      <c r="IT30" s="729"/>
      <c r="IU30" s="81"/>
      <c r="IV30" s="81"/>
      <c r="IW30" s="895"/>
      <c r="IX30" s="81"/>
      <c r="IY30" s="17"/>
      <c r="IZ30" s="729"/>
      <c r="JA30" s="81"/>
      <c r="JB30" s="81"/>
      <c r="JC30" s="729"/>
      <c r="JD30" s="81"/>
      <c r="JE30" s="81"/>
      <c r="JF30" s="729"/>
      <c r="JG30" s="81"/>
      <c r="JH30" s="81"/>
      <c r="JI30" s="729"/>
      <c r="JJ30" s="81"/>
      <c r="JK30" s="17"/>
      <c r="JL30" s="250"/>
      <c r="JM30" s="250"/>
      <c r="JN30" s="250"/>
      <c r="JO30" s="250"/>
      <c r="JP30" s="143"/>
      <c r="JQ30" s="246"/>
      <c r="JR30" s="246"/>
      <c r="JS30" s="246"/>
      <c r="JT30" s="246"/>
      <c r="JU30" s="246"/>
      <c r="JV30" s="246"/>
      <c r="JW30" s="246"/>
      <c r="JX30" s="246"/>
      <c r="JY30" s="246"/>
      <c r="JZ30" s="234"/>
      <c r="KA30" s="234"/>
      <c r="KB30" s="234"/>
      <c r="KC30" s="234"/>
      <c r="KD30" s="234"/>
      <c r="KE30" s="234"/>
      <c r="KF30" s="234"/>
      <c r="KG30" s="234"/>
      <c r="KH30" s="234"/>
      <c r="KI30" s="234"/>
      <c r="KJ30" s="234"/>
      <c r="KK30" s="234"/>
      <c r="KL30" s="234"/>
      <c r="KM30" s="234"/>
      <c r="KN30" s="234"/>
      <c r="KO30" s="250"/>
      <c r="KP30" s="250"/>
      <c r="KQ30" s="343"/>
      <c r="KR30" s="234"/>
      <c r="KS30" s="143"/>
      <c r="KT30" s="143"/>
      <c r="KU30" s="143"/>
      <c r="KV30" s="143"/>
      <c r="KW30" s="143"/>
      <c r="KX30" s="143"/>
      <c r="KY30" s="143"/>
      <c r="KZ30" s="143"/>
      <c r="LA30" s="143"/>
      <c r="LB30" s="143"/>
      <c r="LC30" s="143"/>
      <c r="LD30" s="143"/>
      <c r="LE30" s="143"/>
      <c r="LF30" s="143"/>
      <c r="LG30" s="143"/>
      <c r="LH30" s="143"/>
      <c r="LI30" s="143"/>
      <c r="LJ30" s="143"/>
      <c r="LK30" s="143"/>
      <c r="LL30" s="234"/>
      <c r="LM30" s="250"/>
      <c r="LN30" s="250"/>
      <c r="LO30" s="343"/>
      <c r="LP30" s="234"/>
      <c r="LQ30" s="143"/>
      <c r="LR30" s="143"/>
      <c r="LS30" s="143"/>
      <c r="LT30" s="143"/>
      <c r="LU30" s="143"/>
      <c r="LV30" s="143"/>
      <c r="LW30" s="143"/>
      <c r="LX30" s="143"/>
      <c r="LY30" s="143"/>
      <c r="LZ30" s="143"/>
      <c r="MA30" s="143"/>
      <c r="MB30" s="143"/>
      <c r="MC30" s="143"/>
      <c r="MD30" s="143"/>
      <c r="ME30" s="143"/>
      <c r="MF30" s="143"/>
      <c r="MG30" s="143"/>
      <c r="MH30" s="143"/>
      <c r="MI30" s="143"/>
      <c r="MJ30" s="143"/>
      <c r="MK30" s="143"/>
      <c r="ML30" s="143"/>
      <c r="MM30" s="143"/>
      <c r="MN30" s="143"/>
      <c r="MO30" s="143"/>
      <c r="MP30" s="143"/>
      <c r="MQ30" s="143"/>
      <c r="MR30" s="234"/>
      <c r="MS30" s="263"/>
      <c r="MT30" s="263"/>
      <c r="MU30" s="263"/>
      <c r="MV30" s="118"/>
      <c r="MW30" s="118"/>
      <c r="MX30" s="379"/>
      <c r="MY30" s="118"/>
      <c r="MZ30" s="379"/>
      <c r="NA30" s="379"/>
      <c r="NB30" s="817"/>
      <c r="NC30" s="1157"/>
      <c r="ND30" s="508"/>
      <c r="NE30" s="118"/>
      <c r="NF30" s="419"/>
      <c r="NG30" s="487"/>
      <c r="NH30" s="143"/>
      <c r="NI30" s="428"/>
      <c r="NJ30" s="357"/>
      <c r="NK30" s="513"/>
      <c r="NL30" s="998"/>
      <c r="NM30" s="749"/>
      <c r="NN30" s="749"/>
      <c r="NO30" s="749"/>
      <c r="NP30" s="748"/>
      <c r="NQ30" s="748"/>
      <c r="NR30" s="250"/>
      <c r="NS30" s="143"/>
      <c r="NT30" s="143"/>
      <c r="NU30" s="143"/>
      <c r="NV30" s="241"/>
      <c r="NW30" s="143"/>
      <c r="NX30" s="118"/>
      <c r="NY30" s="241"/>
      <c r="NZ30" s="344"/>
      <c r="OA30" s="345"/>
      <c r="OB30" s="250"/>
      <c r="OC30" s="250"/>
      <c r="OD30" s="241"/>
      <c r="OE30" s="250"/>
      <c r="OF30" s="250"/>
      <c r="OG30" s="250"/>
      <c r="OH30" s="250"/>
      <c r="OI30" s="250"/>
      <c r="OJ30" s="250"/>
      <c r="OK30" s="250"/>
      <c r="OL30" s="250"/>
      <c r="OM30" s="250"/>
      <c r="ON30" s="250"/>
      <c r="OO30" s="250"/>
      <c r="OP30" s="250"/>
      <c r="OQ30" s="250"/>
      <c r="OR30" s="250"/>
      <c r="OS30" s="250"/>
      <c r="OT30" s="250"/>
      <c r="OU30" s="250"/>
      <c r="OV30" s="250"/>
      <c r="OW30" s="250"/>
      <c r="OX30" s="250"/>
      <c r="OY30" s="250"/>
      <c r="OZ30" s="250"/>
      <c r="PA30" s="250"/>
      <c r="PB30" s="250"/>
      <c r="PC30" s="250"/>
      <c r="PD30" s="250"/>
      <c r="PE30" s="250"/>
      <c r="PF30" s="250"/>
      <c r="PG30" s="250"/>
      <c r="PH30" s="250"/>
      <c r="PI30" s="250"/>
      <c r="PJ30" s="250"/>
      <c r="PK30" s="250"/>
      <c r="PL30" s="250"/>
      <c r="PM30" s="250"/>
      <c r="PN30" s="250"/>
      <c r="PO30" s="250"/>
      <c r="PP30" s="250"/>
      <c r="PQ30" s="250"/>
      <c r="PR30" s="250"/>
      <c r="PS30" s="250"/>
      <c r="PT30" s="250"/>
      <c r="PU30" s="250"/>
      <c r="PV30" s="250"/>
      <c r="PW30" s="250"/>
      <c r="PX30" s="250"/>
      <c r="PY30" s="250"/>
      <c r="PZ30" s="250"/>
      <c r="QA30" s="250"/>
      <c r="QB30" s="250"/>
      <c r="QC30" s="250"/>
      <c r="QD30" s="250"/>
      <c r="QE30" s="250"/>
      <c r="QF30" s="250"/>
      <c r="QG30" s="250"/>
      <c r="QH30" s="250"/>
      <c r="QI30" s="250"/>
      <c r="QJ30" s="250"/>
      <c r="QK30" s="250"/>
      <c r="QL30" s="250"/>
      <c r="QM30" s="250"/>
      <c r="QN30" s="250"/>
      <c r="QO30" s="250"/>
      <c r="QP30" s="250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</row>
    <row r="31" spans="1:555" s="18" customFormat="1" ht="21.75" customHeight="1" x14ac:dyDescent="0.35">
      <c r="A31" s="78"/>
      <c r="B31" s="1182">
        <f>B30+1</f>
        <v>2019</v>
      </c>
      <c r="C31" s="782">
        <f>D31/H19</f>
        <v>0.87133480000000008</v>
      </c>
      <c r="D31" s="785">
        <f>F143</f>
        <v>21783.370000000003</v>
      </c>
      <c r="E31" s="1267" t="s">
        <v>182</v>
      </c>
      <c r="F31" s="1268"/>
      <c r="G31" s="1269"/>
      <c r="H31" s="933">
        <f>FLOOR(D50,1000)</f>
        <v>-11000</v>
      </c>
      <c r="I31" s="1028">
        <v>1</v>
      </c>
      <c r="J31" s="1028"/>
      <c r="K31" s="1028"/>
      <c r="L31" s="1263" t="s">
        <v>125</v>
      </c>
      <c r="M31" s="1264"/>
      <c r="N31" s="766">
        <f>AY201</f>
        <v>29381.919999999998</v>
      </c>
      <c r="O31" s="1108">
        <f>EL201</f>
        <v>0</v>
      </c>
      <c r="P31" s="1016">
        <f>HN201</f>
        <v>0</v>
      </c>
      <c r="Q31" s="1254">
        <f t="shared" ref="Q31:Q45" si="4">SUM(N31:P31)</f>
        <v>29381.919999999998</v>
      </c>
      <c r="R31" s="1255"/>
      <c r="S31" s="906">
        <v>605</v>
      </c>
      <c r="T31" s="920">
        <f>SUM(I31:K31)*S31</f>
        <v>605</v>
      </c>
      <c r="U31" s="642"/>
      <c r="V31" s="641"/>
      <c r="W31" s="613"/>
      <c r="X31" s="81"/>
      <c r="Y31" s="81"/>
      <c r="Z31" s="613"/>
      <c r="AA31" s="81"/>
      <c r="AB31" s="81"/>
      <c r="AC31" s="17"/>
      <c r="AD31" s="979"/>
      <c r="AE31" s="81"/>
      <c r="AF31" s="614"/>
      <c r="AG31" s="81"/>
      <c r="AH31" s="81"/>
      <c r="AI31" s="1066"/>
      <c r="AJ31" s="81"/>
      <c r="AK31" s="658"/>
      <c r="AL31" s="614"/>
      <c r="AM31" s="614"/>
      <c r="AN31" s="658"/>
      <c r="AO31" s="1066"/>
      <c r="AP31" s="614"/>
      <c r="AQ31" s="658"/>
      <c r="AR31" s="1066"/>
      <c r="AS31" s="1066"/>
      <c r="AT31" s="81"/>
      <c r="AU31" s="250"/>
      <c r="AV31" s="81"/>
      <c r="AW31" s="81"/>
      <c r="AX31" s="250"/>
      <c r="AY31" s="81"/>
      <c r="AZ31" s="81"/>
      <c r="BA31" s="17"/>
      <c r="BB31" s="81"/>
      <c r="BC31" s="81"/>
      <c r="BD31" s="17"/>
      <c r="BE31" s="81"/>
      <c r="BF31" s="81"/>
      <c r="BG31" s="241"/>
      <c r="BH31" s="81"/>
      <c r="BI31" s="81"/>
      <c r="BJ31" s="399"/>
      <c r="BK31" s="81"/>
      <c r="BL31" s="81"/>
      <c r="BM31" s="614"/>
      <c r="BN31" s="81"/>
      <c r="BO31" s="81"/>
      <c r="BP31" s="1092"/>
      <c r="BQ31" s="81"/>
      <c r="BR31" s="16"/>
      <c r="BS31" s="81"/>
      <c r="BT31" s="81"/>
      <c r="BU31" s="82"/>
      <c r="BV31" s="614"/>
      <c r="BW31" s="81"/>
      <c r="BX31" s="170"/>
      <c r="BY31" s="520"/>
      <c r="BZ31" s="81"/>
      <c r="CA31" s="170"/>
      <c r="CB31" s="722"/>
      <c r="CC31" s="81"/>
      <c r="CD31" s="81"/>
      <c r="CE31" s="17"/>
      <c r="CF31" s="81"/>
      <c r="CG31" s="81"/>
      <c r="CH31" s="250"/>
      <c r="CI31" s="81"/>
      <c r="CJ31" s="81"/>
      <c r="CK31" s="17"/>
      <c r="CL31" s="81"/>
      <c r="CM31" s="81"/>
      <c r="CN31" s="16"/>
      <c r="CO31" s="81"/>
      <c r="CP31" s="17"/>
      <c r="CQ31" s="241"/>
      <c r="CR31" s="264"/>
      <c r="CS31" s="292"/>
      <c r="CT31" s="241"/>
      <c r="CU31" s="264"/>
      <c r="CV31" s="292"/>
      <c r="CW31" s="250"/>
      <c r="CX31" s="250"/>
      <c r="CY31" s="1123"/>
      <c r="CZ31" s="264"/>
      <c r="DA31" s="250"/>
      <c r="DB31" s="250"/>
      <c r="DC31" s="264"/>
      <c r="DD31" s="241"/>
      <c r="DE31" s="241"/>
      <c r="DF31" s="264"/>
      <c r="DG31" s="645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64"/>
      <c r="DY31" s="250"/>
      <c r="DZ31" s="250"/>
      <c r="EA31" s="264"/>
      <c r="EB31" s="1048"/>
      <c r="EC31" s="250"/>
      <c r="ED31" s="264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41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63"/>
      <c r="FT31" s="434"/>
      <c r="FU31" s="250"/>
      <c r="FV31" s="293"/>
      <c r="FW31" s="250"/>
      <c r="FX31" s="250"/>
      <c r="FY31" s="250"/>
      <c r="FZ31" s="250"/>
      <c r="GA31" s="1123"/>
      <c r="GB31" s="293"/>
      <c r="GC31" s="234"/>
      <c r="GD31" s="250"/>
      <c r="GE31" s="293"/>
      <c r="GF31" s="143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686"/>
      <c r="HA31" s="250"/>
      <c r="HB31" s="250"/>
      <c r="HC31" s="686"/>
      <c r="HD31" s="250"/>
      <c r="HE31" s="250"/>
      <c r="HF31" s="264"/>
      <c r="HG31" s="250"/>
      <c r="HH31" s="250"/>
      <c r="HI31" s="686"/>
      <c r="HJ31" s="250"/>
      <c r="HK31" s="250"/>
      <c r="HL31" s="686"/>
      <c r="HM31" s="729"/>
      <c r="HN31" s="81"/>
      <c r="HO31" s="17"/>
      <c r="HP31" s="250"/>
      <c r="HQ31" s="250"/>
      <c r="HR31" s="264"/>
      <c r="HS31" s="729"/>
      <c r="HT31" s="81"/>
      <c r="HU31" s="17"/>
      <c r="HV31" s="250"/>
      <c r="HW31" s="250"/>
      <c r="HX31" s="264"/>
      <c r="HY31" s="729"/>
      <c r="HZ31" s="81"/>
      <c r="IA31" s="17"/>
      <c r="IB31" s="250"/>
      <c r="IC31" s="250"/>
      <c r="ID31" s="264"/>
      <c r="IE31" s="241"/>
      <c r="IF31" s="250"/>
      <c r="IG31" s="81"/>
      <c r="IH31" s="729"/>
      <c r="II31" s="81"/>
      <c r="IJ31" s="17"/>
      <c r="IK31" s="201"/>
      <c r="IL31" s="81"/>
      <c r="IM31" s="81"/>
      <c r="IN31" s="729"/>
      <c r="IO31" s="81"/>
      <c r="IP31" s="17"/>
      <c r="IQ31" s="729"/>
      <c r="IR31" s="81"/>
      <c r="IS31" s="81"/>
      <c r="IT31" s="729"/>
      <c r="IU31" s="81"/>
      <c r="IV31" s="81"/>
      <c r="IW31" s="895"/>
      <c r="IX31" s="81"/>
      <c r="IY31" s="17"/>
      <c r="IZ31" s="729"/>
      <c r="JA31" s="81"/>
      <c r="JB31" s="81"/>
      <c r="JC31" s="729"/>
      <c r="JD31" s="81"/>
      <c r="JE31" s="81"/>
      <c r="JF31" s="729"/>
      <c r="JG31" s="81"/>
      <c r="JH31" s="81"/>
      <c r="JI31" s="729"/>
      <c r="JJ31" s="81"/>
      <c r="JK31" s="17"/>
      <c r="JL31" s="250"/>
      <c r="JM31" s="250"/>
      <c r="JN31" s="250"/>
      <c r="JO31" s="250"/>
      <c r="JP31" s="143"/>
      <c r="JQ31" s="246"/>
      <c r="JR31" s="246"/>
      <c r="JS31" s="246"/>
      <c r="JT31" s="246"/>
      <c r="JU31" s="246"/>
      <c r="JV31" s="246"/>
      <c r="JW31" s="246"/>
      <c r="JX31" s="246"/>
      <c r="JY31" s="246"/>
      <c r="JZ31" s="234"/>
      <c r="KA31" s="234"/>
      <c r="KB31" s="234"/>
      <c r="KC31" s="234"/>
      <c r="KD31" s="234"/>
      <c r="KE31" s="234"/>
      <c r="KF31" s="234"/>
      <c r="KG31" s="234"/>
      <c r="KH31" s="234"/>
      <c r="KI31" s="234"/>
      <c r="KJ31" s="234"/>
      <c r="KK31" s="234"/>
      <c r="KL31" s="234"/>
      <c r="KM31" s="234"/>
      <c r="KN31" s="234"/>
      <c r="KO31" s="250"/>
      <c r="KP31" s="345"/>
      <c r="KQ31" s="343"/>
      <c r="KR31" s="234"/>
      <c r="KS31" s="143"/>
      <c r="KT31" s="143"/>
      <c r="KU31" s="143"/>
      <c r="KV31" s="143"/>
      <c r="KW31" s="143"/>
      <c r="KX31" s="143"/>
      <c r="KY31" s="143"/>
      <c r="KZ31" s="143"/>
      <c r="LA31" s="143"/>
      <c r="LB31" s="143"/>
      <c r="LC31" s="143"/>
      <c r="LD31" s="143"/>
      <c r="LE31" s="143"/>
      <c r="LF31" s="143"/>
      <c r="LG31" s="143"/>
      <c r="LH31" s="143"/>
      <c r="LI31" s="143"/>
      <c r="LJ31" s="143"/>
      <c r="LK31" s="143"/>
      <c r="LL31" s="234"/>
      <c r="LM31" s="250"/>
      <c r="LN31" s="345"/>
      <c r="LO31" s="343"/>
      <c r="LP31" s="234"/>
      <c r="LQ31" s="143"/>
      <c r="LR31" s="143"/>
      <c r="LS31" s="143"/>
      <c r="LT31" s="143"/>
      <c r="LU31" s="143"/>
      <c r="LV31" s="143"/>
      <c r="LW31" s="143"/>
      <c r="LX31" s="143"/>
      <c r="LY31" s="143"/>
      <c r="LZ31" s="143"/>
      <c r="MA31" s="143"/>
      <c r="MB31" s="143"/>
      <c r="MC31" s="143"/>
      <c r="MD31" s="143"/>
      <c r="ME31" s="143"/>
      <c r="MF31" s="143"/>
      <c r="MG31" s="143"/>
      <c r="MH31" s="143"/>
      <c r="MI31" s="143"/>
      <c r="MJ31" s="143"/>
      <c r="MK31" s="143"/>
      <c r="ML31" s="143"/>
      <c r="MM31" s="143"/>
      <c r="MN31" s="143"/>
      <c r="MO31" s="143"/>
      <c r="MP31" s="143"/>
      <c r="MQ31" s="143"/>
      <c r="MR31" s="234"/>
      <c r="MS31" s="263"/>
      <c r="MT31" s="263"/>
      <c r="MU31" s="263"/>
      <c r="MV31" s="118"/>
      <c r="MW31" s="118"/>
      <c r="MX31" s="379"/>
      <c r="MY31" s="118"/>
      <c r="MZ31" s="379"/>
      <c r="NA31" s="379"/>
      <c r="NB31" s="817"/>
      <c r="NC31" s="1157"/>
      <c r="ND31" s="508"/>
      <c r="NE31" s="118"/>
      <c r="NF31" s="419"/>
      <c r="NG31" s="487"/>
      <c r="NH31" s="143"/>
      <c r="NI31" s="428"/>
      <c r="NJ31" s="357"/>
      <c r="NK31" s="513"/>
      <c r="NL31" s="998"/>
      <c r="NM31" s="749"/>
      <c r="NN31" s="749"/>
      <c r="NO31" s="749"/>
      <c r="NP31" s="748"/>
      <c r="NQ31" s="748"/>
      <c r="NR31" s="250"/>
      <c r="NS31" s="143"/>
      <c r="NT31" s="143"/>
      <c r="NU31" s="143"/>
      <c r="NV31" s="241"/>
      <c r="NW31" s="143"/>
      <c r="NX31" s="118"/>
      <c r="NY31" s="241"/>
      <c r="NZ31" s="344"/>
      <c r="OA31" s="345"/>
      <c r="OB31" s="345"/>
      <c r="OC31" s="250"/>
      <c r="OD31" s="344"/>
      <c r="OE31" s="250"/>
      <c r="OF31" s="250"/>
      <c r="OG31" s="250"/>
      <c r="OH31" s="250"/>
      <c r="OI31" s="250"/>
      <c r="OJ31" s="250"/>
      <c r="OK31" s="250"/>
      <c r="OL31" s="250"/>
      <c r="OM31" s="250"/>
      <c r="ON31" s="250"/>
      <c r="OO31" s="250"/>
      <c r="OP31" s="250"/>
      <c r="OQ31" s="250"/>
      <c r="OR31" s="250"/>
      <c r="OS31" s="250"/>
      <c r="OT31" s="250"/>
      <c r="OU31" s="250"/>
      <c r="OV31" s="250"/>
      <c r="OW31" s="250"/>
      <c r="OX31" s="250"/>
      <c r="OY31" s="250"/>
      <c r="OZ31" s="250"/>
      <c r="PA31" s="250"/>
      <c r="PB31" s="250"/>
      <c r="PC31" s="250"/>
      <c r="PD31" s="250"/>
      <c r="PE31" s="250"/>
      <c r="PF31" s="250"/>
      <c r="PG31" s="250"/>
      <c r="PH31" s="250"/>
      <c r="PI31" s="250"/>
      <c r="PJ31" s="250"/>
      <c r="PK31" s="250"/>
      <c r="PL31" s="250"/>
      <c r="PM31" s="250"/>
      <c r="PN31" s="250"/>
      <c r="PO31" s="250"/>
      <c r="PP31" s="250"/>
      <c r="PQ31" s="250"/>
      <c r="PR31" s="250"/>
      <c r="PS31" s="250"/>
      <c r="PT31" s="250"/>
      <c r="PU31" s="250"/>
      <c r="PV31" s="250"/>
      <c r="PW31" s="250"/>
      <c r="PX31" s="250"/>
      <c r="PY31" s="250"/>
      <c r="PZ31" s="250"/>
      <c r="QA31" s="250"/>
      <c r="QB31" s="250"/>
      <c r="QC31" s="250"/>
      <c r="QD31" s="250"/>
      <c r="QE31" s="250"/>
      <c r="QF31" s="250"/>
      <c r="QG31" s="250"/>
      <c r="QH31" s="250"/>
      <c r="QI31" s="250"/>
      <c r="QJ31" s="250"/>
      <c r="QK31" s="250"/>
      <c r="QL31" s="250"/>
      <c r="QM31" s="250"/>
      <c r="QN31" s="250"/>
      <c r="QO31" s="250"/>
      <c r="QP31" s="250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</row>
    <row r="32" spans="1:555" s="18" customFormat="1" ht="21.75" customHeight="1" thickBot="1" x14ac:dyDescent="0.4">
      <c r="A32" s="78"/>
      <c r="B32" s="1182">
        <f>B31+1</f>
        <v>2020</v>
      </c>
      <c r="C32" s="782">
        <f>D32/H19</f>
        <v>4.3381239999999996</v>
      </c>
      <c r="D32" s="785">
        <f>F158</f>
        <v>108453.09999999999</v>
      </c>
      <c r="E32" s="1256" t="s">
        <v>169</v>
      </c>
      <c r="F32" s="1257"/>
      <c r="G32" s="1258"/>
      <c r="H32" s="934">
        <f>H29+H31</f>
        <v>9000</v>
      </c>
      <c r="I32" s="1028"/>
      <c r="J32" s="1028"/>
      <c r="K32" s="1028"/>
      <c r="L32" s="1252" t="s">
        <v>59</v>
      </c>
      <c r="M32" s="1252"/>
      <c r="N32" s="765">
        <f>BB201</f>
        <v>0</v>
      </c>
      <c r="O32" s="1016">
        <f>EO201</f>
        <v>0</v>
      </c>
      <c r="P32" s="1016">
        <f>HQ201</f>
        <v>0</v>
      </c>
      <c r="Q32" s="1254">
        <f t="shared" si="4"/>
        <v>0</v>
      </c>
      <c r="R32" s="1255"/>
      <c r="S32" s="903">
        <v>2200</v>
      </c>
      <c r="T32" s="920">
        <f t="shared" si="1"/>
        <v>0</v>
      </c>
      <c r="U32" s="642"/>
      <c r="V32" s="642"/>
      <c r="W32" s="613"/>
      <c r="X32" s="81"/>
      <c r="Y32" s="81"/>
      <c r="Z32" s="613"/>
      <c r="AA32" s="81"/>
      <c r="AB32" s="81"/>
      <c r="AC32" s="17"/>
      <c r="AD32" s="979"/>
      <c r="AE32" s="81"/>
      <c r="AF32" s="614"/>
      <c r="AG32" s="81"/>
      <c r="AH32" s="81"/>
      <c r="AI32" s="1066"/>
      <c r="AJ32" s="81"/>
      <c r="AK32" s="658"/>
      <c r="AL32" s="614"/>
      <c r="AM32" s="614"/>
      <c r="AN32" s="658"/>
      <c r="AO32" s="1066"/>
      <c r="AP32" s="614"/>
      <c r="AQ32" s="658"/>
      <c r="AR32" s="1066"/>
      <c r="AS32" s="1066"/>
      <c r="AT32" s="81"/>
      <c r="AU32" s="250"/>
      <c r="AV32" s="81"/>
      <c r="AW32" s="81"/>
      <c r="AX32" s="250"/>
      <c r="AY32" s="81"/>
      <c r="AZ32" s="81"/>
      <c r="BA32" s="17"/>
      <c r="BB32" s="81"/>
      <c r="BC32" s="81"/>
      <c r="BD32" s="17"/>
      <c r="BE32" s="81"/>
      <c r="BF32" s="81"/>
      <c r="BG32" s="241"/>
      <c r="BH32" s="81"/>
      <c r="BI32" s="81"/>
      <c r="BJ32" s="399"/>
      <c r="BK32" s="81"/>
      <c r="BL32" s="81"/>
      <c r="BM32" s="614"/>
      <c r="BN32" s="81"/>
      <c r="BO32" s="81"/>
      <c r="BP32" s="1092"/>
      <c r="BQ32" s="81"/>
      <c r="BR32" s="16"/>
      <c r="BS32" s="81"/>
      <c r="BT32" s="81"/>
      <c r="BU32" s="82"/>
      <c r="BV32" s="614"/>
      <c r="BW32" s="81"/>
      <c r="BX32" s="170"/>
      <c r="BY32" s="520"/>
      <c r="BZ32" s="81"/>
      <c r="CA32" s="170"/>
      <c r="CB32" s="722"/>
      <c r="CC32" s="81"/>
      <c r="CD32" s="81"/>
      <c r="CE32" s="17"/>
      <c r="CF32" s="81"/>
      <c r="CG32" s="81"/>
      <c r="CH32" s="250"/>
      <c r="CI32" s="81"/>
      <c r="CJ32" s="81"/>
      <c r="CK32" s="17"/>
      <c r="CL32" s="81"/>
      <c r="CM32" s="81"/>
      <c r="CN32" s="16"/>
      <c r="CO32" s="81"/>
      <c r="CP32" s="17"/>
      <c r="CQ32" s="241"/>
      <c r="CR32" s="264"/>
      <c r="CS32" s="292"/>
      <c r="CT32" s="241"/>
      <c r="CU32" s="264"/>
      <c r="CV32" s="292"/>
      <c r="CW32" s="250"/>
      <c r="CX32" s="250"/>
      <c r="CY32" s="1123"/>
      <c r="CZ32" s="264"/>
      <c r="DA32" s="250"/>
      <c r="DB32" s="250"/>
      <c r="DC32" s="264"/>
      <c r="DD32" s="241"/>
      <c r="DE32" s="241"/>
      <c r="DF32" s="264"/>
      <c r="DG32" s="645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64"/>
      <c r="DY32" s="250"/>
      <c r="DZ32" s="250"/>
      <c r="EA32" s="264"/>
      <c r="EB32" s="1048"/>
      <c r="EC32" s="250"/>
      <c r="ED32" s="264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41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63"/>
      <c r="FT32" s="434"/>
      <c r="FU32" s="250"/>
      <c r="FV32" s="293"/>
      <c r="FW32" s="250"/>
      <c r="FX32" s="250"/>
      <c r="FY32" s="250"/>
      <c r="FZ32" s="250"/>
      <c r="GA32" s="1123"/>
      <c r="GB32" s="293"/>
      <c r="GC32" s="234"/>
      <c r="GD32" s="250"/>
      <c r="GE32" s="293"/>
      <c r="GF32" s="143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686"/>
      <c r="HA32" s="250"/>
      <c r="HB32" s="250"/>
      <c r="HC32" s="686"/>
      <c r="HD32" s="250"/>
      <c r="HE32" s="250"/>
      <c r="HF32" s="264"/>
      <c r="HG32" s="250"/>
      <c r="HH32" s="250"/>
      <c r="HI32" s="686"/>
      <c r="HJ32" s="250"/>
      <c r="HK32" s="250"/>
      <c r="HL32" s="686"/>
      <c r="HM32" s="729"/>
      <c r="HN32" s="81"/>
      <c r="HO32" s="17"/>
      <c r="HP32" s="250"/>
      <c r="HQ32" s="250"/>
      <c r="HR32" s="264"/>
      <c r="HS32" s="729"/>
      <c r="HT32" s="81"/>
      <c r="HU32" s="17"/>
      <c r="HV32" s="250"/>
      <c r="HW32" s="250"/>
      <c r="HX32" s="264"/>
      <c r="HY32" s="729"/>
      <c r="HZ32" s="81"/>
      <c r="IA32" s="17"/>
      <c r="IB32" s="250"/>
      <c r="IC32" s="250"/>
      <c r="ID32" s="264"/>
      <c r="IE32" s="241"/>
      <c r="IF32" s="250"/>
      <c r="IG32" s="81"/>
      <c r="IH32" s="729"/>
      <c r="II32" s="81"/>
      <c r="IJ32" s="17"/>
      <c r="IK32" s="201"/>
      <c r="IL32" s="81"/>
      <c r="IM32" s="81"/>
      <c r="IN32" s="729"/>
      <c r="IO32" s="81"/>
      <c r="IP32" s="17"/>
      <c r="IQ32" s="729"/>
      <c r="IR32" s="81"/>
      <c r="IS32" s="81"/>
      <c r="IT32" s="729"/>
      <c r="IU32" s="81"/>
      <c r="IV32" s="81"/>
      <c r="IW32" s="895"/>
      <c r="IX32" s="81"/>
      <c r="IY32" s="17"/>
      <c r="IZ32" s="729"/>
      <c r="JA32" s="81"/>
      <c r="JB32" s="81"/>
      <c r="JC32" s="729"/>
      <c r="JD32" s="81"/>
      <c r="JE32" s="81"/>
      <c r="JF32" s="729"/>
      <c r="JG32" s="81"/>
      <c r="JH32" s="81"/>
      <c r="JI32" s="729"/>
      <c r="JJ32" s="81"/>
      <c r="JK32" s="17"/>
      <c r="JL32" s="250"/>
      <c r="JM32" s="250"/>
      <c r="JN32" s="250"/>
      <c r="JO32" s="250"/>
      <c r="JP32" s="143"/>
      <c r="JQ32" s="246"/>
      <c r="JR32" s="246"/>
      <c r="JS32" s="246"/>
      <c r="JT32" s="246"/>
      <c r="JU32" s="246"/>
      <c r="JV32" s="246"/>
      <c r="JW32" s="246"/>
      <c r="JX32" s="246"/>
      <c r="JY32" s="246"/>
      <c r="JZ32" s="234"/>
      <c r="KA32" s="234"/>
      <c r="KB32" s="234"/>
      <c r="KC32" s="234"/>
      <c r="KD32" s="234"/>
      <c r="KE32" s="234"/>
      <c r="KF32" s="234"/>
      <c r="KG32" s="234"/>
      <c r="KH32" s="234"/>
      <c r="KI32" s="234"/>
      <c r="KJ32" s="234"/>
      <c r="KK32" s="234"/>
      <c r="KL32" s="234"/>
      <c r="KM32" s="234"/>
      <c r="KN32" s="234"/>
      <c r="KO32" s="250"/>
      <c r="KP32" s="345"/>
      <c r="KQ32" s="343"/>
      <c r="KR32" s="234"/>
      <c r="KS32" s="143"/>
      <c r="KT32" s="143"/>
      <c r="KU32" s="143"/>
      <c r="KV32" s="143"/>
      <c r="KW32" s="143"/>
      <c r="KX32" s="143"/>
      <c r="KY32" s="143"/>
      <c r="KZ32" s="143"/>
      <c r="LA32" s="143"/>
      <c r="LB32" s="143"/>
      <c r="LC32" s="143"/>
      <c r="LD32" s="143"/>
      <c r="LE32" s="143"/>
      <c r="LF32" s="143"/>
      <c r="LG32" s="143"/>
      <c r="LH32" s="143"/>
      <c r="LI32" s="143"/>
      <c r="LJ32" s="143"/>
      <c r="LK32" s="143"/>
      <c r="LL32" s="234"/>
      <c r="LM32" s="250"/>
      <c r="LN32" s="345"/>
      <c r="LO32" s="343"/>
      <c r="LP32" s="234"/>
      <c r="LQ32" s="143"/>
      <c r="LR32" s="143"/>
      <c r="LS32" s="143"/>
      <c r="LT32" s="143"/>
      <c r="LU32" s="143"/>
      <c r="LV32" s="143"/>
      <c r="LW32" s="143"/>
      <c r="LX32" s="143"/>
      <c r="LY32" s="143"/>
      <c r="LZ32" s="143"/>
      <c r="MA32" s="143"/>
      <c r="MB32" s="143"/>
      <c r="MC32" s="143"/>
      <c r="MD32" s="143"/>
      <c r="ME32" s="143"/>
      <c r="MF32" s="143"/>
      <c r="MG32" s="143"/>
      <c r="MH32" s="143"/>
      <c r="MI32" s="143"/>
      <c r="MJ32" s="143"/>
      <c r="MK32" s="143"/>
      <c r="ML32" s="143"/>
      <c r="MM32" s="143"/>
      <c r="MN32" s="143"/>
      <c r="MO32" s="143"/>
      <c r="MP32" s="143"/>
      <c r="MQ32" s="143"/>
      <c r="MR32" s="234"/>
      <c r="MS32" s="263"/>
      <c r="MT32" s="263"/>
      <c r="MU32" s="263"/>
      <c r="MV32" s="118"/>
      <c r="MW32" s="118"/>
      <c r="MX32" s="379"/>
      <c r="MY32" s="118"/>
      <c r="MZ32" s="379"/>
      <c r="NA32" s="379"/>
      <c r="NB32" s="817"/>
      <c r="NC32" s="1157"/>
      <c r="ND32" s="508"/>
      <c r="NE32" s="118"/>
      <c r="NF32" s="419"/>
      <c r="NG32" s="487"/>
      <c r="NH32" s="143"/>
      <c r="NI32" s="428"/>
      <c r="NJ32" s="357"/>
      <c r="NK32" s="513"/>
      <c r="NL32" s="998"/>
      <c r="NM32" s="749"/>
      <c r="NN32" s="749"/>
      <c r="NO32" s="749"/>
      <c r="NP32" s="748"/>
      <c r="NQ32" s="748"/>
      <c r="NR32" s="250"/>
      <c r="NS32" s="143"/>
      <c r="NT32" s="143"/>
      <c r="NU32" s="143"/>
      <c r="NV32" s="241"/>
      <c r="NW32" s="143"/>
      <c r="NX32" s="118"/>
      <c r="NY32" s="241"/>
      <c r="NZ32" s="344"/>
      <c r="OA32" s="345"/>
      <c r="OB32" s="345"/>
      <c r="OC32" s="250"/>
      <c r="OD32" s="344"/>
      <c r="OE32" s="250"/>
      <c r="OF32" s="250"/>
      <c r="OG32" s="250"/>
      <c r="OH32" s="250"/>
      <c r="OI32" s="250"/>
      <c r="OJ32" s="250"/>
      <c r="OK32" s="250"/>
      <c r="OL32" s="250"/>
      <c r="OM32" s="250"/>
      <c r="ON32" s="250"/>
      <c r="OO32" s="250"/>
      <c r="OP32" s="250"/>
      <c r="OQ32" s="250"/>
      <c r="OR32" s="250"/>
      <c r="OS32" s="250"/>
      <c r="OT32" s="250"/>
      <c r="OU32" s="250"/>
      <c r="OV32" s="250"/>
      <c r="OW32" s="250"/>
      <c r="OX32" s="250"/>
      <c r="OY32" s="250"/>
      <c r="OZ32" s="250"/>
      <c r="PA32" s="250"/>
      <c r="PB32" s="250"/>
      <c r="PC32" s="250"/>
      <c r="PD32" s="250"/>
      <c r="PE32" s="250"/>
      <c r="PF32" s="250"/>
      <c r="PG32" s="250"/>
      <c r="PH32" s="250"/>
      <c r="PI32" s="250"/>
      <c r="PJ32" s="250"/>
      <c r="PK32" s="250"/>
      <c r="PL32" s="250"/>
      <c r="PM32" s="250"/>
      <c r="PN32" s="250"/>
      <c r="PO32" s="250"/>
      <c r="PP32" s="250"/>
      <c r="PQ32" s="250"/>
      <c r="PR32" s="250"/>
      <c r="PS32" s="250"/>
      <c r="PT32" s="250"/>
      <c r="PU32" s="250"/>
      <c r="PV32" s="250"/>
      <c r="PW32" s="250"/>
      <c r="PX32" s="250"/>
      <c r="PY32" s="250"/>
      <c r="PZ32" s="250"/>
      <c r="QA32" s="250"/>
      <c r="QB32" s="250"/>
      <c r="QC32" s="250"/>
      <c r="QD32" s="250"/>
      <c r="QE32" s="250"/>
      <c r="QF32" s="250"/>
      <c r="QG32" s="250"/>
      <c r="QH32" s="250"/>
      <c r="QI32" s="250"/>
      <c r="QJ32" s="250"/>
      <c r="QK32" s="250"/>
      <c r="QL32" s="250"/>
      <c r="QM32" s="250"/>
      <c r="QN32" s="250"/>
      <c r="QO32" s="250"/>
      <c r="QP32" s="250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</row>
    <row r="33" spans="1:555" s="18" customFormat="1" ht="21.75" customHeight="1" thickBot="1" x14ac:dyDescent="0.4">
      <c r="A33" s="78"/>
      <c r="B33" s="1182">
        <f>B32+1</f>
        <v>2021</v>
      </c>
      <c r="C33" s="782">
        <f>D33/H19</f>
        <v>3.0786704000000005</v>
      </c>
      <c r="D33" s="785">
        <f>F173</f>
        <v>76966.760000000009</v>
      </c>
      <c r="E33" s="1256" t="s">
        <v>170</v>
      </c>
      <c r="F33" s="1257"/>
      <c r="G33" s="1258"/>
      <c r="H33" s="935">
        <f>H19+H31</f>
        <v>14000</v>
      </c>
      <c r="I33" s="1025"/>
      <c r="J33" s="1025"/>
      <c r="K33" s="1025"/>
      <c r="L33" s="1252" t="s">
        <v>61</v>
      </c>
      <c r="M33" s="1252"/>
      <c r="N33" s="765">
        <f>BE201</f>
        <v>0</v>
      </c>
      <c r="O33" s="1016">
        <f>ER201</f>
        <v>0</v>
      </c>
      <c r="P33" s="1016">
        <f>HW201</f>
        <v>0</v>
      </c>
      <c r="Q33" s="1254">
        <f t="shared" si="4"/>
        <v>0</v>
      </c>
      <c r="R33" s="1255"/>
      <c r="S33" s="903">
        <v>1581</v>
      </c>
      <c r="T33" s="920">
        <f t="shared" si="1"/>
        <v>0</v>
      </c>
      <c r="U33" s="642"/>
      <c r="V33" s="642"/>
      <c r="W33" s="613"/>
      <c r="X33" s="81"/>
      <c r="Y33" s="81"/>
      <c r="Z33" s="613"/>
      <c r="AA33" s="81"/>
      <c r="AB33" s="81"/>
      <c r="AC33" s="17"/>
      <c r="AD33" s="979"/>
      <c r="AE33" s="81"/>
      <c r="AF33" s="614"/>
      <c r="AG33" s="81"/>
      <c r="AH33" s="81"/>
      <c r="AI33" s="1066"/>
      <c r="AJ33" s="81"/>
      <c r="AK33" s="658"/>
      <c r="AL33" s="614"/>
      <c r="AM33" s="614"/>
      <c r="AN33" s="658"/>
      <c r="AO33" s="1066"/>
      <c r="AP33" s="614"/>
      <c r="AQ33" s="658"/>
      <c r="AR33" s="1066"/>
      <c r="AS33" s="1066"/>
      <c r="AT33" s="81"/>
      <c r="AU33" s="250"/>
      <c r="AV33" s="81"/>
      <c r="AW33" s="81"/>
      <c r="AX33" s="250"/>
      <c r="AY33" s="81"/>
      <c r="AZ33" s="81"/>
      <c r="BA33" s="17"/>
      <c r="BB33" s="81"/>
      <c r="BC33" s="81"/>
      <c r="BD33" s="17"/>
      <c r="BE33" s="81"/>
      <c r="BF33" s="81"/>
      <c r="BG33" s="241"/>
      <c r="BH33" s="81"/>
      <c r="BI33" s="81"/>
      <c r="BJ33" s="399"/>
      <c r="BK33" s="81"/>
      <c r="BL33" s="81"/>
      <c r="BM33" s="614"/>
      <c r="BN33" s="81"/>
      <c r="BO33" s="81"/>
      <c r="BP33" s="1092"/>
      <c r="BQ33" s="81"/>
      <c r="BR33" s="16"/>
      <c r="BS33" s="81"/>
      <c r="BT33" s="81"/>
      <c r="BU33" s="82"/>
      <c r="BV33" s="614"/>
      <c r="BW33" s="81"/>
      <c r="BX33" s="170"/>
      <c r="BY33" s="520"/>
      <c r="BZ33" s="81"/>
      <c r="CA33" s="170"/>
      <c r="CB33" s="722"/>
      <c r="CC33" s="81"/>
      <c r="CD33" s="81"/>
      <c r="CE33" s="17"/>
      <c r="CF33" s="81"/>
      <c r="CG33" s="81"/>
      <c r="CH33" s="250"/>
      <c r="CI33" s="81"/>
      <c r="CJ33" s="81"/>
      <c r="CK33" s="17"/>
      <c r="CL33" s="81"/>
      <c r="CM33" s="81"/>
      <c r="CN33" s="16"/>
      <c r="CO33" s="81"/>
      <c r="CP33" s="17"/>
      <c r="CQ33" s="241"/>
      <c r="CR33" s="264"/>
      <c r="CS33" s="292"/>
      <c r="CT33" s="241"/>
      <c r="CU33" s="264"/>
      <c r="CV33" s="292"/>
      <c r="CW33" s="250"/>
      <c r="CX33" s="250"/>
      <c r="CY33" s="1123"/>
      <c r="CZ33" s="264"/>
      <c r="DA33" s="250"/>
      <c r="DB33" s="250"/>
      <c r="DC33" s="264"/>
      <c r="DD33" s="241"/>
      <c r="DE33" s="241"/>
      <c r="DF33" s="264"/>
      <c r="DG33" s="645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64"/>
      <c r="DY33" s="250"/>
      <c r="DZ33" s="250"/>
      <c r="EA33" s="264"/>
      <c r="EB33" s="1048"/>
      <c r="EC33" s="250"/>
      <c r="ED33" s="264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41"/>
      <c r="FH33" s="250"/>
      <c r="FI33" s="250"/>
      <c r="FJ33" s="250"/>
      <c r="FK33" s="250"/>
      <c r="FL33" s="250"/>
      <c r="FM33" s="250"/>
      <c r="FN33" s="250"/>
      <c r="FO33" s="250"/>
      <c r="FP33" s="250"/>
      <c r="FQ33" s="250"/>
      <c r="FR33" s="250"/>
      <c r="FS33" s="263"/>
      <c r="FT33" s="434"/>
      <c r="FU33" s="250"/>
      <c r="FV33" s="293"/>
      <c r="FW33" s="250"/>
      <c r="FX33" s="250"/>
      <c r="FY33" s="250"/>
      <c r="FZ33" s="250"/>
      <c r="GA33" s="1123"/>
      <c r="GB33" s="293"/>
      <c r="GC33" s="234"/>
      <c r="GD33" s="250"/>
      <c r="GE33" s="293"/>
      <c r="GF33" s="143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686"/>
      <c r="HA33" s="250"/>
      <c r="HB33" s="250"/>
      <c r="HC33" s="686"/>
      <c r="HD33" s="250"/>
      <c r="HE33" s="250"/>
      <c r="HF33" s="264"/>
      <c r="HG33" s="250"/>
      <c r="HH33" s="250"/>
      <c r="HI33" s="686"/>
      <c r="HJ33" s="250"/>
      <c r="HK33" s="250"/>
      <c r="HL33" s="686"/>
      <c r="HM33" s="729"/>
      <c r="HN33" s="81"/>
      <c r="HO33" s="17"/>
      <c r="HP33" s="250"/>
      <c r="HQ33" s="250"/>
      <c r="HR33" s="264"/>
      <c r="HS33" s="729"/>
      <c r="HT33" s="81"/>
      <c r="HU33" s="17"/>
      <c r="HV33" s="250"/>
      <c r="HW33" s="250"/>
      <c r="HX33" s="264"/>
      <c r="HY33" s="729"/>
      <c r="HZ33" s="81"/>
      <c r="IA33" s="17"/>
      <c r="IB33" s="250"/>
      <c r="IC33" s="250"/>
      <c r="ID33" s="264"/>
      <c r="IE33" s="241"/>
      <c r="IF33" s="250"/>
      <c r="IG33" s="81"/>
      <c r="IH33" s="729"/>
      <c r="II33" s="81"/>
      <c r="IJ33" s="17"/>
      <c r="IK33" s="201"/>
      <c r="IL33" s="81"/>
      <c r="IM33" s="81"/>
      <c r="IN33" s="729"/>
      <c r="IO33" s="81"/>
      <c r="IP33" s="17"/>
      <c r="IQ33" s="729"/>
      <c r="IR33" s="81"/>
      <c r="IS33" s="81"/>
      <c r="IT33" s="729"/>
      <c r="IU33" s="81"/>
      <c r="IV33" s="81"/>
      <c r="IW33" s="895"/>
      <c r="IX33" s="81"/>
      <c r="IY33" s="17"/>
      <c r="IZ33" s="729"/>
      <c r="JA33" s="81"/>
      <c r="JB33" s="81"/>
      <c r="JC33" s="729"/>
      <c r="JD33" s="81"/>
      <c r="JE33" s="81"/>
      <c r="JF33" s="729"/>
      <c r="JG33" s="81"/>
      <c r="JH33" s="81"/>
      <c r="JI33" s="729"/>
      <c r="JJ33" s="81"/>
      <c r="JK33" s="17"/>
      <c r="JL33" s="250"/>
      <c r="JM33" s="250"/>
      <c r="JN33" s="250"/>
      <c r="JO33" s="250"/>
      <c r="JP33" s="143"/>
      <c r="JQ33" s="246"/>
      <c r="JR33" s="246"/>
      <c r="JS33" s="246"/>
      <c r="JT33" s="246"/>
      <c r="JU33" s="246"/>
      <c r="JV33" s="246"/>
      <c r="JW33" s="246"/>
      <c r="JX33" s="246"/>
      <c r="JY33" s="246"/>
      <c r="JZ33" s="234"/>
      <c r="KA33" s="234"/>
      <c r="KB33" s="234"/>
      <c r="KC33" s="234"/>
      <c r="KD33" s="234"/>
      <c r="KE33" s="234"/>
      <c r="KF33" s="234"/>
      <c r="KG33" s="234"/>
      <c r="KH33" s="234"/>
      <c r="KI33" s="234"/>
      <c r="KJ33" s="234"/>
      <c r="KK33" s="234"/>
      <c r="KL33" s="234"/>
      <c r="KM33" s="234"/>
      <c r="KN33" s="234"/>
      <c r="KO33" s="250"/>
      <c r="KP33" s="345"/>
      <c r="KQ33" s="343"/>
      <c r="KR33" s="234"/>
      <c r="KS33" s="143"/>
      <c r="KT33" s="143"/>
      <c r="KU33" s="143"/>
      <c r="KV33" s="143"/>
      <c r="KW33" s="143"/>
      <c r="KX33" s="143"/>
      <c r="KY33" s="143"/>
      <c r="KZ33" s="143"/>
      <c r="LA33" s="143"/>
      <c r="LB33" s="143"/>
      <c r="LC33" s="143"/>
      <c r="LD33" s="143"/>
      <c r="LE33" s="143"/>
      <c r="LF33" s="143"/>
      <c r="LG33" s="143"/>
      <c r="LH33" s="143"/>
      <c r="LI33" s="143"/>
      <c r="LJ33" s="143"/>
      <c r="LK33" s="143"/>
      <c r="LL33" s="234"/>
      <c r="LM33" s="250"/>
      <c r="LN33" s="345"/>
      <c r="LO33" s="343"/>
      <c r="LP33" s="234"/>
      <c r="LQ33" s="143"/>
      <c r="LR33" s="143"/>
      <c r="LS33" s="143"/>
      <c r="LT33" s="143"/>
      <c r="LU33" s="143"/>
      <c r="LV33" s="143"/>
      <c r="LW33" s="143"/>
      <c r="LX33" s="143"/>
      <c r="LY33" s="143"/>
      <c r="LZ33" s="143"/>
      <c r="MA33" s="143"/>
      <c r="MB33" s="143"/>
      <c r="MC33" s="143"/>
      <c r="MD33" s="143"/>
      <c r="ME33" s="143"/>
      <c r="MF33" s="143"/>
      <c r="MG33" s="143"/>
      <c r="MH33" s="143"/>
      <c r="MI33" s="143"/>
      <c r="MJ33" s="143"/>
      <c r="MK33" s="143"/>
      <c r="ML33" s="143"/>
      <c r="MM33" s="143"/>
      <c r="MN33" s="143"/>
      <c r="MO33" s="143"/>
      <c r="MP33" s="143"/>
      <c r="MQ33" s="143"/>
      <c r="MR33" s="234"/>
      <c r="MS33" s="263"/>
      <c r="MT33" s="263"/>
      <c r="MU33" s="263"/>
      <c r="MV33" s="118"/>
      <c r="MW33" s="118"/>
      <c r="MX33" s="379"/>
      <c r="MY33" s="118"/>
      <c r="MZ33" s="379"/>
      <c r="NA33" s="379"/>
      <c r="NB33" s="817"/>
      <c r="NC33" s="1157"/>
      <c r="ND33" s="508"/>
      <c r="NE33" s="118"/>
      <c r="NF33" s="419"/>
      <c r="NG33" s="487"/>
      <c r="NH33" s="143"/>
      <c r="NI33" s="428"/>
      <c r="NJ33" s="357"/>
      <c r="NK33" s="513"/>
      <c r="NL33" s="998"/>
      <c r="NM33" s="749"/>
      <c r="NN33" s="749"/>
      <c r="NO33" s="749"/>
      <c r="NP33" s="748"/>
      <c r="NQ33" s="748"/>
      <c r="NR33" s="250"/>
      <c r="NS33" s="143"/>
      <c r="NT33" s="143"/>
      <c r="NU33" s="143"/>
      <c r="NV33" s="241"/>
      <c r="NW33" s="143"/>
      <c r="NX33" s="118"/>
      <c r="NY33" s="241"/>
      <c r="NZ33" s="344"/>
      <c r="OA33" s="345"/>
      <c r="OB33" s="345"/>
      <c r="OC33" s="250"/>
      <c r="OD33" s="344"/>
      <c r="OE33" s="250"/>
      <c r="OF33" s="250"/>
      <c r="OG33" s="250"/>
      <c r="OH33" s="250"/>
      <c r="OI33" s="250"/>
      <c r="OJ33" s="250"/>
      <c r="OK33" s="250"/>
      <c r="OL33" s="250"/>
      <c r="OM33" s="250"/>
      <c r="ON33" s="250"/>
      <c r="OO33" s="250"/>
      <c r="OP33" s="250"/>
      <c r="OQ33" s="250"/>
      <c r="OR33" s="250"/>
      <c r="OS33" s="250"/>
      <c r="OT33" s="250"/>
      <c r="OU33" s="250"/>
      <c r="OV33" s="250"/>
      <c r="OW33" s="250"/>
      <c r="OX33" s="250"/>
      <c r="OY33" s="250"/>
      <c r="OZ33" s="250"/>
      <c r="PA33" s="250"/>
      <c r="PB33" s="250"/>
      <c r="PC33" s="250"/>
      <c r="PD33" s="250"/>
      <c r="PE33" s="250"/>
      <c r="PF33" s="250"/>
      <c r="PG33" s="250"/>
      <c r="PH33" s="250"/>
      <c r="PI33" s="250"/>
      <c r="PJ33" s="250"/>
      <c r="PK33" s="250"/>
      <c r="PL33" s="250"/>
      <c r="PM33" s="250"/>
      <c r="PN33" s="250"/>
      <c r="PO33" s="250"/>
      <c r="PP33" s="250"/>
      <c r="PQ33" s="250"/>
      <c r="PR33" s="250"/>
      <c r="PS33" s="250"/>
      <c r="PT33" s="250"/>
      <c r="PU33" s="250"/>
      <c r="PV33" s="250"/>
      <c r="PW33" s="250"/>
      <c r="PX33" s="250"/>
      <c r="PY33" s="250"/>
      <c r="PZ33" s="250"/>
      <c r="QA33" s="250"/>
      <c r="QB33" s="250"/>
      <c r="QC33" s="250"/>
      <c r="QD33" s="250"/>
      <c r="QE33" s="250"/>
      <c r="QF33" s="250"/>
      <c r="QG33" s="250"/>
      <c r="QH33" s="250"/>
      <c r="QI33" s="250"/>
      <c r="QJ33" s="250"/>
      <c r="QK33" s="250"/>
      <c r="QL33" s="250"/>
      <c r="QM33" s="250"/>
      <c r="QN33" s="250"/>
      <c r="QO33" s="250"/>
      <c r="QP33" s="250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</row>
    <row r="34" spans="1:555" s="18" customFormat="1" ht="21.75" customHeight="1" thickBot="1" x14ac:dyDescent="0.4">
      <c r="A34" s="78"/>
      <c r="B34" s="1182">
        <f t="shared" si="3"/>
        <v>2022</v>
      </c>
      <c r="C34" s="782">
        <f>D34/H19</f>
        <v>5.6968272000000013</v>
      </c>
      <c r="D34" s="785">
        <f>F188</f>
        <v>142420.68000000002</v>
      </c>
      <c r="E34" s="1280" t="s">
        <v>154</v>
      </c>
      <c r="F34" s="1281"/>
      <c r="G34" s="1281"/>
      <c r="H34" s="1282"/>
      <c r="I34" s="1025"/>
      <c r="J34" s="1025"/>
      <c r="K34" s="1025"/>
      <c r="L34" s="1252" t="s">
        <v>62</v>
      </c>
      <c r="M34" s="1252"/>
      <c r="N34" s="765">
        <f>BH201</f>
        <v>0</v>
      </c>
      <c r="O34" s="1016">
        <f>EU201</f>
        <v>0</v>
      </c>
      <c r="P34" s="1016">
        <f>IC201</f>
        <v>0</v>
      </c>
      <c r="Q34" s="1254">
        <f t="shared" si="4"/>
        <v>0</v>
      </c>
      <c r="R34" s="1255"/>
      <c r="S34" s="903">
        <v>4950</v>
      </c>
      <c r="T34" s="920">
        <f t="shared" si="1"/>
        <v>0</v>
      </c>
      <c r="U34" s="642"/>
      <c r="V34" s="642"/>
      <c r="W34" s="613"/>
      <c r="X34" s="81"/>
      <c r="Y34" s="81"/>
      <c r="Z34" s="613"/>
      <c r="AA34" s="81"/>
      <c r="AB34" s="81"/>
      <c r="AC34" s="17"/>
      <c r="AD34" s="979"/>
      <c r="AE34" s="81"/>
      <c r="AF34" s="614"/>
      <c r="AG34" s="81"/>
      <c r="AH34" s="81"/>
      <c r="AI34" s="1066"/>
      <c r="AJ34" s="81"/>
      <c r="AK34" s="658"/>
      <c r="AL34" s="614"/>
      <c r="AM34" s="614"/>
      <c r="AN34" s="658"/>
      <c r="AO34" s="1066"/>
      <c r="AP34" s="614"/>
      <c r="AQ34" s="658"/>
      <c r="AR34" s="1066"/>
      <c r="AS34" s="1066"/>
      <c r="AT34" s="81"/>
      <c r="AU34" s="250"/>
      <c r="AV34" s="81"/>
      <c r="AW34" s="81"/>
      <c r="AX34" s="250"/>
      <c r="AY34" s="81"/>
      <c r="AZ34" s="81"/>
      <c r="BA34" s="17"/>
      <c r="BB34" s="81"/>
      <c r="BC34" s="81"/>
      <c r="BD34" s="17"/>
      <c r="BE34" s="81"/>
      <c r="BF34" s="81"/>
      <c r="BG34" s="241"/>
      <c r="BH34" s="81"/>
      <c r="BI34" s="81"/>
      <c r="BJ34" s="399"/>
      <c r="BK34" s="81"/>
      <c r="BL34" s="81"/>
      <c r="BM34" s="614"/>
      <c r="BN34" s="81"/>
      <c r="BO34" s="81"/>
      <c r="BP34" s="1092"/>
      <c r="BQ34" s="81"/>
      <c r="BR34" s="16"/>
      <c r="BS34" s="81"/>
      <c r="BT34" s="81"/>
      <c r="BU34" s="82"/>
      <c r="BV34" s="614"/>
      <c r="BW34" s="81"/>
      <c r="BX34" s="170"/>
      <c r="BY34" s="520"/>
      <c r="BZ34" s="81"/>
      <c r="CA34" s="170"/>
      <c r="CB34" s="722"/>
      <c r="CC34" s="81"/>
      <c r="CD34" s="81"/>
      <c r="CE34" s="17"/>
      <c r="CF34" s="81"/>
      <c r="CG34" s="81"/>
      <c r="CH34" s="250"/>
      <c r="CI34" s="81"/>
      <c r="CJ34" s="81"/>
      <c r="CK34" s="17"/>
      <c r="CL34" s="81"/>
      <c r="CM34" s="81"/>
      <c r="CN34" s="16"/>
      <c r="CO34" s="81"/>
      <c r="CP34" s="17"/>
      <c r="CQ34" s="241"/>
      <c r="CR34" s="264"/>
      <c r="CS34" s="292"/>
      <c r="CT34" s="241"/>
      <c r="CU34" s="264"/>
      <c r="CV34" s="292"/>
      <c r="CW34" s="250"/>
      <c r="CX34" s="250"/>
      <c r="CY34" s="1123"/>
      <c r="CZ34" s="264"/>
      <c r="DA34" s="250"/>
      <c r="DB34" s="250"/>
      <c r="DC34" s="264"/>
      <c r="DD34" s="241"/>
      <c r="DE34" s="241"/>
      <c r="DF34" s="264"/>
      <c r="DG34" s="645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64"/>
      <c r="DY34" s="250"/>
      <c r="DZ34" s="250"/>
      <c r="EA34" s="264"/>
      <c r="EB34" s="1048"/>
      <c r="EC34" s="250"/>
      <c r="ED34" s="264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41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63"/>
      <c r="FT34" s="434"/>
      <c r="FU34" s="250"/>
      <c r="FV34" s="293"/>
      <c r="FW34" s="250"/>
      <c r="FX34" s="250"/>
      <c r="FY34" s="250"/>
      <c r="FZ34" s="250"/>
      <c r="GA34" s="1123"/>
      <c r="GB34" s="293"/>
      <c r="GC34" s="234"/>
      <c r="GD34" s="250"/>
      <c r="GE34" s="293"/>
      <c r="GF34" s="143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686"/>
      <c r="HA34" s="250"/>
      <c r="HB34" s="250"/>
      <c r="HC34" s="686"/>
      <c r="HD34" s="250"/>
      <c r="HE34" s="250"/>
      <c r="HF34" s="264"/>
      <c r="HG34" s="250"/>
      <c r="HH34" s="250"/>
      <c r="HI34" s="686"/>
      <c r="HJ34" s="250"/>
      <c r="HK34" s="250"/>
      <c r="HL34" s="686"/>
      <c r="HM34" s="729"/>
      <c r="HN34" s="81"/>
      <c r="HO34" s="17"/>
      <c r="HP34" s="250"/>
      <c r="HQ34" s="250"/>
      <c r="HR34" s="264"/>
      <c r="HS34" s="729"/>
      <c r="HT34" s="81"/>
      <c r="HU34" s="17"/>
      <c r="HV34" s="250"/>
      <c r="HW34" s="250"/>
      <c r="HX34" s="264"/>
      <c r="HY34" s="729"/>
      <c r="HZ34" s="81"/>
      <c r="IA34" s="17"/>
      <c r="IB34" s="250"/>
      <c r="IC34" s="250"/>
      <c r="ID34" s="264"/>
      <c r="IE34" s="241"/>
      <c r="IF34" s="250"/>
      <c r="IG34" s="81"/>
      <c r="IH34" s="729"/>
      <c r="II34" s="81"/>
      <c r="IJ34" s="17"/>
      <c r="IK34" s="201"/>
      <c r="IL34" s="81"/>
      <c r="IM34" s="81"/>
      <c r="IN34" s="729"/>
      <c r="IO34" s="81"/>
      <c r="IP34" s="17"/>
      <c r="IQ34" s="729"/>
      <c r="IR34" s="81"/>
      <c r="IS34" s="81"/>
      <c r="IT34" s="729"/>
      <c r="IU34" s="81"/>
      <c r="IV34" s="81"/>
      <c r="IW34" s="895"/>
      <c r="IX34" s="81"/>
      <c r="IY34" s="17"/>
      <c r="IZ34" s="729"/>
      <c r="JA34" s="81"/>
      <c r="JB34" s="81"/>
      <c r="JC34" s="729"/>
      <c r="JD34" s="81"/>
      <c r="JE34" s="81"/>
      <c r="JF34" s="729"/>
      <c r="JG34" s="81"/>
      <c r="JH34" s="81"/>
      <c r="JI34" s="729"/>
      <c r="JJ34" s="81"/>
      <c r="JK34" s="17"/>
      <c r="JL34" s="250"/>
      <c r="JM34" s="250"/>
      <c r="JN34" s="250"/>
      <c r="JO34" s="250"/>
      <c r="JP34" s="143"/>
      <c r="JQ34" s="246"/>
      <c r="JR34" s="246"/>
      <c r="JS34" s="246"/>
      <c r="JT34" s="246"/>
      <c r="JU34" s="246"/>
      <c r="JV34" s="246"/>
      <c r="JW34" s="246"/>
      <c r="JX34" s="246"/>
      <c r="JY34" s="246"/>
      <c r="JZ34" s="234"/>
      <c r="KA34" s="234"/>
      <c r="KB34" s="234"/>
      <c r="KC34" s="234"/>
      <c r="KD34" s="234"/>
      <c r="KE34" s="234"/>
      <c r="KF34" s="234"/>
      <c r="KG34" s="234"/>
      <c r="KH34" s="234"/>
      <c r="KI34" s="234"/>
      <c r="KJ34" s="234"/>
      <c r="KK34" s="234"/>
      <c r="KL34" s="234"/>
      <c r="KM34" s="234"/>
      <c r="KN34" s="234"/>
      <c r="KO34" s="250"/>
      <c r="KP34" s="345"/>
      <c r="KQ34" s="343"/>
      <c r="KR34" s="234"/>
      <c r="KS34" s="143"/>
      <c r="KT34" s="143"/>
      <c r="KU34" s="143"/>
      <c r="KV34" s="143"/>
      <c r="KW34" s="143"/>
      <c r="KX34" s="143"/>
      <c r="KY34" s="143"/>
      <c r="KZ34" s="143"/>
      <c r="LA34" s="143"/>
      <c r="LB34" s="143"/>
      <c r="LC34" s="143"/>
      <c r="LD34" s="143"/>
      <c r="LE34" s="143"/>
      <c r="LF34" s="143"/>
      <c r="LG34" s="143"/>
      <c r="LH34" s="143"/>
      <c r="LI34" s="143"/>
      <c r="LJ34" s="143"/>
      <c r="LK34" s="143"/>
      <c r="LL34" s="234"/>
      <c r="LM34" s="250"/>
      <c r="LN34" s="345"/>
      <c r="LO34" s="343"/>
      <c r="LP34" s="234"/>
      <c r="LQ34" s="143"/>
      <c r="LR34" s="143"/>
      <c r="LS34" s="143"/>
      <c r="LT34" s="143"/>
      <c r="LU34" s="143"/>
      <c r="LV34" s="143"/>
      <c r="LW34" s="143"/>
      <c r="LX34" s="143"/>
      <c r="LY34" s="143"/>
      <c r="LZ34" s="143"/>
      <c r="MA34" s="143"/>
      <c r="MB34" s="143"/>
      <c r="MC34" s="143"/>
      <c r="MD34" s="143"/>
      <c r="ME34" s="143"/>
      <c r="MF34" s="143"/>
      <c r="MG34" s="143"/>
      <c r="MH34" s="143"/>
      <c r="MI34" s="143"/>
      <c r="MJ34" s="143"/>
      <c r="MK34" s="143"/>
      <c r="ML34" s="143"/>
      <c r="MM34" s="143"/>
      <c r="MN34" s="143"/>
      <c r="MO34" s="143"/>
      <c r="MP34" s="143"/>
      <c r="MQ34" s="143"/>
      <c r="MR34" s="234"/>
      <c r="MS34" s="263"/>
      <c r="MT34" s="263"/>
      <c r="MU34" s="263"/>
      <c r="MV34" s="118"/>
      <c r="MW34" s="118"/>
      <c r="MX34" s="379"/>
      <c r="MY34" s="118"/>
      <c r="MZ34" s="379"/>
      <c r="NA34" s="379"/>
      <c r="NB34" s="817"/>
      <c r="NC34" s="1157"/>
      <c r="ND34" s="508"/>
      <c r="NE34" s="118"/>
      <c r="NF34" s="419"/>
      <c r="NG34" s="487"/>
      <c r="NH34" s="143"/>
      <c r="NI34" s="428"/>
      <c r="NJ34" s="357"/>
      <c r="NK34" s="513"/>
      <c r="NL34" s="998"/>
      <c r="NM34" s="749"/>
      <c r="NN34" s="749"/>
      <c r="NO34" s="749"/>
      <c r="NP34" s="748"/>
      <c r="NQ34" s="748"/>
      <c r="NR34" s="250"/>
      <c r="NS34" s="143"/>
      <c r="NT34" s="143"/>
      <c r="NU34" s="143"/>
      <c r="NV34" s="241"/>
      <c r="NW34" s="143"/>
      <c r="NX34" s="118"/>
      <c r="NY34" s="241"/>
      <c r="NZ34" s="344"/>
      <c r="OA34" s="345"/>
      <c r="OB34" s="345"/>
      <c r="OC34" s="250"/>
      <c r="OD34" s="344"/>
      <c r="OE34" s="250"/>
      <c r="OF34" s="250"/>
      <c r="OG34" s="250"/>
      <c r="OH34" s="250"/>
      <c r="OI34" s="250"/>
      <c r="OJ34" s="250"/>
      <c r="OK34" s="250"/>
      <c r="OL34" s="250"/>
      <c r="OM34" s="250"/>
      <c r="ON34" s="250"/>
      <c r="OO34" s="250"/>
      <c r="OP34" s="250"/>
      <c r="OQ34" s="250"/>
      <c r="OR34" s="250"/>
      <c r="OS34" s="250"/>
      <c r="OT34" s="250"/>
      <c r="OU34" s="250"/>
      <c r="OV34" s="250"/>
      <c r="OW34" s="250"/>
      <c r="OX34" s="250"/>
      <c r="OY34" s="250"/>
      <c r="OZ34" s="250"/>
      <c r="PA34" s="250"/>
      <c r="PB34" s="250"/>
      <c r="PC34" s="250"/>
      <c r="PD34" s="250"/>
      <c r="PE34" s="250"/>
      <c r="PF34" s="250"/>
      <c r="PG34" s="250"/>
      <c r="PH34" s="250"/>
      <c r="PI34" s="250"/>
      <c r="PJ34" s="250"/>
      <c r="PK34" s="250"/>
      <c r="PL34" s="250"/>
      <c r="PM34" s="250"/>
      <c r="PN34" s="250"/>
      <c r="PO34" s="250"/>
      <c r="PP34" s="250"/>
      <c r="PQ34" s="250"/>
      <c r="PR34" s="250"/>
      <c r="PS34" s="250"/>
      <c r="PT34" s="250"/>
      <c r="PU34" s="250"/>
      <c r="PV34" s="250"/>
      <c r="PW34" s="250"/>
      <c r="PX34" s="250"/>
      <c r="PY34" s="250"/>
      <c r="PZ34" s="250"/>
      <c r="QA34" s="250"/>
      <c r="QB34" s="250"/>
      <c r="QC34" s="250"/>
      <c r="QD34" s="250"/>
      <c r="QE34" s="250"/>
      <c r="QF34" s="250"/>
      <c r="QG34" s="250"/>
      <c r="QH34" s="250"/>
      <c r="QI34" s="250"/>
      <c r="QJ34" s="250"/>
      <c r="QK34" s="250"/>
      <c r="QL34" s="250"/>
      <c r="QM34" s="250"/>
      <c r="QN34" s="250"/>
      <c r="QO34" s="250"/>
      <c r="QP34" s="250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</row>
    <row r="35" spans="1:555" s="18" customFormat="1" ht="21.75" customHeight="1" thickTop="1" thickBot="1" x14ac:dyDescent="0.4">
      <c r="A35" s="78"/>
      <c r="B35" s="1182">
        <f t="shared" si="3"/>
        <v>2023</v>
      </c>
      <c r="C35" s="782">
        <f>D35/H19</f>
        <v>0.44167479999999998</v>
      </c>
      <c r="D35" s="1200">
        <f>F193</f>
        <v>11041.869999999999</v>
      </c>
      <c r="E35" s="1271" t="s">
        <v>49</v>
      </c>
      <c r="F35" s="1272"/>
      <c r="G35" s="1272"/>
      <c r="H35" s="1273"/>
      <c r="I35" s="1025"/>
      <c r="J35" s="1025"/>
      <c r="K35" s="1025"/>
      <c r="L35" s="1253" t="s">
        <v>184</v>
      </c>
      <c r="M35" s="1253"/>
      <c r="N35" s="921" t="s">
        <v>163</v>
      </c>
      <c r="O35" s="922" t="s">
        <v>163</v>
      </c>
      <c r="P35" s="1016">
        <f>IF201</f>
        <v>0</v>
      </c>
      <c r="Q35" s="1254">
        <f t="shared" si="4"/>
        <v>0</v>
      </c>
      <c r="R35" s="1255"/>
      <c r="S35" s="908">
        <v>451</v>
      </c>
      <c r="T35" s="920">
        <f>SUM(I35:K35)*S35</f>
        <v>0</v>
      </c>
      <c r="U35" s="642"/>
      <c r="V35" s="642"/>
      <c r="W35" s="613"/>
      <c r="X35" s="81"/>
      <c r="Y35" s="81"/>
      <c r="Z35" s="613"/>
      <c r="AA35" s="81"/>
      <c r="AB35" s="81"/>
      <c r="AC35" s="17"/>
      <c r="AD35" s="979"/>
      <c r="AE35" s="81"/>
      <c r="AF35" s="614"/>
      <c r="AG35" s="81"/>
      <c r="AH35" s="81"/>
      <c r="AI35" s="1066"/>
      <c r="AJ35" s="81"/>
      <c r="AK35" s="658"/>
      <c r="AL35" s="614"/>
      <c r="AM35" s="614"/>
      <c r="AN35" s="658"/>
      <c r="AO35" s="1066"/>
      <c r="AP35" s="614"/>
      <c r="AQ35" s="658"/>
      <c r="AR35" s="1066"/>
      <c r="AS35" s="1066"/>
      <c r="AT35" s="81"/>
      <c r="AU35" s="250"/>
      <c r="AV35" s="81"/>
      <c r="AW35" s="81"/>
      <c r="AX35" s="250"/>
      <c r="AY35" s="81"/>
      <c r="AZ35" s="81"/>
      <c r="BA35" s="17"/>
      <c r="BB35" s="81"/>
      <c r="BC35" s="81"/>
      <c r="BD35" s="17"/>
      <c r="BE35" s="81"/>
      <c r="BF35" s="81"/>
      <c r="BG35" s="241"/>
      <c r="BH35" s="81"/>
      <c r="BI35" s="81"/>
      <c r="BJ35" s="399"/>
      <c r="BK35" s="81"/>
      <c r="BL35" s="81"/>
      <c r="BM35" s="614"/>
      <c r="BN35" s="81"/>
      <c r="BO35" s="81"/>
      <c r="BP35" s="1092"/>
      <c r="BQ35" s="81"/>
      <c r="BR35" s="16"/>
      <c r="BS35" s="81"/>
      <c r="BT35" s="81"/>
      <c r="BU35" s="82"/>
      <c r="BV35" s="614"/>
      <c r="BW35" s="81"/>
      <c r="BX35" s="170"/>
      <c r="BY35" s="520"/>
      <c r="BZ35" s="81"/>
      <c r="CA35" s="170"/>
      <c r="CB35" s="722"/>
      <c r="CC35" s="81"/>
      <c r="CD35" s="81"/>
      <c r="CE35" s="17"/>
      <c r="CF35" s="81"/>
      <c r="CG35" s="81"/>
      <c r="CH35" s="250"/>
      <c r="CI35" s="81"/>
      <c r="CJ35" s="81"/>
      <c r="CK35" s="17"/>
      <c r="CL35" s="81"/>
      <c r="CM35" s="81"/>
      <c r="CN35" s="16"/>
      <c r="CO35" s="81"/>
      <c r="CP35" s="17"/>
      <c r="CQ35" s="241"/>
      <c r="CR35" s="264"/>
      <c r="CS35" s="292"/>
      <c r="CT35" s="241"/>
      <c r="CU35" s="264"/>
      <c r="CV35" s="292"/>
      <c r="CW35" s="250"/>
      <c r="CX35" s="250"/>
      <c r="CY35" s="1123"/>
      <c r="CZ35" s="264"/>
      <c r="DA35" s="250"/>
      <c r="DB35" s="250"/>
      <c r="DC35" s="264"/>
      <c r="DD35" s="241"/>
      <c r="DE35" s="241"/>
      <c r="DF35" s="264"/>
      <c r="DG35" s="645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64"/>
      <c r="DY35" s="250"/>
      <c r="DZ35" s="250"/>
      <c r="EA35" s="264"/>
      <c r="EB35" s="1048"/>
      <c r="EC35" s="250"/>
      <c r="ED35" s="264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41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63"/>
      <c r="FT35" s="434"/>
      <c r="FU35" s="250"/>
      <c r="FV35" s="293"/>
      <c r="FW35" s="250"/>
      <c r="FX35" s="250"/>
      <c r="FY35" s="250"/>
      <c r="FZ35" s="250"/>
      <c r="GA35" s="1123"/>
      <c r="GB35" s="293"/>
      <c r="GC35" s="234"/>
      <c r="GD35" s="250"/>
      <c r="GE35" s="293"/>
      <c r="GF35" s="143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686"/>
      <c r="HA35" s="250"/>
      <c r="HB35" s="250"/>
      <c r="HC35" s="686"/>
      <c r="HD35" s="250"/>
      <c r="HE35" s="250"/>
      <c r="HF35" s="264"/>
      <c r="HG35" s="250"/>
      <c r="HH35" s="250"/>
      <c r="HI35" s="686"/>
      <c r="HJ35" s="250"/>
      <c r="HK35" s="250"/>
      <c r="HL35" s="686"/>
      <c r="HM35" s="729"/>
      <c r="HN35" s="81"/>
      <c r="HO35" s="17"/>
      <c r="HP35" s="250"/>
      <c r="HQ35" s="250"/>
      <c r="HR35" s="264"/>
      <c r="HS35" s="729"/>
      <c r="HT35" s="81"/>
      <c r="HU35" s="17"/>
      <c r="HV35" s="250"/>
      <c r="HW35" s="250"/>
      <c r="HX35" s="264"/>
      <c r="HY35" s="729"/>
      <c r="HZ35" s="81"/>
      <c r="IA35" s="17"/>
      <c r="IB35" s="250"/>
      <c r="IC35" s="250"/>
      <c r="ID35" s="264"/>
      <c r="IE35" s="241"/>
      <c r="IF35" s="250"/>
      <c r="IG35" s="81"/>
      <c r="IH35" s="729"/>
      <c r="II35" s="81"/>
      <c r="IJ35" s="17"/>
      <c r="IK35" s="201"/>
      <c r="IL35" s="81"/>
      <c r="IM35" s="81"/>
      <c r="IN35" s="729"/>
      <c r="IO35" s="81"/>
      <c r="IP35" s="17"/>
      <c r="IQ35" s="729"/>
      <c r="IR35" s="81"/>
      <c r="IS35" s="81"/>
      <c r="IT35" s="729"/>
      <c r="IU35" s="81"/>
      <c r="IV35" s="81"/>
      <c r="IW35" s="895"/>
      <c r="IX35" s="81"/>
      <c r="IY35" s="17"/>
      <c r="IZ35" s="729"/>
      <c r="JA35" s="81"/>
      <c r="JB35" s="81"/>
      <c r="JC35" s="729"/>
      <c r="JD35" s="81"/>
      <c r="JE35" s="81"/>
      <c r="JF35" s="729"/>
      <c r="JG35" s="81"/>
      <c r="JH35" s="81"/>
      <c r="JI35" s="729"/>
      <c r="JJ35" s="81"/>
      <c r="JK35" s="17"/>
      <c r="JL35" s="250"/>
      <c r="JM35" s="250"/>
      <c r="JN35" s="250"/>
      <c r="JO35" s="250"/>
      <c r="JP35" s="143"/>
      <c r="JQ35" s="246"/>
      <c r="JR35" s="246"/>
      <c r="JS35" s="246"/>
      <c r="JT35" s="246"/>
      <c r="JU35" s="246"/>
      <c r="JV35" s="246"/>
      <c r="JW35" s="246"/>
      <c r="JX35" s="246"/>
      <c r="JY35" s="246"/>
      <c r="JZ35" s="234"/>
      <c r="KA35" s="234"/>
      <c r="KB35" s="234"/>
      <c r="KC35" s="234"/>
      <c r="KD35" s="234"/>
      <c r="KE35" s="234"/>
      <c r="KF35" s="234"/>
      <c r="KG35" s="234"/>
      <c r="KH35" s="234"/>
      <c r="KI35" s="234"/>
      <c r="KJ35" s="234"/>
      <c r="KK35" s="234"/>
      <c r="KL35" s="234"/>
      <c r="KM35" s="234"/>
      <c r="KN35" s="234"/>
      <c r="KO35" s="250"/>
      <c r="KP35" s="345"/>
      <c r="KQ35" s="343"/>
      <c r="KR35" s="234"/>
      <c r="KS35" s="143"/>
      <c r="KT35" s="143"/>
      <c r="KU35" s="143"/>
      <c r="KV35" s="143"/>
      <c r="KW35" s="143"/>
      <c r="KX35" s="143"/>
      <c r="KY35" s="143"/>
      <c r="KZ35" s="143"/>
      <c r="LA35" s="143"/>
      <c r="LB35" s="143"/>
      <c r="LC35" s="143"/>
      <c r="LD35" s="143"/>
      <c r="LE35" s="143"/>
      <c r="LF35" s="143"/>
      <c r="LG35" s="143"/>
      <c r="LH35" s="143"/>
      <c r="LI35" s="143"/>
      <c r="LJ35" s="143"/>
      <c r="LK35" s="143"/>
      <c r="LL35" s="234"/>
      <c r="LM35" s="250"/>
      <c r="LN35" s="345"/>
      <c r="LO35" s="343"/>
      <c r="LP35" s="234"/>
      <c r="LQ35" s="143"/>
      <c r="LR35" s="143"/>
      <c r="LS35" s="143"/>
      <c r="LT35" s="143"/>
      <c r="LU35" s="143"/>
      <c r="LV35" s="143"/>
      <c r="LW35" s="143"/>
      <c r="LX35" s="143"/>
      <c r="LY35" s="143"/>
      <c r="LZ35" s="143"/>
      <c r="MA35" s="143"/>
      <c r="MB35" s="143"/>
      <c r="MC35" s="143"/>
      <c r="MD35" s="143"/>
      <c r="ME35" s="143"/>
      <c r="MF35" s="143"/>
      <c r="MG35" s="143"/>
      <c r="MH35" s="143"/>
      <c r="MI35" s="143"/>
      <c r="MJ35" s="143"/>
      <c r="MK35" s="143"/>
      <c r="ML35" s="143"/>
      <c r="MM35" s="143"/>
      <c r="MN35" s="143"/>
      <c r="MO35" s="143"/>
      <c r="MP35" s="143"/>
      <c r="MQ35" s="143"/>
      <c r="MR35" s="234"/>
      <c r="MS35" s="263"/>
      <c r="MT35" s="263"/>
      <c r="MU35" s="263"/>
      <c r="MV35" s="118"/>
      <c r="MW35" s="118"/>
      <c r="MX35" s="379"/>
      <c r="MY35" s="118"/>
      <c r="MZ35" s="379"/>
      <c r="NA35" s="379"/>
      <c r="NB35" s="817"/>
      <c r="NC35" s="1157"/>
      <c r="ND35" s="508"/>
      <c r="NE35" s="118"/>
      <c r="NF35" s="419"/>
      <c r="NG35" s="487"/>
      <c r="NH35" s="143"/>
      <c r="NI35" s="428"/>
      <c r="NJ35" s="357"/>
      <c r="NK35" s="513"/>
      <c r="NL35" s="998"/>
      <c r="NM35" s="749"/>
      <c r="NN35" s="749"/>
      <c r="NO35" s="749"/>
      <c r="NP35" s="748"/>
      <c r="NQ35" s="748"/>
      <c r="NR35" s="250"/>
      <c r="NS35" s="143"/>
      <c r="NT35" s="143"/>
      <c r="NU35" s="143"/>
      <c r="NV35" s="241"/>
      <c r="NW35" s="143"/>
      <c r="NX35" s="118"/>
      <c r="NY35" s="241"/>
      <c r="NZ35" s="344"/>
      <c r="OA35" s="345"/>
      <c r="OB35" s="345"/>
      <c r="OC35" s="250"/>
      <c r="OD35" s="344"/>
      <c r="OE35" s="250"/>
      <c r="OF35" s="250"/>
      <c r="OG35" s="250"/>
      <c r="OH35" s="250"/>
      <c r="OI35" s="250"/>
      <c r="OJ35" s="250"/>
      <c r="OK35" s="250"/>
      <c r="OL35" s="250"/>
      <c r="OM35" s="250"/>
      <c r="ON35" s="250"/>
      <c r="OO35" s="250"/>
      <c r="OP35" s="250"/>
      <c r="OQ35" s="250"/>
      <c r="OR35" s="250"/>
      <c r="OS35" s="250"/>
      <c r="OT35" s="250"/>
      <c r="OU35" s="250"/>
      <c r="OV35" s="250"/>
      <c r="OW35" s="250"/>
      <c r="OX35" s="250"/>
      <c r="OY35" s="250"/>
      <c r="OZ35" s="250"/>
      <c r="PA35" s="250"/>
      <c r="PB35" s="250"/>
      <c r="PC35" s="250"/>
      <c r="PD35" s="250"/>
      <c r="PE35" s="250"/>
      <c r="PF35" s="250"/>
      <c r="PG35" s="250"/>
      <c r="PH35" s="250"/>
      <c r="PI35" s="250"/>
      <c r="PJ35" s="250"/>
      <c r="PK35" s="250"/>
      <c r="PL35" s="250"/>
      <c r="PM35" s="250"/>
      <c r="PN35" s="250"/>
      <c r="PO35" s="250"/>
      <c r="PP35" s="250"/>
      <c r="PQ35" s="250"/>
      <c r="PR35" s="250"/>
      <c r="PS35" s="250"/>
      <c r="PT35" s="250"/>
      <c r="PU35" s="250"/>
      <c r="PV35" s="250"/>
      <c r="PW35" s="250"/>
      <c r="PX35" s="250"/>
      <c r="PY35" s="250"/>
      <c r="PZ35" s="250"/>
      <c r="QA35" s="250"/>
      <c r="QB35" s="250"/>
      <c r="QC35" s="250"/>
      <c r="QD35" s="250"/>
      <c r="QE35" s="250"/>
      <c r="QF35" s="250"/>
      <c r="QG35" s="250"/>
      <c r="QH35" s="250"/>
      <c r="QI35" s="250"/>
      <c r="QJ35" s="250"/>
      <c r="QK35" s="250"/>
      <c r="QL35" s="250"/>
      <c r="QM35" s="250"/>
      <c r="QN35" s="250"/>
      <c r="QO35" s="250"/>
      <c r="QP35" s="250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</row>
    <row r="36" spans="1:555" s="18" customFormat="1" ht="21.75" customHeight="1" thickBot="1" x14ac:dyDescent="0.4">
      <c r="A36" s="78"/>
      <c r="B36" s="1183"/>
      <c r="C36" s="938"/>
      <c r="D36" s="1211"/>
      <c r="E36" s="1346" t="s">
        <v>10</v>
      </c>
      <c r="F36" s="1347"/>
      <c r="G36" s="1347"/>
      <c r="H36" s="936">
        <f>((NK203+NL203))/12</f>
        <v>9.1666666666666661</v>
      </c>
      <c r="I36" s="1025"/>
      <c r="J36" s="1025"/>
      <c r="K36" s="1025"/>
      <c r="L36" s="1252" t="s">
        <v>63</v>
      </c>
      <c r="M36" s="1252"/>
      <c r="N36" s="765">
        <f>BK201</f>
        <v>0</v>
      </c>
      <c r="O36" s="1016">
        <f>EX201</f>
        <v>0</v>
      </c>
      <c r="P36" s="1016">
        <f>II201</f>
        <v>0</v>
      </c>
      <c r="Q36" s="1254">
        <f t="shared" si="4"/>
        <v>0</v>
      </c>
      <c r="R36" s="1255"/>
      <c r="S36" s="903">
        <v>2915</v>
      </c>
      <c r="T36" s="920">
        <f t="shared" si="1"/>
        <v>0</v>
      </c>
      <c r="U36" s="642"/>
      <c r="V36" s="642"/>
      <c r="W36" s="613"/>
      <c r="X36" s="81"/>
      <c r="Y36" s="81"/>
      <c r="Z36" s="613"/>
      <c r="AA36" s="81"/>
      <c r="AB36" s="81"/>
      <c r="AC36" s="17"/>
      <c r="AD36" s="979"/>
      <c r="AE36" s="81"/>
      <c r="AF36" s="614"/>
      <c r="AG36" s="81"/>
      <c r="AH36" s="81"/>
      <c r="AI36" s="1066"/>
      <c r="AJ36" s="81"/>
      <c r="AK36" s="658"/>
      <c r="AL36" s="614"/>
      <c r="AM36" s="614"/>
      <c r="AN36" s="658"/>
      <c r="AO36" s="1066"/>
      <c r="AP36" s="614"/>
      <c r="AQ36" s="658"/>
      <c r="AR36" s="1066"/>
      <c r="AS36" s="1066"/>
      <c r="AT36" s="81"/>
      <c r="AU36" s="250"/>
      <c r="AV36" s="81"/>
      <c r="AW36" s="81"/>
      <c r="AX36" s="250"/>
      <c r="AY36" s="81"/>
      <c r="AZ36" s="81"/>
      <c r="BA36" s="17"/>
      <c r="BB36" s="81"/>
      <c r="BC36" s="81"/>
      <c r="BD36" s="17"/>
      <c r="BE36" s="81"/>
      <c r="BF36" s="81"/>
      <c r="BG36" s="241"/>
      <c r="BH36" s="81"/>
      <c r="BI36" s="81"/>
      <c r="BJ36" s="399"/>
      <c r="BK36" s="81"/>
      <c r="BL36" s="81"/>
      <c r="BM36" s="614"/>
      <c r="BN36" s="81"/>
      <c r="BO36" s="81"/>
      <c r="BP36" s="1092"/>
      <c r="BQ36" s="81"/>
      <c r="BR36" s="16"/>
      <c r="BS36" s="81"/>
      <c r="BT36" s="81"/>
      <c r="BU36" s="82"/>
      <c r="BV36" s="614"/>
      <c r="BW36" s="81"/>
      <c r="BX36" s="170"/>
      <c r="BY36" s="520"/>
      <c r="BZ36" s="81"/>
      <c r="CA36" s="170"/>
      <c r="CB36" s="722"/>
      <c r="CC36" s="81"/>
      <c r="CD36" s="81"/>
      <c r="CE36" s="17"/>
      <c r="CF36" s="81"/>
      <c r="CG36" s="81"/>
      <c r="CH36" s="250"/>
      <c r="CI36" s="81"/>
      <c r="CJ36" s="81"/>
      <c r="CK36" s="17"/>
      <c r="CL36" s="81"/>
      <c r="CM36" s="81"/>
      <c r="CN36" s="16"/>
      <c r="CO36" s="81"/>
      <c r="CP36" s="17"/>
      <c r="CQ36" s="241"/>
      <c r="CR36" s="264"/>
      <c r="CS36" s="292"/>
      <c r="CT36" s="241"/>
      <c r="CU36" s="264"/>
      <c r="CV36" s="292"/>
      <c r="CW36" s="250"/>
      <c r="CX36" s="250"/>
      <c r="CY36" s="1123"/>
      <c r="CZ36" s="264"/>
      <c r="DA36" s="250"/>
      <c r="DB36" s="250"/>
      <c r="DC36" s="264"/>
      <c r="DD36" s="241"/>
      <c r="DE36" s="241"/>
      <c r="DF36" s="264"/>
      <c r="DG36" s="645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64"/>
      <c r="DY36" s="250"/>
      <c r="DZ36" s="250"/>
      <c r="EA36" s="264"/>
      <c r="EB36" s="1048"/>
      <c r="EC36" s="250"/>
      <c r="ED36" s="264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41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63"/>
      <c r="FT36" s="434"/>
      <c r="FU36" s="250"/>
      <c r="FV36" s="293"/>
      <c r="FW36" s="250"/>
      <c r="FX36" s="250"/>
      <c r="FY36" s="250"/>
      <c r="FZ36" s="250"/>
      <c r="GA36" s="1123"/>
      <c r="GB36" s="293"/>
      <c r="GC36" s="234"/>
      <c r="GD36" s="250"/>
      <c r="GE36" s="293"/>
      <c r="GF36" s="143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686"/>
      <c r="HA36" s="250"/>
      <c r="HB36" s="250"/>
      <c r="HC36" s="686"/>
      <c r="HD36" s="250"/>
      <c r="HE36" s="250"/>
      <c r="HF36" s="264"/>
      <c r="HG36" s="250"/>
      <c r="HH36" s="250"/>
      <c r="HI36" s="686"/>
      <c r="HJ36" s="250"/>
      <c r="HK36" s="250"/>
      <c r="HL36" s="686"/>
      <c r="HM36" s="729"/>
      <c r="HN36" s="81"/>
      <c r="HO36" s="17"/>
      <c r="HP36" s="250"/>
      <c r="HQ36" s="250"/>
      <c r="HR36" s="264"/>
      <c r="HS36" s="729"/>
      <c r="HT36" s="81"/>
      <c r="HU36" s="17"/>
      <c r="HV36" s="250"/>
      <c r="HW36" s="250"/>
      <c r="HX36" s="264"/>
      <c r="HY36" s="729"/>
      <c r="HZ36" s="81"/>
      <c r="IA36" s="17"/>
      <c r="IB36" s="250"/>
      <c r="IC36" s="250"/>
      <c r="ID36" s="264"/>
      <c r="IE36" s="241"/>
      <c r="IF36" s="250"/>
      <c r="IG36" s="81"/>
      <c r="IH36" s="729"/>
      <c r="II36" s="81"/>
      <c r="IJ36" s="17"/>
      <c r="IK36" s="201"/>
      <c r="IL36" s="81"/>
      <c r="IM36" s="81"/>
      <c r="IN36" s="729"/>
      <c r="IO36" s="81"/>
      <c r="IP36" s="17"/>
      <c r="IQ36" s="729"/>
      <c r="IR36" s="81"/>
      <c r="IS36" s="81"/>
      <c r="IT36" s="729"/>
      <c r="IU36" s="81"/>
      <c r="IV36" s="81"/>
      <c r="IW36" s="895"/>
      <c r="IX36" s="81"/>
      <c r="IY36" s="17"/>
      <c r="IZ36" s="729"/>
      <c r="JA36" s="81"/>
      <c r="JB36" s="81"/>
      <c r="JC36" s="729"/>
      <c r="JD36" s="81"/>
      <c r="JE36" s="81"/>
      <c r="JF36" s="729"/>
      <c r="JG36" s="81"/>
      <c r="JH36" s="81"/>
      <c r="JI36" s="729"/>
      <c r="JJ36" s="81"/>
      <c r="JK36" s="17"/>
      <c r="JL36" s="250"/>
      <c r="JM36" s="250"/>
      <c r="JN36" s="250"/>
      <c r="JO36" s="250"/>
      <c r="JP36" s="143"/>
      <c r="JQ36" s="246"/>
      <c r="JR36" s="246"/>
      <c r="JS36" s="246"/>
      <c r="JT36" s="246"/>
      <c r="JU36" s="246"/>
      <c r="JV36" s="246"/>
      <c r="JW36" s="246"/>
      <c r="JX36" s="246"/>
      <c r="JY36" s="246"/>
      <c r="JZ36" s="234"/>
      <c r="KA36" s="234"/>
      <c r="KB36" s="234"/>
      <c r="KC36" s="234"/>
      <c r="KD36" s="234"/>
      <c r="KE36" s="234"/>
      <c r="KF36" s="234"/>
      <c r="KG36" s="234"/>
      <c r="KH36" s="234"/>
      <c r="KI36" s="234"/>
      <c r="KJ36" s="234"/>
      <c r="KK36" s="234"/>
      <c r="KL36" s="234"/>
      <c r="KM36" s="234"/>
      <c r="KN36" s="234"/>
      <c r="KO36" s="250"/>
      <c r="KP36" s="345"/>
      <c r="KQ36" s="343"/>
      <c r="KR36" s="234"/>
      <c r="KS36" s="143"/>
      <c r="KT36" s="143"/>
      <c r="KU36" s="143"/>
      <c r="KV36" s="143"/>
      <c r="KW36" s="143"/>
      <c r="KX36" s="143"/>
      <c r="KY36" s="143"/>
      <c r="KZ36" s="143"/>
      <c r="LA36" s="143"/>
      <c r="LB36" s="143"/>
      <c r="LC36" s="143"/>
      <c r="LD36" s="143"/>
      <c r="LE36" s="143"/>
      <c r="LF36" s="143"/>
      <c r="LG36" s="143"/>
      <c r="LH36" s="143"/>
      <c r="LI36" s="143"/>
      <c r="LJ36" s="143"/>
      <c r="LK36" s="143"/>
      <c r="LL36" s="234"/>
      <c r="LM36" s="250"/>
      <c r="LN36" s="345"/>
      <c r="LO36" s="343"/>
      <c r="LP36" s="234"/>
      <c r="LQ36" s="143"/>
      <c r="LR36" s="143"/>
      <c r="LS36" s="143"/>
      <c r="LT36" s="143"/>
      <c r="LU36" s="143"/>
      <c r="LV36" s="143"/>
      <c r="LW36" s="143"/>
      <c r="LX36" s="143"/>
      <c r="LY36" s="143"/>
      <c r="LZ36" s="143"/>
      <c r="MA36" s="143"/>
      <c r="MB36" s="143"/>
      <c r="MC36" s="143"/>
      <c r="MD36" s="143"/>
      <c r="ME36" s="143"/>
      <c r="MF36" s="143"/>
      <c r="MG36" s="143"/>
      <c r="MH36" s="143"/>
      <c r="MI36" s="143"/>
      <c r="MJ36" s="143"/>
      <c r="MK36" s="143"/>
      <c r="ML36" s="143"/>
      <c r="MM36" s="143"/>
      <c r="MN36" s="143"/>
      <c r="MO36" s="143"/>
      <c r="MP36" s="143"/>
      <c r="MQ36" s="143"/>
      <c r="MR36" s="234"/>
      <c r="MS36" s="263"/>
      <c r="MT36" s="263"/>
      <c r="MU36" s="263"/>
      <c r="MV36" s="118"/>
      <c r="MW36" s="118"/>
      <c r="MX36" s="379"/>
      <c r="MY36" s="118"/>
      <c r="MZ36" s="379"/>
      <c r="NA36" s="379"/>
      <c r="NB36" s="817"/>
      <c r="NC36" s="1157"/>
      <c r="ND36" s="508"/>
      <c r="NE36" s="118"/>
      <c r="NF36" s="419"/>
      <c r="NG36" s="487"/>
      <c r="NH36" s="143"/>
      <c r="NI36" s="428"/>
      <c r="NJ36" s="357"/>
      <c r="NK36" s="513"/>
      <c r="NL36" s="998"/>
      <c r="NM36" s="749"/>
      <c r="NN36" s="749"/>
      <c r="NO36" s="749"/>
      <c r="NP36" s="748"/>
      <c r="NQ36" s="748"/>
      <c r="NR36" s="250"/>
      <c r="NS36" s="143"/>
      <c r="NT36" s="143"/>
      <c r="NU36" s="143"/>
      <c r="NV36" s="241"/>
      <c r="NW36" s="143"/>
      <c r="NX36" s="118"/>
      <c r="NY36" s="241"/>
      <c r="NZ36" s="344"/>
      <c r="OA36" s="345"/>
      <c r="OB36" s="345"/>
      <c r="OC36" s="250"/>
      <c r="OD36" s="344"/>
      <c r="OE36" s="250"/>
      <c r="OF36" s="250"/>
      <c r="OG36" s="250"/>
      <c r="OH36" s="250"/>
      <c r="OI36" s="250"/>
      <c r="OJ36" s="250"/>
      <c r="OK36" s="250"/>
      <c r="OL36" s="250"/>
      <c r="OM36" s="250"/>
      <c r="ON36" s="250"/>
      <c r="OO36" s="250"/>
      <c r="OP36" s="250"/>
      <c r="OQ36" s="250"/>
      <c r="OR36" s="250"/>
      <c r="OS36" s="250"/>
      <c r="OT36" s="250"/>
      <c r="OU36" s="250"/>
      <c r="OV36" s="250"/>
      <c r="OW36" s="250"/>
      <c r="OX36" s="250"/>
      <c r="OY36" s="250"/>
      <c r="OZ36" s="250"/>
      <c r="PA36" s="250"/>
      <c r="PB36" s="250"/>
      <c r="PC36" s="250"/>
      <c r="PD36" s="250"/>
      <c r="PE36" s="250"/>
      <c r="PF36" s="250"/>
      <c r="PG36" s="250"/>
      <c r="PH36" s="250"/>
      <c r="PI36" s="250"/>
      <c r="PJ36" s="250"/>
      <c r="PK36" s="250"/>
      <c r="PL36" s="250"/>
      <c r="PM36" s="250"/>
      <c r="PN36" s="250"/>
      <c r="PO36" s="250"/>
      <c r="PP36" s="250"/>
      <c r="PQ36" s="250"/>
      <c r="PR36" s="250"/>
      <c r="PS36" s="250"/>
      <c r="PT36" s="250"/>
      <c r="PU36" s="250"/>
      <c r="PV36" s="250"/>
      <c r="PW36" s="250"/>
      <c r="PX36" s="250"/>
      <c r="PY36" s="250"/>
      <c r="PZ36" s="250"/>
      <c r="QA36" s="250"/>
      <c r="QB36" s="250"/>
      <c r="QC36" s="250"/>
      <c r="QD36" s="250"/>
      <c r="QE36" s="250"/>
      <c r="QF36" s="250"/>
      <c r="QG36" s="250"/>
      <c r="QH36" s="250"/>
      <c r="QI36" s="250"/>
      <c r="QJ36" s="250"/>
      <c r="QK36" s="250"/>
      <c r="QL36" s="250"/>
      <c r="QM36" s="250"/>
      <c r="QN36" s="250"/>
      <c r="QO36" s="250"/>
      <c r="QP36" s="250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</row>
    <row r="37" spans="1:555" s="18" customFormat="1" ht="21.75" customHeight="1" thickBot="1" x14ac:dyDescent="0.4">
      <c r="A37" s="78"/>
      <c r="B37" s="1212" t="s">
        <v>79</v>
      </c>
      <c r="C37" s="1213">
        <f>D37/H19</f>
        <v>5.4909922000000009</v>
      </c>
      <c r="D37" s="1214">
        <f>F201</f>
        <v>137274.80500000002</v>
      </c>
      <c r="E37" s="1358" t="s">
        <v>11</v>
      </c>
      <c r="F37" s="1359"/>
      <c r="G37" s="1359"/>
      <c r="H37" s="937">
        <f>NU203</f>
        <v>10</v>
      </c>
      <c r="I37" s="1025">
        <v>1</v>
      </c>
      <c r="J37" s="1025"/>
      <c r="K37" s="1025"/>
      <c r="L37" s="1252" t="s">
        <v>64</v>
      </c>
      <c r="M37" s="1252"/>
      <c r="N37" s="765">
        <f>BN201</f>
        <v>145662.495</v>
      </c>
      <c r="O37" s="1016">
        <f>FA201</f>
        <v>0</v>
      </c>
      <c r="P37" s="1016">
        <f>IL201</f>
        <v>0</v>
      </c>
      <c r="Q37" s="1254">
        <f t="shared" si="4"/>
        <v>145662.495</v>
      </c>
      <c r="R37" s="1255"/>
      <c r="S37" s="903">
        <v>1457</v>
      </c>
      <c r="T37" s="920">
        <f>SUM(I37:K37)*S37</f>
        <v>1457</v>
      </c>
      <c r="U37" s="642"/>
      <c r="V37" s="642"/>
      <c r="W37" s="613"/>
      <c r="X37" s="81"/>
      <c r="Y37" s="81"/>
      <c r="Z37" s="613"/>
      <c r="AA37" s="81"/>
      <c r="AB37" s="81"/>
      <c r="AC37" s="17"/>
      <c r="AD37" s="979"/>
      <c r="AE37" s="81"/>
      <c r="AF37" s="614"/>
      <c r="AG37" s="81"/>
      <c r="AH37" s="81"/>
      <c r="AI37" s="1066"/>
      <c r="AJ37" s="81"/>
      <c r="AK37" s="658"/>
      <c r="AL37" s="614"/>
      <c r="AM37" s="614"/>
      <c r="AN37" s="658"/>
      <c r="AO37" s="1066"/>
      <c r="AP37" s="614"/>
      <c r="AQ37" s="658"/>
      <c r="AR37" s="1066"/>
      <c r="AS37" s="1066"/>
      <c r="AT37" s="81"/>
      <c r="AU37" s="250"/>
      <c r="AV37" s="81"/>
      <c r="AW37" s="81"/>
      <c r="AX37" s="250"/>
      <c r="AY37" s="81"/>
      <c r="AZ37" s="81"/>
      <c r="BA37" s="17"/>
      <c r="BB37" s="81"/>
      <c r="BC37" s="81"/>
      <c r="BD37" s="17"/>
      <c r="BE37" s="81"/>
      <c r="BF37" s="81"/>
      <c r="BG37" s="241"/>
      <c r="BH37" s="81"/>
      <c r="BI37" s="81"/>
      <c r="BJ37" s="399"/>
      <c r="BK37" s="81"/>
      <c r="BL37" s="81"/>
      <c r="BM37" s="614"/>
      <c r="BN37" s="81"/>
      <c r="BO37" s="81"/>
      <c r="BP37" s="1092"/>
      <c r="BQ37" s="81"/>
      <c r="BR37" s="16"/>
      <c r="BS37" s="81"/>
      <c r="BT37" s="81"/>
      <c r="BU37" s="82"/>
      <c r="BV37" s="614"/>
      <c r="BW37" s="81"/>
      <c r="BX37" s="170"/>
      <c r="BY37" s="520"/>
      <c r="BZ37" s="81"/>
      <c r="CA37" s="170"/>
      <c r="CB37" s="722"/>
      <c r="CC37" s="81"/>
      <c r="CD37" s="81"/>
      <c r="CE37" s="17"/>
      <c r="CF37" s="81"/>
      <c r="CG37" s="81"/>
      <c r="CH37" s="250"/>
      <c r="CI37" s="81"/>
      <c r="CJ37" s="81"/>
      <c r="CK37" s="17"/>
      <c r="CL37" s="81"/>
      <c r="CM37" s="81"/>
      <c r="CN37" s="16"/>
      <c r="CO37" s="81"/>
      <c r="CP37" s="17"/>
      <c r="CQ37" s="241"/>
      <c r="CR37" s="264"/>
      <c r="CS37" s="292"/>
      <c r="CT37" s="241"/>
      <c r="CU37" s="264"/>
      <c r="CV37" s="292"/>
      <c r="CW37" s="250"/>
      <c r="CX37" s="250"/>
      <c r="CY37" s="1123"/>
      <c r="CZ37" s="264"/>
      <c r="DA37" s="250"/>
      <c r="DB37" s="250"/>
      <c r="DC37" s="264"/>
      <c r="DD37" s="241"/>
      <c r="DE37" s="241"/>
      <c r="DF37" s="264"/>
      <c r="DG37" s="645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64"/>
      <c r="DY37" s="250"/>
      <c r="DZ37" s="250"/>
      <c r="EA37" s="264"/>
      <c r="EB37" s="1048"/>
      <c r="EC37" s="250"/>
      <c r="ED37" s="264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41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63"/>
      <c r="FT37" s="434"/>
      <c r="FU37" s="250"/>
      <c r="FV37" s="293"/>
      <c r="FW37" s="250"/>
      <c r="FX37" s="250"/>
      <c r="FY37" s="250"/>
      <c r="FZ37" s="250"/>
      <c r="GA37" s="1123"/>
      <c r="GB37" s="293"/>
      <c r="GC37" s="234"/>
      <c r="GD37" s="250"/>
      <c r="GE37" s="293"/>
      <c r="GF37" s="143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686"/>
      <c r="HA37" s="250"/>
      <c r="HB37" s="250"/>
      <c r="HC37" s="686"/>
      <c r="HD37" s="250"/>
      <c r="HE37" s="250"/>
      <c r="HF37" s="264"/>
      <c r="HG37" s="250"/>
      <c r="HH37" s="250"/>
      <c r="HI37" s="686"/>
      <c r="HJ37" s="250"/>
      <c r="HK37" s="250"/>
      <c r="HL37" s="686"/>
      <c r="HM37" s="729"/>
      <c r="HN37" s="81"/>
      <c r="HO37" s="17"/>
      <c r="HP37" s="250"/>
      <c r="HQ37" s="250"/>
      <c r="HR37" s="264"/>
      <c r="HS37" s="729"/>
      <c r="HT37" s="81"/>
      <c r="HU37" s="17"/>
      <c r="HV37" s="250"/>
      <c r="HW37" s="250"/>
      <c r="HX37" s="264"/>
      <c r="HY37" s="729"/>
      <c r="HZ37" s="81"/>
      <c r="IA37" s="17"/>
      <c r="IB37" s="250"/>
      <c r="IC37" s="250"/>
      <c r="ID37" s="264"/>
      <c r="IE37" s="241"/>
      <c r="IF37" s="250"/>
      <c r="IG37" s="81"/>
      <c r="IH37" s="729"/>
      <c r="II37" s="81"/>
      <c r="IJ37" s="17"/>
      <c r="IK37" s="201"/>
      <c r="IL37" s="81"/>
      <c r="IM37" s="81"/>
      <c r="IN37" s="729"/>
      <c r="IO37" s="81"/>
      <c r="IP37" s="17"/>
      <c r="IQ37" s="729"/>
      <c r="IR37" s="81"/>
      <c r="IS37" s="81"/>
      <c r="IT37" s="729"/>
      <c r="IU37" s="81"/>
      <c r="IV37" s="81"/>
      <c r="IW37" s="895"/>
      <c r="IX37" s="81"/>
      <c r="IY37" s="17"/>
      <c r="IZ37" s="729"/>
      <c r="JA37" s="81"/>
      <c r="JB37" s="81"/>
      <c r="JC37" s="729"/>
      <c r="JD37" s="81"/>
      <c r="JE37" s="81"/>
      <c r="JF37" s="729"/>
      <c r="JG37" s="81"/>
      <c r="JH37" s="81"/>
      <c r="JI37" s="729"/>
      <c r="JJ37" s="81"/>
      <c r="JK37" s="17"/>
      <c r="JL37" s="250"/>
      <c r="JM37" s="250"/>
      <c r="JN37" s="250"/>
      <c r="JO37" s="250"/>
      <c r="JP37" s="143"/>
      <c r="JQ37" s="246"/>
      <c r="JR37" s="246"/>
      <c r="JS37" s="246"/>
      <c r="JT37" s="246"/>
      <c r="JU37" s="246"/>
      <c r="JV37" s="246"/>
      <c r="JW37" s="246"/>
      <c r="JX37" s="246"/>
      <c r="JY37" s="246"/>
      <c r="JZ37" s="234"/>
      <c r="KA37" s="234"/>
      <c r="KB37" s="234"/>
      <c r="KC37" s="234"/>
      <c r="KD37" s="234"/>
      <c r="KE37" s="234"/>
      <c r="KF37" s="234"/>
      <c r="KG37" s="234"/>
      <c r="KH37" s="234"/>
      <c r="KI37" s="234"/>
      <c r="KJ37" s="234"/>
      <c r="KK37" s="234"/>
      <c r="KL37" s="234"/>
      <c r="KM37" s="234"/>
      <c r="KN37" s="234"/>
      <c r="KO37" s="250"/>
      <c r="KP37" s="345"/>
      <c r="KQ37" s="343"/>
      <c r="KR37" s="234"/>
      <c r="KS37" s="143"/>
      <c r="KT37" s="143"/>
      <c r="KU37" s="143"/>
      <c r="KV37" s="143"/>
      <c r="KW37" s="143"/>
      <c r="KX37" s="143"/>
      <c r="KY37" s="143"/>
      <c r="KZ37" s="143"/>
      <c r="LA37" s="143"/>
      <c r="LB37" s="143"/>
      <c r="LC37" s="143"/>
      <c r="LD37" s="143"/>
      <c r="LE37" s="143"/>
      <c r="LF37" s="143"/>
      <c r="LG37" s="143"/>
      <c r="LH37" s="143"/>
      <c r="LI37" s="143"/>
      <c r="LJ37" s="143"/>
      <c r="LK37" s="143"/>
      <c r="LL37" s="234"/>
      <c r="LM37" s="250"/>
      <c r="LN37" s="345"/>
      <c r="LO37" s="343"/>
      <c r="LP37" s="234"/>
      <c r="LQ37" s="143"/>
      <c r="LR37" s="143"/>
      <c r="LS37" s="143"/>
      <c r="LT37" s="143"/>
      <c r="LU37" s="143"/>
      <c r="LV37" s="143"/>
      <c r="LW37" s="143"/>
      <c r="LX37" s="143"/>
      <c r="LY37" s="143"/>
      <c r="LZ37" s="143"/>
      <c r="MA37" s="143"/>
      <c r="MB37" s="143"/>
      <c r="MC37" s="143"/>
      <c r="MD37" s="143"/>
      <c r="ME37" s="143"/>
      <c r="MF37" s="143"/>
      <c r="MG37" s="143"/>
      <c r="MH37" s="143"/>
      <c r="MI37" s="143"/>
      <c r="MJ37" s="143"/>
      <c r="MK37" s="143"/>
      <c r="ML37" s="143"/>
      <c r="MM37" s="143"/>
      <c r="MN37" s="143"/>
      <c r="MO37" s="143"/>
      <c r="MP37" s="143"/>
      <c r="MQ37" s="143"/>
      <c r="MR37" s="234"/>
      <c r="MS37" s="263"/>
      <c r="MT37" s="263"/>
      <c r="MU37" s="263"/>
      <c r="MV37" s="118"/>
      <c r="MW37" s="118"/>
      <c r="MX37" s="379"/>
      <c r="MY37" s="118"/>
      <c r="MZ37" s="379"/>
      <c r="NA37" s="379"/>
      <c r="NB37" s="817"/>
      <c r="NC37" s="1157"/>
      <c r="ND37" s="508"/>
      <c r="NE37" s="118"/>
      <c r="NF37" s="419"/>
      <c r="NG37" s="487"/>
      <c r="NH37" s="143"/>
      <c r="NI37" s="428"/>
      <c r="NJ37" s="357"/>
      <c r="NK37" s="513"/>
      <c r="NL37" s="998"/>
      <c r="NM37" s="749"/>
      <c r="NN37" s="749"/>
      <c r="NO37" s="749"/>
      <c r="NP37" s="748"/>
      <c r="NQ37" s="748"/>
      <c r="NR37" s="250"/>
      <c r="NS37" s="143"/>
      <c r="NT37" s="143"/>
      <c r="NU37" s="143"/>
      <c r="NV37" s="241"/>
      <c r="NW37" s="143"/>
      <c r="NX37" s="118"/>
      <c r="NY37" s="241"/>
      <c r="NZ37" s="344"/>
      <c r="OA37" s="345"/>
      <c r="OB37" s="345"/>
      <c r="OC37" s="250"/>
      <c r="OD37" s="344"/>
      <c r="OE37" s="250"/>
      <c r="OF37" s="250"/>
      <c r="OG37" s="250"/>
      <c r="OH37" s="250"/>
      <c r="OI37" s="250"/>
      <c r="OJ37" s="250"/>
      <c r="OK37" s="250"/>
      <c r="OL37" s="250"/>
      <c r="OM37" s="250"/>
      <c r="ON37" s="250"/>
      <c r="OO37" s="250"/>
      <c r="OP37" s="250"/>
      <c r="OQ37" s="250"/>
      <c r="OR37" s="250"/>
      <c r="OS37" s="250"/>
      <c r="OT37" s="250"/>
      <c r="OU37" s="250"/>
      <c r="OV37" s="250"/>
      <c r="OW37" s="250"/>
      <c r="OX37" s="250"/>
      <c r="OY37" s="250"/>
      <c r="OZ37" s="250"/>
      <c r="PA37" s="250"/>
      <c r="PB37" s="250"/>
      <c r="PC37" s="250"/>
      <c r="PD37" s="250"/>
      <c r="PE37" s="250"/>
      <c r="PF37" s="250"/>
      <c r="PG37" s="250"/>
      <c r="PH37" s="250"/>
      <c r="PI37" s="250"/>
      <c r="PJ37" s="250"/>
      <c r="PK37" s="250"/>
      <c r="PL37" s="250"/>
      <c r="PM37" s="250"/>
      <c r="PN37" s="250"/>
      <c r="PO37" s="250"/>
      <c r="PP37" s="250"/>
      <c r="PQ37" s="250"/>
      <c r="PR37" s="250"/>
      <c r="PS37" s="250"/>
      <c r="PT37" s="250"/>
      <c r="PU37" s="250"/>
      <c r="PV37" s="250"/>
      <c r="PW37" s="250"/>
      <c r="PX37" s="250"/>
      <c r="PY37" s="250"/>
      <c r="PZ37" s="250"/>
      <c r="QA37" s="250"/>
      <c r="QB37" s="250"/>
      <c r="QC37" s="250"/>
      <c r="QD37" s="250"/>
      <c r="QE37" s="250"/>
      <c r="QF37" s="250"/>
      <c r="QG37" s="250"/>
      <c r="QH37" s="250"/>
      <c r="QI37" s="250"/>
      <c r="QJ37" s="250"/>
      <c r="QK37" s="250"/>
      <c r="QL37" s="250"/>
      <c r="QM37" s="250"/>
      <c r="QN37" s="250"/>
      <c r="QO37" s="250"/>
      <c r="QP37" s="250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</row>
    <row r="38" spans="1:555" s="18" customFormat="1" ht="21.75" customHeight="1" thickBot="1" x14ac:dyDescent="0.4">
      <c r="A38" s="78"/>
      <c r="B38" s="1304"/>
      <c r="C38" s="1305"/>
      <c r="D38" s="778"/>
      <c r="E38" s="1360" t="s">
        <v>19</v>
      </c>
      <c r="F38" s="1361"/>
      <c r="G38" s="1361"/>
      <c r="H38" s="939">
        <f>NS203/NU203</f>
        <v>60501.728000000003</v>
      </c>
      <c r="I38" s="1025"/>
      <c r="J38" s="1025"/>
      <c r="K38" s="1025"/>
      <c r="L38" s="1253" t="s">
        <v>160</v>
      </c>
      <c r="M38" s="1253"/>
      <c r="N38" s="921" t="s">
        <v>163</v>
      </c>
      <c r="O38" s="922" t="s">
        <v>163</v>
      </c>
      <c r="P38" s="1016">
        <f>IO201</f>
        <v>0</v>
      </c>
      <c r="Q38" s="1254">
        <f t="shared" si="4"/>
        <v>0</v>
      </c>
      <c r="R38" s="1255"/>
      <c r="S38" s="908">
        <v>300</v>
      </c>
      <c r="T38" s="920">
        <f>SUM(I38:K38)*S38</f>
        <v>0</v>
      </c>
      <c r="U38" s="642"/>
      <c r="V38" s="642"/>
      <c r="W38" s="613"/>
      <c r="X38" s="81"/>
      <c r="Y38" s="81"/>
      <c r="Z38" s="613"/>
      <c r="AA38" s="81"/>
      <c r="AB38" s="81"/>
      <c r="AC38" s="17"/>
      <c r="AD38" s="979"/>
      <c r="AE38" s="81"/>
      <c r="AF38" s="614"/>
      <c r="AG38" s="81"/>
      <c r="AH38" s="81"/>
      <c r="AI38" s="1066"/>
      <c r="AJ38" s="81"/>
      <c r="AK38" s="658"/>
      <c r="AL38" s="614"/>
      <c r="AM38" s="614"/>
      <c r="AN38" s="658"/>
      <c r="AO38" s="1066"/>
      <c r="AP38" s="614"/>
      <c r="AQ38" s="658"/>
      <c r="AR38" s="1066"/>
      <c r="AS38" s="1066"/>
      <c r="AT38" s="81"/>
      <c r="AU38" s="250"/>
      <c r="AV38" s="81"/>
      <c r="AW38" s="81"/>
      <c r="AX38" s="250"/>
      <c r="AY38" s="81"/>
      <c r="AZ38" s="81"/>
      <c r="BA38" s="17"/>
      <c r="BB38" s="81"/>
      <c r="BC38" s="81"/>
      <c r="BD38" s="17"/>
      <c r="BE38" s="81"/>
      <c r="BF38" s="81"/>
      <c r="BG38" s="241"/>
      <c r="BH38" s="81"/>
      <c r="BI38" s="81"/>
      <c r="BJ38" s="399"/>
      <c r="BK38" s="81"/>
      <c r="BL38" s="81"/>
      <c r="BM38" s="614"/>
      <c r="BN38" s="81"/>
      <c r="BO38" s="81"/>
      <c r="BP38" s="1092"/>
      <c r="BQ38" s="81"/>
      <c r="BR38" s="16"/>
      <c r="BS38" s="81"/>
      <c r="BT38" s="81"/>
      <c r="BU38" s="82"/>
      <c r="BV38" s="614"/>
      <c r="BW38" s="81"/>
      <c r="BX38" s="170"/>
      <c r="BY38" s="520"/>
      <c r="BZ38" s="81"/>
      <c r="CA38" s="170"/>
      <c r="CB38" s="722"/>
      <c r="CC38" s="81"/>
      <c r="CD38" s="81"/>
      <c r="CE38" s="17"/>
      <c r="CF38" s="81"/>
      <c r="CG38" s="81"/>
      <c r="CH38" s="250"/>
      <c r="CI38" s="81"/>
      <c r="CJ38" s="81"/>
      <c r="CK38" s="17"/>
      <c r="CL38" s="81"/>
      <c r="CM38" s="81"/>
      <c r="CN38" s="16"/>
      <c r="CO38" s="81"/>
      <c r="CP38" s="17"/>
      <c r="CQ38" s="241"/>
      <c r="CR38" s="264"/>
      <c r="CS38" s="292"/>
      <c r="CT38" s="241"/>
      <c r="CU38" s="264"/>
      <c r="CV38" s="292"/>
      <c r="CW38" s="250"/>
      <c r="CX38" s="250"/>
      <c r="CY38" s="1123"/>
      <c r="CZ38" s="264"/>
      <c r="DA38" s="250"/>
      <c r="DB38" s="250"/>
      <c r="DC38" s="264"/>
      <c r="DD38" s="241"/>
      <c r="DE38" s="241"/>
      <c r="DF38" s="264"/>
      <c r="DG38" s="645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64"/>
      <c r="DY38" s="250"/>
      <c r="DZ38" s="250"/>
      <c r="EA38" s="264"/>
      <c r="EB38" s="1048"/>
      <c r="EC38" s="250"/>
      <c r="ED38" s="264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41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63"/>
      <c r="FT38" s="434"/>
      <c r="FU38" s="250"/>
      <c r="FV38" s="293"/>
      <c r="FW38" s="250"/>
      <c r="FX38" s="250"/>
      <c r="FY38" s="250"/>
      <c r="FZ38" s="250"/>
      <c r="GA38" s="1123"/>
      <c r="GB38" s="293"/>
      <c r="GC38" s="234"/>
      <c r="GD38" s="250"/>
      <c r="GE38" s="293"/>
      <c r="GF38" s="143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686"/>
      <c r="HA38" s="250"/>
      <c r="HB38" s="250"/>
      <c r="HC38" s="686"/>
      <c r="HD38" s="250"/>
      <c r="HE38" s="250"/>
      <c r="HF38" s="264"/>
      <c r="HG38" s="250"/>
      <c r="HH38" s="250"/>
      <c r="HI38" s="686"/>
      <c r="HJ38" s="250"/>
      <c r="HK38" s="250"/>
      <c r="HL38" s="686"/>
      <c r="HM38" s="729"/>
      <c r="HN38" s="81"/>
      <c r="HO38" s="17"/>
      <c r="HP38" s="250"/>
      <c r="HQ38" s="250"/>
      <c r="HR38" s="264"/>
      <c r="HS38" s="729"/>
      <c r="HT38" s="81"/>
      <c r="HU38" s="17"/>
      <c r="HV38" s="250"/>
      <c r="HW38" s="250"/>
      <c r="HX38" s="264"/>
      <c r="HY38" s="729"/>
      <c r="HZ38" s="81"/>
      <c r="IA38" s="17"/>
      <c r="IB38" s="250"/>
      <c r="IC38" s="250"/>
      <c r="ID38" s="264"/>
      <c r="IE38" s="241"/>
      <c r="IF38" s="250"/>
      <c r="IG38" s="81"/>
      <c r="IH38" s="729"/>
      <c r="II38" s="81"/>
      <c r="IJ38" s="17"/>
      <c r="IK38" s="201"/>
      <c r="IL38" s="81"/>
      <c r="IM38" s="81"/>
      <c r="IN38" s="729"/>
      <c r="IO38" s="81"/>
      <c r="IP38" s="17"/>
      <c r="IQ38" s="729"/>
      <c r="IR38" s="81"/>
      <c r="IS38" s="81"/>
      <c r="IT38" s="729"/>
      <c r="IU38" s="81"/>
      <c r="IV38" s="81"/>
      <c r="IW38" s="895"/>
      <c r="IX38" s="81"/>
      <c r="IY38" s="17"/>
      <c r="IZ38" s="729"/>
      <c r="JA38" s="81"/>
      <c r="JB38" s="81"/>
      <c r="JC38" s="729"/>
      <c r="JD38" s="81"/>
      <c r="JE38" s="81"/>
      <c r="JF38" s="729"/>
      <c r="JG38" s="81"/>
      <c r="JH38" s="81"/>
      <c r="JI38" s="729"/>
      <c r="JJ38" s="81"/>
      <c r="JK38" s="17"/>
      <c r="JL38" s="250"/>
      <c r="JM38" s="250"/>
      <c r="JN38" s="250"/>
      <c r="JO38" s="250"/>
      <c r="JP38" s="143"/>
      <c r="JQ38" s="246"/>
      <c r="JR38" s="246"/>
      <c r="JS38" s="246"/>
      <c r="JT38" s="246"/>
      <c r="JU38" s="246"/>
      <c r="JV38" s="246"/>
      <c r="JW38" s="246"/>
      <c r="JX38" s="246"/>
      <c r="JY38" s="246"/>
      <c r="JZ38" s="234"/>
      <c r="KA38" s="234"/>
      <c r="KB38" s="234"/>
      <c r="KC38" s="234"/>
      <c r="KD38" s="234"/>
      <c r="KE38" s="234"/>
      <c r="KF38" s="234"/>
      <c r="KG38" s="234"/>
      <c r="KH38" s="234"/>
      <c r="KI38" s="234"/>
      <c r="KJ38" s="234"/>
      <c r="KK38" s="234"/>
      <c r="KL38" s="234"/>
      <c r="KM38" s="234"/>
      <c r="KN38" s="234"/>
      <c r="KO38" s="250"/>
      <c r="KP38" s="345"/>
      <c r="KQ38" s="343"/>
      <c r="KR38" s="234"/>
      <c r="KS38" s="143"/>
      <c r="KT38" s="143"/>
      <c r="KU38" s="143"/>
      <c r="KV38" s="143"/>
      <c r="KW38" s="143"/>
      <c r="KX38" s="143"/>
      <c r="KY38" s="143"/>
      <c r="KZ38" s="143"/>
      <c r="LA38" s="143"/>
      <c r="LB38" s="143"/>
      <c r="LC38" s="143"/>
      <c r="LD38" s="143"/>
      <c r="LE38" s="143"/>
      <c r="LF38" s="143"/>
      <c r="LG38" s="143"/>
      <c r="LH38" s="143"/>
      <c r="LI38" s="143"/>
      <c r="LJ38" s="143"/>
      <c r="LK38" s="143"/>
      <c r="LL38" s="234"/>
      <c r="LM38" s="250"/>
      <c r="LN38" s="345"/>
      <c r="LO38" s="343"/>
      <c r="LP38" s="234"/>
      <c r="LQ38" s="143"/>
      <c r="LR38" s="143"/>
      <c r="LS38" s="143"/>
      <c r="LT38" s="143"/>
      <c r="LU38" s="143"/>
      <c r="LV38" s="143"/>
      <c r="LW38" s="143"/>
      <c r="LX38" s="143"/>
      <c r="LY38" s="143"/>
      <c r="LZ38" s="143"/>
      <c r="MA38" s="143"/>
      <c r="MB38" s="143"/>
      <c r="MC38" s="143"/>
      <c r="MD38" s="143"/>
      <c r="ME38" s="143"/>
      <c r="MF38" s="143"/>
      <c r="MG38" s="143"/>
      <c r="MH38" s="143"/>
      <c r="MI38" s="143"/>
      <c r="MJ38" s="143"/>
      <c r="MK38" s="143"/>
      <c r="ML38" s="143"/>
      <c r="MM38" s="143"/>
      <c r="MN38" s="143"/>
      <c r="MO38" s="143"/>
      <c r="MP38" s="143"/>
      <c r="MQ38" s="143"/>
      <c r="MR38" s="234"/>
      <c r="MS38" s="263"/>
      <c r="MT38" s="263"/>
      <c r="MU38" s="263"/>
      <c r="MV38" s="118"/>
      <c r="MW38" s="118"/>
      <c r="MX38" s="379"/>
      <c r="MY38" s="118"/>
      <c r="MZ38" s="379"/>
      <c r="NA38" s="379"/>
      <c r="NB38" s="817"/>
      <c r="NC38" s="1157"/>
      <c r="ND38" s="508"/>
      <c r="NE38" s="118"/>
      <c r="NF38" s="419"/>
      <c r="NG38" s="487"/>
      <c r="NH38" s="143"/>
      <c r="NI38" s="428"/>
      <c r="NJ38" s="357"/>
      <c r="NK38" s="513"/>
      <c r="NL38" s="998"/>
      <c r="NM38" s="749"/>
      <c r="NN38" s="749"/>
      <c r="NO38" s="749"/>
      <c r="NP38" s="748"/>
      <c r="NQ38" s="748"/>
      <c r="NR38" s="250"/>
      <c r="NS38" s="143"/>
      <c r="NT38" s="143"/>
      <c r="NU38" s="143"/>
      <c r="NV38" s="241"/>
      <c r="NW38" s="143"/>
      <c r="NX38" s="118"/>
      <c r="NY38" s="241"/>
      <c r="NZ38" s="344"/>
      <c r="OA38" s="345"/>
      <c r="OB38" s="345"/>
      <c r="OC38" s="250"/>
      <c r="OD38" s="344"/>
      <c r="OE38" s="250"/>
      <c r="OF38" s="250"/>
      <c r="OG38" s="250"/>
      <c r="OH38" s="250"/>
      <c r="OI38" s="250"/>
      <c r="OJ38" s="250"/>
      <c r="OK38" s="250"/>
      <c r="OL38" s="250"/>
      <c r="OM38" s="250"/>
      <c r="ON38" s="250"/>
      <c r="OO38" s="250"/>
      <c r="OP38" s="250"/>
      <c r="OQ38" s="250"/>
      <c r="OR38" s="250"/>
      <c r="OS38" s="250"/>
      <c r="OT38" s="250"/>
      <c r="OU38" s="250"/>
      <c r="OV38" s="250"/>
      <c r="OW38" s="250"/>
      <c r="OX38" s="250"/>
      <c r="OY38" s="250"/>
      <c r="OZ38" s="250"/>
      <c r="PA38" s="250"/>
      <c r="PB38" s="250"/>
      <c r="PC38" s="250"/>
      <c r="PD38" s="250"/>
      <c r="PE38" s="250"/>
      <c r="PF38" s="250"/>
      <c r="PG38" s="250"/>
      <c r="PH38" s="250"/>
      <c r="PI38" s="250"/>
      <c r="PJ38" s="250"/>
      <c r="PK38" s="250"/>
      <c r="PL38" s="250"/>
      <c r="PM38" s="250"/>
      <c r="PN38" s="250"/>
      <c r="PO38" s="250"/>
      <c r="PP38" s="250"/>
      <c r="PQ38" s="250"/>
      <c r="PR38" s="250"/>
      <c r="PS38" s="250"/>
      <c r="PT38" s="250"/>
      <c r="PU38" s="250"/>
      <c r="PV38" s="250"/>
      <c r="PW38" s="250"/>
      <c r="PX38" s="250"/>
      <c r="PY38" s="250"/>
      <c r="PZ38" s="250"/>
      <c r="QA38" s="250"/>
      <c r="QB38" s="250"/>
      <c r="QC38" s="250"/>
      <c r="QD38" s="250"/>
      <c r="QE38" s="250"/>
      <c r="QF38" s="250"/>
      <c r="QG38" s="250"/>
      <c r="QH38" s="250"/>
      <c r="QI38" s="250"/>
      <c r="QJ38" s="250"/>
      <c r="QK38" s="250"/>
      <c r="QL38" s="250"/>
      <c r="QM38" s="250"/>
      <c r="QN38" s="250"/>
      <c r="QO38" s="250"/>
      <c r="QP38" s="250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</row>
    <row r="39" spans="1:555" s="18" customFormat="1" ht="21.75" customHeight="1" thickBot="1" x14ac:dyDescent="0.4">
      <c r="A39" s="78"/>
      <c r="B39" s="1306" t="s">
        <v>140</v>
      </c>
      <c r="C39" s="1307"/>
      <c r="D39" s="1308"/>
      <c r="E39" s="1360" t="s">
        <v>12</v>
      </c>
      <c r="F39" s="1361"/>
      <c r="G39" s="1361"/>
      <c r="H39" s="940">
        <f>MAX(NS54:NS202)</f>
        <v>142420.68000000002</v>
      </c>
      <c r="I39" s="1025"/>
      <c r="J39" s="1025"/>
      <c r="K39" s="1025"/>
      <c r="L39" s="1252" t="s">
        <v>87</v>
      </c>
      <c r="M39" s="1252"/>
      <c r="N39" s="771">
        <f>BQ201</f>
        <v>0</v>
      </c>
      <c r="O39" s="1109">
        <f>FD201</f>
        <v>0</v>
      </c>
      <c r="P39" s="1109">
        <f>IR201</f>
        <v>0</v>
      </c>
      <c r="Q39" s="1254">
        <f>SUM(N39:P39)</f>
        <v>0</v>
      </c>
      <c r="R39" s="1255"/>
      <c r="S39" s="903">
        <v>3080</v>
      </c>
      <c r="T39" s="920">
        <f>SUM(I39:K39)*S39</f>
        <v>0</v>
      </c>
      <c r="U39" s="642"/>
      <c r="V39" s="642"/>
      <c r="W39" s="613"/>
      <c r="X39" s="81"/>
      <c r="Y39" s="81"/>
      <c r="Z39" s="613"/>
      <c r="AA39" s="81"/>
      <c r="AB39" s="81"/>
      <c r="AC39" s="17"/>
      <c r="AD39" s="979"/>
      <c r="AE39" s="81"/>
      <c r="AF39" s="614"/>
      <c r="AG39" s="81"/>
      <c r="AH39" s="81"/>
      <c r="AI39" s="1066"/>
      <c r="AJ39" s="81"/>
      <c r="AK39" s="658"/>
      <c r="AL39" s="614"/>
      <c r="AM39" s="614"/>
      <c r="AN39" s="658"/>
      <c r="AO39" s="1066"/>
      <c r="AP39" s="614"/>
      <c r="AQ39" s="658"/>
      <c r="AR39" s="1066"/>
      <c r="AS39" s="1066"/>
      <c r="AT39" s="81"/>
      <c r="AU39" s="250"/>
      <c r="AV39" s="81"/>
      <c r="AW39" s="81"/>
      <c r="AX39" s="250"/>
      <c r="AY39" s="81"/>
      <c r="AZ39" s="81"/>
      <c r="BA39" s="17"/>
      <c r="BB39" s="81"/>
      <c r="BC39" s="81"/>
      <c r="BD39" s="17"/>
      <c r="BE39" s="81"/>
      <c r="BF39" s="81"/>
      <c r="BG39" s="241"/>
      <c r="BH39" s="81"/>
      <c r="BI39" s="81"/>
      <c r="BJ39" s="399"/>
      <c r="BK39" s="81"/>
      <c r="BL39" s="81"/>
      <c r="BM39" s="614"/>
      <c r="BN39" s="81"/>
      <c r="BO39" s="81"/>
      <c r="BP39" s="1092"/>
      <c r="BQ39" s="81"/>
      <c r="BR39" s="16"/>
      <c r="BS39" s="81"/>
      <c r="BT39" s="81"/>
      <c r="BU39" s="82"/>
      <c r="BV39" s="614"/>
      <c r="BW39" s="83"/>
      <c r="BX39" s="171"/>
      <c r="BY39" s="523"/>
      <c r="BZ39" s="83"/>
      <c r="CA39" s="171"/>
      <c r="CB39" s="739"/>
      <c r="CC39" s="83"/>
      <c r="CD39" s="81"/>
      <c r="CE39" s="17"/>
      <c r="CF39" s="81"/>
      <c r="CG39" s="81"/>
      <c r="CH39" s="250"/>
      <c r="CI39" s="81"/>
      <c r="CJ39" s="81"/>
      <c r="CK39" s="17"/>
      <c r="CL39" s="83"/>
      <c r="CM39" s="81"/>
      <c r="CN39" s="16"/>
      <c r="CO39" s="81"/>
      <c r="CP39" s="17"/>
      <c r="CQ39" s="294"/>
      <c r="CR39" s="264"/>
      <c r="CS39" s="292"/>
      <c r="CT39" s="294"/>
      <c r="CU39" s="264"/>
      <c r="CV39" s="292"/>
      <c r="CW39" s="250"/>
      <c r="CX39" s="250"/>
      <c r="CY39" s="1123"/>
      <c r="CZ39" s="264"/>
      <c r="DA39" s="250"/>
      <c r="DB39" s="250"/>
      <c r="DC39" s="264"/>
      <c r="DD39" s="241"/>
      <c r="DE39" s="241"/>
      <c r="DF39" s="264"/>
      <c r="DG39" s="645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64"/>
      <c r="DY39" s="250"/>
      <c r="DZ39" s="250"/>
      <c r="EA39" s="264"/>
      <c r="EB39" s="1048"/>
      <c r="EC39" s="250"/>
      <c r="ED39" s="264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94"/>
      <c r="FH39" s="250"/>
      <c r="FI39" s="250"/>
      <c r="FJ39" s="250"/>
      <c r="FK39" s="250"/>
      <c r="FL39" s="250"/>
      <c r="FM39" s="250"/>
      <c r="FN39" s="250"/>
      <c r="FO39" s="250"/>
      <c r="FP39" s="250"/>
      <c r="FQ39" s="250"/>
      <c r="FR39" s="250"/>
      <c r="FS39" s="263"/>
      <c r="FT39" s="434"/>
      <c r="FU39" s="250"/>
      <c r="FV39" s="293"/>
      <c r="FW39" s="250"/>
      <c r="FX39" s="250"/>
      <c r="FY39" s="250"/>
      <c r="FZ39" s="250"/>
      <c r="GA39" s="1123"/>
      <c r="GB39" s="293"/>
      <c r="GC39" s="234"/>
      <c r="GD39" s="250"/>
      <c r="GE39" s="293"/>
      <c r="GF39" s="422"/>
      <c r="GG39" s="265"/>
      <c r="GH39" s="265"/>
      <c r="GI39" s="265"/>
      <c r="GJ39" s="265"/>
      <c r="GK39" s="265"/>
      <c r="GL39" s="265"/>
      <c r="GM39" s="265"/>
      <c r="GN39" s="265"/>
      <c r="GO39" s="265"/>
      <c r="GP39" s="265"/>
      <c r="GQ39" s="265"/>
      <c r="GR39" s="265"/>
      <c r="GS39" s="265"/>
      <c r="GT39" s="265"/>
      <c r="GU39" s="265"/>
      <c r="GV39" s="265"/>
      <c r="GW39" s="265"/>
      <c r="GX39" s="265"/>
      <c r="GY39" s="265"/>
      <c r="GZ39" s="686"/>
      <c r="HA39" s="250"/>
      <c r="HB39" s="250"/>
      <c r="HC39" s="686"/>
      <c r="HD39" s="250"/>
      <c r="HE39" s="250"/>
      <c r="HF39" s="264"/>
      <c r="HG39" s="250"/>
      <c r="HH39" s="250"/>
      <c r="HI39" s="686"/>
      <c r="HJ39" s="250"/>
      <c r="HK39" s="250"/>
      <c r="HL39" s="686"/>
      <c r="HM39" s="729"/>
      <c r="HN39" s="81"/>
      <c r="HO39" s="17"/>
      <c r="HP39" s="250"/>
      <c r="HQ39" s="250"/>
      <c r="HR39" s="264"/>
      <c r="HS39" s="729"/>
      <c r="HT39" s="81"/>
      <c r="HU39" s="17"/>
      <c r="HV39" s="250"/>
      <c r="HW39" s="250"/>
      <c r="HX39" s="264"/>
      <c r="HY39" s="729"/>
      <c r="HZ39" s="81"/>
      <c r="IA39" s="17"/>
      <c r="IB39" s="250"/>
      <c r="IC39" s="250"/>
      <c r="ID39" s="264"/>
      <c r="IE39" s="241"/>
      <c r="IF39" s="250"/>
      <c r="IG39" s="81"/>
      <c r="IH39" s="729"/>
      <c r="II39" s="81"/>
      <c r="IJ39" s="17"/>
      <c r="IK39" s="201"/>
      <c r="IL39" s="81"/>
      <c r="IM39" s="81"/>
      <c r="IN39" s="729"/>
      <c r="IO39" s="81"/>
      <c r="IP39" s="17"/>
      <c r="IQ39" s="729"/>
      <c r="IR39" s="81"/>
      <c r="IS39" s="81"/>
      <c r="IT39" s="729"/>
      <c r="IU39" s="81"/>
      <c r="IV39" s="81"/>
      <c r="IW39" s="895"/>
      <c r="IX39" s="81"/>
      <c r="IY39" s="17"/>
      <c r="IZ39" s="729"/>
      <c r="JA39" s="81"/>
      <c r="JB39" s="81"/>
      <c r="JC39" s="729"/>
      <c r="JD39" s="81"/>
      <c r="JE39" s="81"/>
      <c r="JF39" s="729"/>
      <c r="JG39" s="81"/>
      <c r="JH39" s="81"/>
      <c r="JI39" s="729"/>
      <c r="JJ39" s="81"/>
      <c r="JK39" s="17"/>
      <c r="JL39" s="250"/>
      <c r="JM39" s="250"/>
      <c r="JN39" s="250"/>
      <c r="JO39" s="250"/>
      <c r="JP39" s="143"/>
      <c r="JQ39" s="246"/>
      <c r="JR39" s="246"/>
      <c r="JS39" s="246"/>
      <c r="JT39" s="246"/>
      <c r="JU39" s="246"/>
      <c r="JV39" s="246"/>
      <c r="JW39" s="246"/>
      <c r="JX39" s="246"/>
      <c r="JY39" s="246"/>
      <c r="JZ39" s="234"/>
      <c r="KA39" s="234"/>
      <c r="KB39" s="234"/>
      <c r="KC39" s="234"/>
      <c r="KD39" s="234"/>
      <c r="KE39" s="234"/>
      <c r="KF39" s="234"/>
      <c r="KG39" s="234"/>
      <c r="KH39" s="234"/>
      <c r="KI39" s="234"/>
      <c r="KJ39" s="234"/>
      <c r="KK39" s="234"/>
      <c r="KL39" s="234"/>
      <c r="KM39" s="234"/>
      <c r="KN39" s="234"/>
      <c r="KO39" s="346"/>
      <c r="KP39" s="345"/>
      <c r="KQ39" s="343"/>
      <c r="KR39" s="234"/>
      <c r="KS39" s="143"/>
      <c r="KT39" s="143"/>
      <c r="KU39" s="143"/>
      <c r="KV39" s="143"/>
      <c r="KW39" s="143"/>
      <c r="KX39" s="143"/>
      <c r="KY39" s="143"/>
      <c r="KZ39" s="143"/>
      <c r="LA39" s="143"/>
      <c r="LB39" s="143"/>
      <c r="LC39" s="143"/>
      <c r="LD39" s="143"/>
      <c r="LE39" s="143"/>
      <c r="LF39" s="143"/>
      <c r="LG39" s="143"/>
      <c r="LH39" s="143"/>
      <c r="LI39" s="143"/>
      <c r="LJ39" s="143"/>
      <c r="LK39" s="143"/>
      <c r="LL39" s="234"/>
      <c r="LM39" s="346"/>
      <c r="LN39" s="345"/>
      <c r="LO39" s="343"/>
      <c r="LP39" s="234"/>
      <c r="LQ39" s="143"/>
      <c r="LR39" s="143"/>
      <c r="LS39" s="143"/>
      <c r="LT39" s="143"/>
      <c r="LU39" s="143"/>
      <c r="LV39" s="143"/>
      <c r="LW39" s="143"/>
      <c r="LX39" s="143"/>
      <c r="LY39" s="143"/>
      <c r="LZ39" s="143"/>
      <c r="MA39" s="143"/>
      <c r="MB39" s="143"/>
      <c r="MC39" s="143"/>
      <c r="MD39" s="143"/>
      <c r="ME39" s="143"/>
      <c r="MF39" s="143"/>
      <c r="MG39" s="143"/>
      <c r="MH39" s="143"/>
      <c r="MI39" s="143"/>
      <c r="MJ39" s="143"/>
      <c r="MK39" s="143"/>
      <c r="ML39" s="143"/>
      <c r="MM39" s="143"/>
      <c r="MN39" s="143"/>
      <c r="MO39" s="143"/>
      <c r="MP39" s="143"/>
      <c r="MQ39" s="143"/>
      <c r="MR39" s="234"/>
      <c r="MS39" s="263"/>
      <c r="MT39" s="263"/>
      <c r="MU39" s="263"/>
      <c r="MV39" s="118"/>
      <c r="MW39" s="118"/>
      <c r="MX39" s="379"/>
      <c r="MY39" s="118"/>
      <c r="MZ39" s="379"/>
      <c r="NA39" s="379"/>
      <c r="NB39" s="817"/>
      <c r="NC39" s="1157"/>
      <c r="ND39" s="508"/>
      <c r="NE39" s="118"/>
      <c r="NF39" s="419"/>
      <c r="NG39" s="487"/>
      <c r="NH39" s="143"/>
      <c r="NI39" s="428"/>
      <c r="NJ39" s="357"/>
      <c r="NK39" s="513"/>
      <c r="NL39" s="998"/>
      <c r="NM39" s="749"/>
      <c r="NN39" s="749"/>
      <c r="NO39" s="749"/>
      <c r="NP39" s="748"/>
      <c r="NQ39" s="748"/>
      <c r="NR39" s="250"/>
      <c r="NS39" s="143"/>
      <c r="NT39" s="143"/>
      <c r="NU39" s="143"/>
      <c r="NV39" s="241"/>
      <c r="NW39" s="143"/>
      <c r="NX39" s="118"/>
      <c r="NY39" s="241"/>
      <c r="NZ39" s="344"/>
      <c r="OA39" s="345"/>
      <c r="OB39" s="345"/>
      <c r="OC39" s="250"/>
      <c r="OD39" s="344"/>
      <c r="OE39" s="250"/>
      <c r="OF39" s="250"/>
      <c r="OG39" s="250"/>
      <c r="OH39" s="250"/>
      <c r="OI39" s="250"/>
      <c r="OJ39" s="250"/>
      <c r="OK39" s="250"/>
      <c r="OL39" s="250"/>
      <c r="OM39" s="250"/>
      <c r="ON39" s="250"/>
      <c r="OO39" s="250"/>
      <c r="OP39" s="250"/>
      <c r="OQ39" s="250"/>
      <c r="OR39" s="250"/>
      <c r="OS39" s="250"/>
      <c r="OT39" s="250"/>
      <c r="OU39" s="250"/>
      <c r="OV39" s="250"/>
      <c r="OW39" s="250"/>
      <c r="OX39" s="250"/>
      <c r="OY39" s="250"/>
      <c r="OZ39" s="250"/>
      <c r="PA39" s="250"/>
      <c r="PB39" s="250"/>
      <c r="PC39" s="250"/>
      <c r="PD39" s="250"/>
      <c r="PE39" s="250"/>
      <c r="PF39" s="250"/>
      <c r="PG39" s="250"/>
      <c r="PH39" s="250"/>
      <c r="PI39" s="250"/>
      <c r="PJ39" s="250"/>
      <c r="PK39" s="250"/>
      <c r="PL39" s="250"/>
      <c r="PM39" s="250"/>
      <c r="PN39" s="250"/>
      <c r="PO39" s="250"/>
      <c r="PP39" s="250"/>
      <c r="PQ39" s="250"/>
      <c r="PR39" s="250"/>
      <c r="PS39" s="250"/>
      <c r="PT39" s="250"/>
      <c r="PU39" s="250"/>
      <c r="PV39" s="250"/>
      <c r="PW39" s="250"/>
      <c r="PX39" s="250"/>
      <c r="PY39" s="250"/>
      <c r="PZ39" s="250"/>
      <c r="QA39" s="250"/>
      <c r="QB39" s="250"/>
      <c r="QC39" s="250"/>
      <c r="QD39" s="250"/>
      <c r="QE39" s="250"/>
      <c r="QF39" s="250"/>
      <c r="QG39" s="250"/>
      <c r="QH39" s="250"/>
      <c r="QI39" s="250"/>
      <c r="QJ39" s="250"/>
      <c r="QK39" s="250"/>
      <c r="QL39" s="250"/>
      <c r="QM39" s="250"/>
      <c r="QN39" s="250"/>
      <c r="QO39" s="250"/>
      <c r="QP39" s="250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</row>
    <row r="40" spans="1:555" s="18" customFormat="1" ht="21.75" customHeight="1" thickBot="1" x14ac:dyDescent="0.4">
      <c r="A40" s="78"/>
      <c r="B40" s="1309" t="s">
        <v>168</v>
      </c>
      <c r="C40" s="1310"/>
      <c r="D40" s="1311"/>
      <c r="E40" s="1358" t="s">
        <v>13</v>
      </c>
      <c r="F40" s="1359"/>
      <c r="G40" s="1359"/>
      <c r="H40" s="928">
        <f>NV203</f>
        <v>0</v>
      </c>
      <c r="I40" s="1029"/>
      <c r="J40" s="1029"/>
      <c r="K40" s="1029"/>
      <c r="L40" s="1252" t="s">
        <v>162</v>
      </c>
      <c r="M40" s="1252"/>
      <c r="N40" s="765">
        <f>BT201</f>
        <v>0</v>
      </c>
      <c r="O40" s="1016">
        <f>FG201</f>
        <v>0</v>
      </c>
      <c r="P40" s="1016">
        <f>IX201</f>
        <v>0</v>
      </c>
      <c r="Q40" s="1254">
        <f t="shared" si="4"/>
        <v>0</v>
      </c>
      <c r="R40" s="1255"/>
      <c r="S40" s="903">
        <v>4092</v>
      </c>
      <c r="T40" s="920">
        <f t="shared" si="1"/>
        <v>0</v>
      </c>
      <c r="U40" s="707"/>
      <c r="V40" s="642"/>
      <c r="W40" s="613"/>
      <c r="X40" s="81"/>
      <c r="Y40" s="81"/>
      <c r="Z40" s="613"/>
      <c r="AA40" s="81"/>
      <c r="AB40" s="81"/>
      <c r="AC40" s="17"/>
      <c r="AD40" s="979"/>
      <c r="AE40" s="81"/>
      <c r="AF40" s="614"/>
      <c r="AG40" s="81"/>
      <c r="AH40" s="81"/>
      <c r="AI40" s="1066"/>
      <c r="AJ40" s="81"/>
      <c r="AK40" s="658"/>
      <c r="AL40" s="614"/>
      <c r="AM40" s="614"/>
      <c r="AN40" s="658"/>
      <c r="AO40" s="1066"/>
      <c r="AP40" s="614"/>
      <c r="AQ40" s="658"/>
      <c r="AR40" s="1066"/>
      <c r="AS40" s="1066"/>
      <c r="AT40" s="81"/>
      <c r="AU40" s="250"/>
      <c r="AV40" s="81"/>
      <c r="AW40" s="81"/>
      <c r="AX40" s="250"/>
      <c r="AY40" s="81"/>
      <c r="AZ40" s="81"/>
      <c r="BA40" s="17"/>
      <c r="BB40" s="81"/>
      <c r="BC40" s="81"/>
      <c r="BD40" s="17"/>
      <c r="BE40" s="81"/>
      <c r="BF40" s="81"/>
      <c r="BG40" s="241"/>
      <c r="BH40" s="81"/>
      <c r="BI40" s="81"/>
      <c r="BJ40" s="399"/>
      <c r="BK40" s="81"/>
      <c r="BL40" s="81"/>
      <c r="BM40" s="614"/>
      <c r="BN40" s="81"/>
      <c r="BO40" s="81"/>
      <c r="BP40" s="1092"/>
      <c r="BQ40" s="81"/>
      <c r="BR40" s="16"/>
      <c r="BS40" s="81"/>
      <c r="BT40" s="81"/>
      <c r="BU40" s="82"/>
      <c r="BV40" s="614"/>
      <c r="BW40" s="81"/>
      <c r="BX40" s="170"/>
      <c r="BY40" s="520"/>
      <c r="BZ40" s="81"/>
      <c r="CA40" s="170"/>
      <c r="CB40" s="722"/>
      <c r="CC40" s="81"/>
      <c r="CD40" s="81"/>
      <c r="CE40" s="17"/>
      <c r="CF40" s="81"/>
      <c r="CG40" s="81"/>
      <c r="CH40" s="250"/>
      <c r="CI40" s="81"/>
      <c r="CJ40" s="81"/>
      <c r="CK40" s="17"/>
      <c r="CL40" s="81"/>
      <c r="CM40" s="81"/>
      <c r="CN40" s="16"/>
      <c r="CO40" s="81"/>
      <c r="CP40" s="17"/>
      <c r="CQ40" s="241"/>
      <c r="CR40" s="264"/>
      <c r="CS40" s="292"/>
      <c r="CT40" s="241"/>
      <c r="CU40" s="264"/>
      <c r="CV40" s="292"/>
      <c r="CW40" s="250"/>
      <c r="CX40" s="250"/>
      <c r="CY40" s="1123"/>
      <c r="CZ40" s="264"/>
      <c r="DA40" s="250"/>
      <c r="DB40" s="250"/>
      <c r="DC40" s="264"/>
      <c r="DD40" s="241"/>
      <c r="DE40" s="241"/>
      <c r="DF40" s="264"/>
      <c r="DG40" s="645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64"/>
      <c r="DY40" s="250"/>
      <c r="DZ40" s="250"/>
      <c r="EA40" s="264"/>
      <c r="EB40" s="1048"/>
      <c r="EC40" s="250"/>
      <c r="ED40" s="264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41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63"/>
      <c r="FT40" s="434"/>
      <c r="FU40" s="250"/>
      <c r="FV40" s="293"/>
      <c r="FW40" s="250"/>
      <c r="FX40" s="250"/>
      <c r="FY40" s="250"/>
      <c r="FZ40" s="250"/>
      <c r="GA40" s="1123"/>
      <c r="GB40" s="293"/>
      <c r="GC40" s="234"/>
      <c r="GD40" s="250"/>
      <c r="GE40" s="293"/>
      <c r="GF40" s="143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686"/>
      <c r="HA40" s="250"/>
      <c r="HB40" s="250"/>
      <c r="HC40" s="686"/>
      <c r="HD40" s="250"/>
      <c r="HE40" s="250"/>
      <c r="HF40" s="264"/>
      <c r="HG40" s="250"/>
      <c r="HH40" s="250"/>
      <c r="HI40" s="686"/>
      <c r="HJ40" s="250"/>
      <c r="HK40" s="250"/>
      <c r="HL40" s="686"/>
      <c r="HM40" s="729"/>
      <c r="HN40" s="81"/>
      <c r="HO40" s="17"/>
      <c r="HP40" s="250"/>
      <c r="HQ40" s="250"/>
      <c r="HR40" s="264"/>
      <c r="HS40" s="729"/>
      <c r="HT40" s="81"/>
      <c r="HU40" s="17"/>
      <c r="HV40" s="250"/>
      <c r="HW40" s="250"/>
      <c r="HX40" s="264"/>
      <c r="HY40" s="729"/>
      <c r="HZ40" s="81"/>
      <c r="IA40" s="17"/>
      <c r="IB40" s="250"/>
      <c r="IC40" s="250"/>
      <c r="ID40" s="264"/>
      <c r="IE40" s="241"/>
      <c r="IF40" s="250"/>
      <c r="IG40" s="81"/>
      <c r="IH40" s="729"/>
      <c r="II40" s="81"/>
      <c r="IJ40" s="17"/>
      <c r="IK40" s="201"/>
      <c r="IL40" s="81"/>
      <c r="IM40" s="81"/>
      <c r="IN40" s="729"/>
      <c r="IO40" s="81"/>
      <c r="IP40" s="17"/>
      <c r="IQ40" s="729"/>
      <c r="IR40" s="81"/>
      <c r="IS40" s="81"/>
      <c r="IT40" s="729"/>
      <c r="IU40" s="81"/>
      <c r="IV40" s="81"/>
      <c r="IW40" s="895"/>
      <c r="IX40" s="81"/>
      <c r="IY40" s="17"/>
      <c r="IZ40" s="729"/>
      <c r="JA40" s="81"/>
      <c r="JB40" s="81"/>
      <c r="JC40" s="729"/>
      <c r="JD40" s="81"/>
      <c r="JE40" s="81"/>
      <c r="JF40" s="729"/>
      <c r="JG40" s="81"/>
      <c r="JH40" s="81"/>
      <c r="JI40" s="729"/>
      <c r="JJ40" s="81"/>
      <c r="JK40" s="17"/>
      <c r="JL40" s="250"/>
      <c r="JM40" s="250"/>
      <c r="JN40" s="250"/>
      <c r="JO40" s="250"/>
      <c r="JP40" s="143"/>
      <c r="JQ40" s="246"/>
      <c r="JR40" s="246"/>
      <c r="JS40" s="246"/>
      <c r="JT40" s="246"/>
      <c r="JU40" s="246"/>
      <c r="JV40" s="246"/>
      <c r="JW40" s="246"/>
      <c r="JX40" s="246"/>
      <c r="JY40" s="246"/>
      <c r="JZ40" s="234"/>
      <c r="KA40" s="234"/>
      <c r="KB40" s="234"/>
      <c r="KC40" s="234"/>
      <c r="KD40" s="234"/>
      <c r="KE40" s="234"/>
      <c r="KF40" s="234"/>
      <c r="KG40" s="234"/>
      <c r="KH40" s="234"/>
      <c r="KI40" s="234"/>
      <c r="KJ40" s="234"/>
      <c r="KK40" s="234"/>
      <c r="KL40" s="234"/>
      <c r="KM40" s="234"/>
      <c r="KN40" s="234"/>
      <c r="KO40" s="250"/>
      <c r="KP40" s="345"/>
      <c r="KQ40" s="343"/>
      <c r="KR40" s="234"/>
      <c r="KS40" s="143"/>
      <c r="KT40" s="143"/>
      <c r="KU40" s="143"/>
      <c r="KV40" s="143"/>
      <c r="KW40" s="143"/>
      <c r="KX40" s="143"/>
      <c r="KY40" s="143"/>
      <c r="KZ40" s="143"/>
      <c r="LA40" s="143"/>
      <c r="LB40" s="143"/>
      <c r="LC40" s="143"/>
      <c r="LD40" s="143"/>
      <c r="LE40" s="143"/>
      <c r="LF40" s="143"/>
      <c r="LG40" s="143"/>
      <c r="LH40" s="143"/>
      <c r="LI40" s="143"/>
      <c r="LJ40" s="143"/>
      <c r="LK40" s="143"/>
      <c r="LL40" s="234"/>
      <c r="LM40" s="250"/>
      <c r="LN40" s="345"/>
      <c r="LO40" s="343"/>
      <c r="LP40" s="234"/>
      <c r="LQ40" s="143"/>
      <c r="LR40" s="143"/>
      <c r="LS40" s="143"/>
      <c r="LT40" s="143"/>
      <c r="LU40" s="143"/>
      <c r="LV40" s="143"/>
      <c r="LW40" s="143"/>
      <c r="LX40" s="143"/>
      <c r="LY40" s="143"/>
      <c r="LZ40" s="143"/>
      <c r="MA40" s="143"/>
      <c r="MB40" s="143"/>
      <c r="MC40" s="143"/>
      <c r="MD40" s="143"/>
      <c r="ME40" s="143"/>
      <c r="MF40" s="143"/>
      <c r="MG40" s="143"/>
      <c r="MH40" s="143"/>
      <c r="MI40" s="143"/>
      <c r="MJ40" s="143"/>
      <c r="MK40" s="143"/>
      <c r="ML40" s="143"/>
      <c r="MM40" s="143"/>
      <c r="MN40" s="143"/>
      <c r="MO40" s="143"/>
      <c r="MP40" s="143"/>
      <c r="MQ40" s="143"/>
      <c r="MR40" s="234"/>
      <c r="MS40" s="263"/>
      <c r="MT40" s="263"/>
      <c r="MU40" s="263"/>
      <c r="MV40" s="118"/>
      <c r="MW40" s="118"/>
      <c r="MX40" s="379"/>
      <c r="MY40" s="118"/>
      <c r="MZ40" s="379"/>
      <c r="NA40" s="379"/>
      <c r="NB40" s="817"/>
      <c r="NC40" s="1157"/>
      <c r="ND40" s="508"/>
      <c r="NE40" s="118"/>
      <c r="NF40" s="419"/>
      <c r="NG40" s="487"/>
      <c r="NH40" s="143"/>
      <c r="NI40" s="428"/>
      <c r="NJ40" s="357"/>
      <c r="NK40" s="513"/>
      <c r="NL40" s="998"/>
      <c r="NM40" s="749"/>
      <c r="NN40" s="749"/>
      <c r="NO40" s="749"/>
      <c r="NP40" s="748"/>
      <c r="NQ40" s="748"/>
      <c r="NR40" s="250"/>
      <c r="NS40" s="143"/>
      <c r="NT40" s="143"/>
      <c r="NU40" s="143"/>
      <c r="NV40" s="241"/>
      <c r="NW40" s="143"/>
      <c r="NX40" s="118"/>
      <c r="NY40" s="241"/>
      <c r="NZ40" s="344"/>
      <c r="OA40" s="345"/>
      <c r="OB40" s="345"/>
      <c r="OC40" s="250"/>
      <c r="OD40" s="344"/>
      <c r="OE40" s="250"/>
      <c r="OF40" s="250"/>
      <c r="OG40" s="250"/>
      <c r="OH40" s="250"/>
      <c r="OI40" s="250"/>
      <c r="OJ40" s="250"/>
      <c r="OK40" s="250"/>
      <c r="OL40" s="250"/>
      <c r="OM40" s="250"/>
      <c r="ON40" s="250"/>
      <c r="OO40" s="250"/>
      <c r="OP40" s="250"/>
      <c r="OQ40" s="250"/>
      <c r="OR40" s="250"/>
      <c r="OS40" s="250"/>
      <c r="OT40" s="250"/>
      <c r="OU40" s="250"/>
      <c r="OV40" s="250"/>
      <c r="OW40" s="250"/>
      <c r="OX40" s="250"/>
      <c r="OY40" s="250"/>
      <c r="OZ40" s="250"/>
      <c r="PA40" s="250"/>
      <c r="PB40" s="250"/>
      <c r="PC40" s="250"/>
      <c r="PD40" s="250"/>
      <c r="PE40" s="250"/>
      <c r="PF40" s="250"/>
      <c r="PG40" s="250"/>
      <c r="PH40" s="250"/>
      <c r="PI40" s="250"/>
      <c r="PJ40" s="250"/>
      <c r="PK40" s="250"/>
      <c r="PL40" s="250"/>
      <c r="PM40" s="250"/>
      <c r="PN40" s="250"/>
      <c r="PO40" s="250"/>
      <c r="PP40" s="250"/>
      <c r="PQ40" s="250"/>
      <c r="PR40" s="250"/>
      <c r="PS40" s="250"/>
      <c r="PT40" s="250"/>
      <c r="PU40" s="250"/>
      <c r="PV40" s="250"/>
      <c r="PW40" s="250"/>
      <c r="PX40" s="250"/>
      <c r="PY40" s="250"/>
      <c r="PZ40" s="250"/>
      <c r="QA40" s="250"/>
      <c r="QB40" s="250"/>
      <c r="QC40" s="250"/>
      <c r="QD40" s="250"/>
      <c r="QE40" s="250"/>
      <c r="QF40" s="250"/>
      <c r="QG40" s="250"/>
      <c r="QH40" s="250"/>
      <c r="QI40" s="250"/>
      <c r="QJ40" s="250"/>
      <c r="QK40" s="250"/>
      <c r="QL40" s="250"/>
      <c r="QM40" s="250"/>
      <c r="QN40" s="250"/>
      <c r="QO40" s="250"/>
      <c r="QP40" s="250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</row>
    <row r="41" spans="1:555" s="18" customFormat="1" ht="21.75" customHeight="1" thickBot="1" x14ac:dyDescent="0.4">
      <c r="A41" s="78"/>
      <c r="B41" s="1184"/>
      <c r="C41" s="1004"/>
      <c r="D41" s="1005"/>
      <c r="E41" s="1360" t="s">
        <v>14</v>
      </c>
      <c r="F41" s="1361"/>
      <c r="G41" s="1361"/>
      <c r="H41" s="924" t="e">
        <f>NW203/H40</f>
        <v>#DIV/0!</v>
      </c>
      <c r="I41" s="1029">
        <v>1</v>
      </c>
      <c r="J41" s="1029"/>
      <c r="K41" s="1029"/>
      <c r="L41" s="1252" t="s">
        <v>161</v>
      </c>
      <c r="M41" s="1252"/>
      <c r="N41" s="765">
        <f>BW201</f>
        <v>114078.125</v>
      </c>
      <c r="O41" s="1016">
        <f>FJ201</f>
        <v>0</v>
      </c>
      <c r="P41" s="1016">
        <f>JA201</f>
        <v>0</v>
      </c>
      <c r="Q41" s="1254">
        <f t="shared" si="4"/>
        <v>114078.125</v>
      </c>
      <c r="R41" s="1255"/>
      <c r="S41" s="903">
        <v>1705</v>
      </c>
      <c r="T41" s="920">
        <f t="shared" si="1"/>
        <v>1705</v>
      </c>
      <c r="U41" s="707"/>
      <c r="V41" s="642"/>
      <c r="W41" s="613"/>
      <c r="X41" s="81"/>
      <c r="Y41" s="81"/>
      <c r="Z41" s="613"/>
      <c r="AA41" s="81"/>
      <c r="AB41" s="81"/>
      <c r="AC41" s="17"/>
      <c r="AD41" s="979"/>
      <c r="AE41" s="81"/>
      <c r="AF41" s="614"/>
      <c r="AG41" s="81"/>
      <c r="AH41" s="81"/>
      <c r="AI41" s="1066"/>
      <c r="AJ41" s="81"/>
      <c r="AK41" s="658"/>
      <c r="AL41" s="614"/>
      <c r="AM41" s="614"/>
      <c r="AN41" s="658"/>
      <c r="AO41" s="1066"/>
      <c r="AP41" s="614"/>
      <c r="AQ41" s="658"/>
      <c r="AR41" s="1066"/>
      <c r="AS41" s="1066"/>
      <c r="AT41" s="81"/>
      <c r="AU41" s="250"/>
      <c r="AV41" s="81"/>
      <c r="AW41" s="81"/>
      <c r="AX41" s="250"/>
      <c r="AY41" s="81"/>
      <c r="AZ41" s="81"/>
      <c r="BA41" s="17"/>
      <c r="BB41" s="81"/>
      <c r="BC41" s="81"/>
      <c r="BD41" s="17"/>
      <c r="BE41" s="81"/>
      <c r="BF41" s="81"/>
      <c r="BG41" s="241"/>
      <c r="BH41" s="81"/>
      <c r="BI41" s="81"/>
      <c r="BJ41" s="399"/>
      <c r="BK41" s="81"/>
      <c r="BL41" s="81"/>
      <c r="BM41" s="614"/>
      <c r="BN41" s="81"/>
      <c r="BO41" s="81"/>
      <c r="BP41" s="1092"/>
      <c r="BQ41" s="81"/>
      <c r="BR41" s="16"/>
      <c r="BS41" s="81"/>
      <c r="BT41" s="81"/>
      <c r="BU41" s="82"/>
      <c r="BV41" s="614"/>
      <c r="BW41" s="81"/>
      <c r="BX41" s="170"/>
      <c r="BY41" s="520"/>
      <c r="BZ41" s="81"/>
      <c r="CA41" s="170"/>
      <c r="CB41" s="722"/>
      <c r="CC41" s="81"/>
      <c r="CD41" s="81"/>
      <c r="CE41" s="17"/>
      <c r="CF41" s="81"/>
      <c r="CG41" s="81"/>
      <c r="CH41" s="250"/>
      <c r="CI41" s="81"/>
      <c r="CJ41" s="81"/>
      <c r="CK41" s="17"/>
      <c r="CL41" s="81"/>
      <c r="CM41" s="81"/>
      <c r="CN41" s="16"/>
      <c r="CO41" s="81"/>
      <c r="CP41" s="17"/>
      <c r="CQ41" s="241"/>
      <c r="CR41" s="264"/>
      <c r="CS41" s="292"/>
      <c r="CT41" s="241"/>
      <c r="CU41" s="264"/>
      <c r="CV41" s="292"/>
      <c r="CW41" s="250"/>
      <c r="CX41" s="250"/>
      <c r="CY41" s="1123"/>
      <c r="CZ41" s="264"/>
      <c r="DA41" s="250"/>
      <c r="DB41" s="250"/>
      <c r="DC41" s="264"/>
      <c r="DD41" s="241"/>
      <c r="DE41" s="241"/>
      <c r="DF41" s="264"/>
      <c r="DG41" s="645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64"/>
      <c r="DY41" s="250"/>
      <c r="DZ41" s="250"/>
      <c r="EA41" s="264"/>
      <c r="EB41" s="1048"/>
      <c r="EC41" s="250"/>
      <c r="ED41" s="264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41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63"/>
      <c r="FT41" s="434"/>
      <c r="FU41" s="250"/>
      <c r="FV41" s="293"/>
      <c r="FW41" s="250"/>
      <c r="FX41" s="250"/>
      <c r="FY41" s="250"/>
      <c r="FZ41" s="250"/>
      <c r="GA41" s="1123"/>
      <c r="GB41" s="293"/>
      <c r="GC41" s="234"/>
      <c r="GD41" s="250"/>
      <c r="GE41" s="293"/>
      <c r="GF41" s="143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686"/>
      <c r="HA41" s="250"/>
      <c r="HB41" s="250"/>
      <c r="HC41" s="686"/>
      <c r="HD41" s="250"/>
      <c r="HE41" s="250"/>
      <c r="HF41" s="264"/>
      <c r="HG41" s="250"/>
      <c r="HH41" s="250"/>
      <c r="HI41" s="686"/>
      <c r="HJ41" s="250"/>
      <c r="HK41" s="250"/>
      <c r="HL41" s="686"/>
      <c r="HM41" s="729"/>
      <c r="HN41" s="81"/>
      <c r="HO41" s="17"/>
      <c r="HP41" s="250"/>
      <c r="HQ41" s="250"/>
      <c r="HR41" s="264"/>
      <c r="HS41" s="729"/>
      <c r="HT41" s="81"/>
      <c r="HU41" s="17"/>
      <c r="HV41" s="250"/>
      <c r="HW41" s="250"/>
      <c r="HX41" s="264"/>
      <c r="HY41" s="729"/>
      <c r="HZ41" s="81"/>
      <c r="IA41" s="17"/>
      <c r="IB41" s="250"/>
      <c r="IC41" s="250"/>
      <c r="ID41" s="264"/>
      <c r="IE41" s="241"/>
      <c r="IF41" s="250"/>
      <c r="IG41" s="81"/>
      <c r="IH41" s="729"/>
      <c r="II41" s="81"/>
      <c r="IJ41" s="17"/>
      <c r="IK41" s="201"/>
      <c r="IL41" s="81"/>
      <c r="IM41" s="81"/>
      <c r="IN41" s="729"/>
      <c r="IO41" s="81"/>
      <c r="IP41" s="17"/>
      <c r="IQ41" s="729"/>
      <c r="IR41" s="81"/>
      <c r="IS41" s="81"/>
      <c r="IT41" s="729"/>
      <c r="IU41" s="81"/>
      <c r="IV41" s="81"/>
      <c r="IW41" s="895"/>
      <c r="IX41" s="81"/>
      <c r="IY41" s="17"/>
      <c r="IZ41" s="729"/>
      <c r="JA41" s="81"/>
      <c r="JB41" s="81"/>
      <c r="JC41" s="729"/>
      <c r="JD41" s="81"/>
      <c r="JE41" s="81"/>
      <c r="JF41" s="729"/>
      <c r="JG41" s="81"/>
      <c r="JH41" s="81"/>
      <c r="JI41" s="729"/>
      <c r="JJ41" s="81"/>
      <c r="JK41" s="17"/>
      <c r="JL41" s="250"/>
      <c r="JM41" s="250"/>
      <c r="JN41" s="250"/>
      <c r="JO41" s="250"/>
      <c r="JP41" s="143"/>
      <c r="JQ41" s="246"/>
      <c r="JR41" s="246"/>
      <c r="JS41" s="246"/>
      <c r="JT41" s="246"/>
      <c r="JU41" s="246"/>
      <c r="JV41" s="246"/>
      <c r="JW41" s="246"/>
      <c r="JX41" s="246"/>
      <c r="JY41" s="246"/>
      <c r="JZ41" s="234"/>
      <c r="KA41" s="234"/>
      <c r="KB41" s="234"/>
      <c r="KC41" s="234"/>
      <c r="KD41" s="234"/>
      <c r="KE41" s="234"/>
      <c r="KF41" s="234"/>
      <c r="KG41" s="234"/>
      <c r="KH41" s="234"/>
      <c r="KI41" s="234"/>
      <c r="KJ41" s="234"/>
      <c r="KK41" s="234"/>
      <c r="KL41" s="234"/>
      <c r="KM41" s="234"/>
      <c r="KN41" s="234"/>
      <c r="KO41" s="250"/>
      <c r="KP41" s="345"/>
      <c r="KQ41" s="343"/>
      <c r="KR41" s="234"/>
      <c r="KS41" s="143"/>
      <c r="KT41" s="143"/>
      <c r="KU41" s="143"/>
      <c r="KV41" s="143"/>
      <c r="KW41" s="143"/>
      <c r="KX41" s="143"/>
      <c r="KY41" s="143"/>
      <c r="KZ41" s="143"/>
      <c r="LA41" s="143"/>
      <c r="LB41" s="143"/>
      <c r="LC41" s="143"/>
      <c r="LD41" s="143"/>
      <c r="LE41" s="143"/>
      <c r="LF41" s="143"/>
      <c r="LG41" s="143"/>
      <c r="LH41" s="143"/>
      <c r="LI41" s="143"/>
      <c r="LJ41" s="143"/>
      <c r="LK41" s="143"/>
      <c r="LL41" s="234"/>
      <c r="LM41" s="250"/>
      <c r="LN41" s="345"/>
      <c r="LO41" s="343"/>
      <c r="LP41" s="234"/>
      <c r="LQ41" s="143"/>
      <c r="LR41" s="143"/>
      <c r="LS41" s="143"/>
      <c r="LT41" s="143"/>
      <c r="LU41" s="143"/>
      <c r="LV41" s="143"/>
      <c r="LW41" s="143"/>
      <c r="LX41" s="143"/>
      <c r="LY41" s="143"/>
      <c r="LZ41" s="143"/>
      <c r="MA41" s="143"/>
      <c r="MB41" s="143"/>
      <c r="MC41" s="143"/>
      <c r="MD41" s="143"/>
      <c r="ME41" s="143"/>
      <c r="MF41" s="143"/>
      <c r="MG41" s="143"/>
      <c r="MH41" s="143"/>
      <c r="MI41" s="143"/>
      <c r="MJ41" s="143"/>
      <c r="MK41" s="143"/>
      <c r="ML41" s="143"/>
      <c r="MM41" s="143"/>
      <c r="MN41" s="143"/>
      <c r="MO41" s="143"/>
      <c r="MP41" s="143"/>
      <c r="MQ41" s="143"/>
      <c r="MR41" s="234"/>
      <c r="MS41" s="263"/>
      <c r="MT41" s="263"/>
      <c r="MU41" s="263"/>
      <c r="MV41" s="118"/>
      <c r="MW41" s="118"/>
      <c r="MX41" s="379"/>
      <c r="MY41" s="118"/>
      <c r="MZ41" s="379"/>
      <c r="NA41" s="379"/>
      <c r="NB41" s="817"/>
      <c r="NC41" s="1157"/>
      <c r="ND41" s="508"/>
      <c r="NE41" s="118"/>
      <c r="NF41" s="419"/>
      <c r="NG41" s="487"/>
      <c r="NH41" s="143"/>
      <c r="NI41" s="428"/>
      <c r="NJ41" s="357"/>
      <c r="NK41" s="513"/>
      <c r="NL41" s="998"/>
      <c r="NM41" s="749"/>
      <c r="NN41" s="749"/>
      <c r="NO41" s="749"/>
      <c r="NP41" s="748"/>
      <c r="NQ41" s="748"/>
      <c r="NR41" s="250"/>
      <c r="NS41" s="143"/>
      <c r="NT41" s="143"/>
      <c r="NU41" s="143"/>
      <c r="NV41" s="241"/>
      <c r="NW41" s="143"/>
      <c r="NX41" s="118"/>
      <c r="NY41" s="241"/>
      <c r="NZ41" s="344"/>
      <c r="OA41" s="345"/>
      <c r="OB41" s="345"/>
      <c r="OC41" s="250"/>
      <c r="OD41" s="344"/>
      <c r="OE41" s="250"/>
      <c r="OF41" s="250"/>
      <c r="OG41" s="250"/>
      <c r="OH41" s="250"/>
      <c r="OI41" s="250"/>
      <c r="OJ41" s="250"/>
      <c r="OK41" s="250"/>
      <c r="OL41" s="250"/>
      <c r="OM41" s="250"/>
      <c r="ON41" s="250"/>
      <c r="OO41" s="250"/>
      <c r="OP41" s="250"/>
      <c r="OQ41" s="250"/>
      <c r="OR41" s="250"/>
      <c r="OS41" s="250"/>
      <c r="OT41" s="250"/>
      <c r="OU41" s="250"/>
      <c r="OV41" s="250"/>
      <c r="OW41" s="250"/>
      <c r="OX41" s="250"/>
      <c r="OY41" s="250"/>
      <c r="OZ41" s="250"/>
      <c r="PA41" s="250"/>
      <c r="PB41" s="250"/>
      <c r="PC41" s="250"/>
      <c r="PD41" s="250"/>
      <c r="PE41" s="250"/>
      <c r="PF41" s="250"/>
      <c r="PG41" s="250"/>
      <c r="PH41" s="250"/>
      <c r="PI41" s="250"/>
      <c r="PJ41" s="250"/>
      <c r="PK41" s="250"/>
      <c r="PL41" s="250"/>
      <c r="PM41" s="250"/>
      <c r="PN41" s="250"/>
      <c r="PO41" s="250"/>
      <c r="PP41" s="250"/>
      <c r="PQ41" s="250"/>
      <c r="PR41" s="250"/>
      <c r="PS41" s="250"/>
      <c r="PT41" s="250"/>
      <c r="PU41" s="250"/>
      <c r="PV41" s="250"/>
      <c r="PW41" s="250"/>
      <c r="PX41" s="250"/>
      <c r="PY41" s="250"/>
      <c r="PZ41" s="250"/>
      <c r="QA41" s="250"/>
      <c r="QB41" s="250"/>
      <c r="QC41" s="250"/>
      <c r="QD41" s="250"/>
      <c r="QE41" s="250"/>
      <c r="QF41" s="250"/>
      <c r="QG41" s="250"/>
      <c r="QH41" s="250"/>
      <c r="QI41" s="250"/>
      <c r="QJ41" s="250"/>
      <c r="QK41" s="250"/>
      <c r="QL41" s="250"/>
      <c r="QM41" s="250"/>
      <c r="QN41" s="250"/>
      <c r="QO41" s="250"/>
      <c r="QP41" s="250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</row>
    <row r="42" spans="1:555" s="18" customFormat="1" ht="21.75" customHeight="1" thickBot="1" x14ac:dyDescent="0.4">
      <c r="A42" s="911"/>
      <c r="B42" s="1185" t="s">
        <v>173</v>
      </c>
      <c r="C42" s="957">
        <f>FLOOR((H22*2.5),1000)</f>
        <v>-3000</v>
      </c>
      <c r="D42" s="933">
        <f>(C46*C50)</f>
        <v>-10000</v>
      </c>
      <c r="E42" s="1352" t="s">
        <v>188</v>
      </c>
      <c r="F42" s="1353"/>
      <c r="G42" s="1353"/>
      <c r="H42" s="941">
        <f>MIN(NW54:NW201)</f>
        <v>0</v>
      </c>
      <c r="I42" s="1029"/>
      <c r="J42" s="1029"/>
      <c r="K42" s="1029"/>
      <c r="L42" s="1253" t="s">
        <v>65</v>
      </c>
      <c r="M42" s="1252"/>
      <c r="N42" s="765">
        <f>BZ201</f>
        <v>0</v>
      </c>
      <c r="O42" s="1016">
        <f>FM201</f>
        <v>0</v>
      </c>
      <c r="P42" s="1016">
        <f>JG201</f>
        <v>0</v>
      </c>
      <c r="Q42" s="1254">
        <f t="shared" si="4"/>
        <v>0</v>
      </c>
      <c r="R42" s="1255"/>
      <c r="S42" s="903">
        <v>2705</v>
      </c>
      <c r="T42" s="920">
        <f t="shared" si="1"/>
        <v>0</v>
      </c>
      <c r="U42" s="642"/>
      <c r="V42" s="707"/>
      <c r="W42" s="613"/>
      <c r="X42" s="81"/>
      <c r="Y42" s="81"/>
      <c r="Z42" s="613"/>
      <c r="AA42" s="81"/>
      <c r="AB42" s="81"/>
      <c r="AC42" s="17"/>
      <c r="AD42" s="979"/>
      <c r="AE42" s="81"/>
      <c r="AF42" s="614"/>
      <c r="AG42" s="81"/>
      <c r="AH42" s="81"/>
      <c r="AI42" s="1066"/>
      <c r="AJ42" s="81"/>
      <c r="AK42" s="658"/>
      <c r="AL42" s="614"/>
      <c r="AM42" s="614"/>
      <c r="AN42" s="658"/>
      <c r="AO42" s="1066"/>
      <c r="AP42" s="614"/>
      <c r="AQ42" s="658"/>
      <c r="AR42" s="1066"/>
      <c r="AS42" s="1066"/>
      <c r="AT42" s="81"/>
      <c r="AU42" s="250"/>
      <c r="AV42" s="81"/>
      <c r="AW42" s="81"/>
      <c r="AX42" s="250"/>
      <c r="AY42" s="81"/>
      <c r="AZ42" s="81"/>
      <c r="BA42" s="17"/>
      <c r="BB42" s="81"/>
      <c r="BC42" s="81"/>
      <c r="BD42" s="17"/>
      <c r="BE42" s="81"/>
      <c r="BF42" s="81"/>
      <c r="BG42" s="241"/>
      <c r="BH42" s="81"/>
      <c r="BI42" s="81"/>
      <c r="BJ42" s="399"/>
      <c r="BK42" s="81"/>
      <c r="BL42" s="81"/>
      <c r="BM42" s="614"/>
      <c r="BN42" s="81"/>
      <c r="BO42" s="81"/>
      <c r="BP42" s="1092"/>
      <c r="BQ42" s="81"/>
      <c r="BR42" s="16"/>
      <c r="BS42" s="81"/>
      <c r="BT42" s="81"/>
      <c r="BU42" s="82"/>
      <c r="BV42" s="614"/>
      <c r="BW42" s="81"/>
      <c r="BX42" s="170"/>
      <c r="BY42" s="520"/>
      <c r="BZ42" s="81"/>
      <c r="CA42" s="170"/>
      <c r="CB42" s="722"/>
      <c r="CC42" s="81"/>
      <c r="CD42" s="81"/>
      <c r="CE42" s="17"/>
      <c r="CF42" s="81"/>
      <c r="CG42" s="81"/>
      <c r="CH42" s="250"/>
      <c r="CI42" s="81"/>
      <c r="CJ42" s="81"/>
      <c r="CK42" s="17"/>
      <c r="CL42" s="81"/>
      <c r="CM42" s="81"/>
      <c r="CN42" s="16"/>
      <c r="CO42" s="81"/>
      <c r="CP42" s="17"/>
      <c r="CQ42" s="241"/>
      <c r="CR42" s="264"/>
      <c r="CS42" s="292"/>
      <c r="CT42" s="241"/>
      <c r="CU42" s="264"/>
      <c r="CV42" s="292"/>
      <c r="CW42" s="250"/>
      <c r="CX42" s="250"/>
      <c r="CY42" s="1123"/>
      <c r="CZ42" s="264"/>
      <c r="DA42" s="250"/>
      <c r="DB42" s="250"/>
      <c r="DC42" s="264"/>
      <c r="DD42" s="241"/>
      <c r="DE42" s="241"/>
      <c r="DF42" s="264"/>
      <c r="DG42" s="645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64"/>
      <c r="DY42" s="250"/>
      <c r="DZ42" s="250"/>
      <c r="EA42" s="264"/>
      <c r="EB42" s="1048"/>
      <c r="EC42" s="250"/>
      <c r="ED42" s="264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41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63"/>
      <c r="FT42" s="434"/>
      <c r="FU42" s="250"/>
      <c r="FV42" s="293"/>
      <c r="FW42" s="250"/>
      <c r="FX42" s="250"/>
      <c r="FY42" s="250"/>
      <c r="FZ42" s="250"/>
      <c r="GA42" s="1123"/>
      <c r="GB42" s="293"/>
      <c r="GC42" s="234"/>
      <c r="GD42" s="250"/>
      <c r="GE42" s="293"/>
      <c r="GF42" s="143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686"/>
      <c r="HA42" s="250"/>
      <c r="HB42" s="250"/>
      <c r="HC42" s="686"/>
      <c r="HD42" s="250"/>
      <c r="HE42" s="250"/>
      <c r="HF42" s="264"/>
      <c r="HG42" s="250"/>
      <c r="HH42" s="250"/>
      <c r="HI42" s="686"/>
      <c r="HJ42" s="250"/>
      <c r="HK42" s="250"/>
      <c r="HL42" s="686"/>
      <c r="HM42" s="729"/>
      <c r="HN42" s="81"/>
      <c r="HO42" s="17"/>
      <c r="HP42" s="250"/>
      <c r="HQ42" s="250"/>
      <c r="HR42" s="264"/>
      <c r="HS42" s="729"/>
      <c r="HT42" s="81"/>
      <c r="HU42" s="17"/>
      <c r="HV42" s="250"/>
      <c r="HW42" s="250"/>
      <c r="HX42" s="264"/>
      <c r="HY42" s="729"/>
      <c r="HZ42" s="81"/>
      <c r="IA42" s="17"/>
      <c r="IB42" s="250"/>
      <c r="IC42" s="250"/>
      <c r="ID42" s="264"/>
      <c r="IE42" s="241"/>
      <c r="IF42" s="250"/>
      <c r="IG42" s="81"/>
      <c r="IH42" s="729"/>
      <c r="II42" s="81"/>
      <c r="IJ42" s="17"/>
      <c r="IK42" s="201"/>
      <c r="IL42" s="81"/>
      <c r="IM42" s="81"/>
      <c r="IN42" s="729"/>
      <c r="IO42" s="81"/>
      <c r="IP42" s="17"/>
      <c r="IQ42" s="729"/>
      <c r="IR42" s="81"/>
      <c r="IS42" s="81"/>
      <c r="IT42" s="729"/>
      <c r="IU42" s="81"/>
      <c r="IV42" s="81"/>
      <c r="IW42" s="895"/>
      <c r="IX42" s="81"/>
      <c r="IY42" s="17"/>
      <c r="IZ42" s="729"/>
      <c r="JA42" s="81"/>
      <c r="JB42" s="81"/>
      <c r="JC42" s="729"/>
      <c r="JD42" s="81"/>
      <c r="JE42" s="81"/>
      <c r="JF42" s="729"/>
      <c r="JG42" s="81"/>
      <c r="JH42" s="81"/>
      <c r="JI42" s="729"/>
      <c r="JJ42" s="81"/>
      <c r="JK42" s="17"/>
      <c r="JL42" s="250"/>
      <c r="JM42" s="250"/>
      <c r="JN42" s="250"/>
      <c r="JO42" s="250"/>
      <c r="JP42" s="143"/>
      <c r="JQ42" s="246"/>
      <c r="JR42" s="246"/>
      <c r="JS42" s="246"/>
      <c r="JT42" s="246"/>
      <c r="JU42" s="246"/>
      <c r="JV42" s="246"/>
      <c r="JW42" s="246"/>
      <c r="JX42" s="246"/>
      <c r="JY42" s="246"/>
      <c r="JZ42" s="234"/>
      <c r="KA42" s="234"/>
      <c r="KB42" s="234"/>
      <c r="KC42" s="234"/>
      <c r="KD42" s="234"/>
      <c r="KE42" s="234"/>
      <c r="KF42" s="234"/>
      <c r="KG42" s="234"/>
      <c r="KH42" s="234"/>
      <c r="KI42" s="234"/>
      <c r="KJ42" s="234"/>
      <c r="KK42" s="234"/>
      <c r="KL42" s="234"/>
      <c r="KM42" s="234"/>
      <c r="KN42" s="234"/>
      <c r="KO42" s="250"/>
      <c r="KP42" s="345"/>
      <c r="KQ42" s="343"/>
      <c r="KR42" s="234"/>
      <c r="KS42" s="143"/>
      <c r="KT42" s="143"/>
      <c r="KU42" s="143"/>
      <c r="KV42" s="143"/>
      <c r="KW42" s="143"/>
      <c r="KX42" s="143"/>
      <c r="KY42" s="143"/>
      <c r="KZ42" s="143"/>
      <c r="LA42" s="143"/>
      <c r="LB42" s="143"/>
      <c r="LC42" s="143"/>
      <c r="LD42" s="143"/>
      <c r="LE42" s="143"/>
      <c r="LF42" s="143"/>
      <c r="LG42" s="143"/>
      <c r="LH42" s="143"/>
      <c r="LI42" s="143"/>
      <c r="LJ42" s="143"/>
      <c r="LK42" s="143"/>
      <c r="LL42" s="234"/>
      <c r="LM42" s="250"/>
      <c r="LN42" s="345"/>
      <c r="LO42" s="343"/>
      <c r="LP42" s="234"/>
      <c r="LQ42" s="143"/>
      <c r="LR42" s="143"/>
      <c r="LS42" s="143"/>
      <c r="LT42" s="143"/>
      <c r="LU42" s="143"/>
      <c r="LV42" s="143"/>
      <c r="LW42" s="143"/>
      <c r="LX42" s="143"/>
      <c r="LY42" s="143"/>
      <c r="LZ42" s="143"/>
      <c r="MA42" s="143"/>
      <c r="MB42" s="143"/>
      <c r="MC42" s="143"/>
      <c r="MD42" s="143"/>
      <c r="ME42" s="143"/>
      <c r="MF42" s="143"/>
      <c r="MG42" s="143"/>
      <c r="MH42" s="143"/>
      <c r="MI42" s="143"/>
      <c r="MJ42" s="143"/>
      <c r="MK42" s="143"/>
      <c r="ML42" s="143"/>
      <c r="MM42" s="143"/>
      <c r="MN42" s="143"/>
      <c r="MO42" s="143"/>
      <c r="MP42" s="143"/>
      <c r="MQ42" s="143"/>
      <c r="MR42" s="234"/>
      <c r="MS42" s="263"/>
      <c r="MT42" s="263"/>
      <c r="MU42" s="263"/>
      <c r="MV42" s="118"/>
      <c r="MW42" s="118"/>
      <c r="MX42" s="379"/>
      <c r="MY42" s="118"/>
      <c r="MZ42" s="379"/>
      <c r="NA42" s="379"/>
      <c r="NB42" s="817"/>
      <c r="NC42" s="1157"/>
      <c r="ND42" s="508"/>
      <c r="NE42" s="118"/>
      <c r="NF42" s="419"/>
      <c r="NG42" s="487"/>
      <c r="NH42" s="143"/>
      <c r="NI42" s="428"/>
      <c r="NJ42" s="357"/>
      <c r="NK42" s="513"/>
      <c r="NL42" s="998"/>
      <c r="NM42" s="749"/>
      <c r="NN42" s="749"/>
      <c r="NO42" s="749"/>
      <c r="NP42" s="748"/>
      <c r="NQ42" s="748"/>
      <c r="NR42" s="250"/>
      <c r="NS42" s="143"/>
      <c r="NT42" s="143"/>
      <c r="NU42" s="143"/>
      <c r="NV42" s="241"/>
      <c r="NW42" s="143"/>
      <c r="NX42" s="118"/>
      <c r="NY42" s="241"/>
      <c r="NZ42" s="344"/>
      <c r="OA42" s="345"/>
      <c r="OB42" s="345"/>
      <c r="OC42" s="250"/>
      <c r="OD42" s="344"/>
      <c r="OE42" s="250"/>
      <c r="OF42" s="250"/>
      <c r="OG42" s="250"/>
      <c r="OH42" s="250"/>
      <c r="OI42" s="250"/>
      <c r="OJ42" s="250"/>
      <c r="OK42" s="250"/>
      <c r="OL42" s="250"/>
      <c r="OM42" s="250"/>
      <c r="ON42" s="250"/>
      <c r="OO42" s="250"/>
      <c r="OP42" s="250"/>
      <c r="OQ42" s="250"/>
      <c r="OR42" s="250"/>
      <c r="OS42" s="250"/>
      <c r="OT42" s="250"/>
      <c r="OU42" s="250"/>
      <c r="OV42" s="250"/>
      <c r="OW42" s="250"/>
      <c r="OX42" s="250"/>
      <c r="OY42" s="250"/>
      <c r="OZ42" s="250"/>
      <c r="PA42" s="250"/>
      <c r="PB42" s="250"/>
      <c r="PC42" s="250"/>
      <c r="PD42" s="250"/>
      <c r="PE42" s="250"/>
      <c r="PF42" s="250"/>
      <c r="PG42" s="250"/>
      <c r="PH42" s="250"/>
      <c r="PI42" s="250"/>
      <c r="PJ42" s="250"/>
      <c r="PK42" s="250"/>
      <c r="PL42" s="250"/>
      <c r="PM42" s="250"/>
      <c r="PN42" s="250"/>
      <c r="PO42" s="250"/>
      <c r="PP42" s="250"/>
      <c r="PQ42" s="250"/>
      <c r="PR42" s="250"/>
      <c r="PS42" s="250"/>
      <c r="PT42" s="250"/>
      <c r="PU42" s="250"/>
      <c r="PV42" s="250"/>
      <c r="PW42" s="250"/>
      <c r="PX42" s="250"/>
      <c r="PY42" s="250"/>
      <c r="PZ42" s="250"/>
      <c r="QA42" s="250"/>
      <c r="QB42" s="250"/>
      <c r="QC42" s="250"/>
      <c r="QD42" s="250"/>
      <c r="QE42" s="250"/>
      <c r="QF42" s="250"/>
      <c r="QG42" s="250"/>
      <c r="QH42" s="250"/>
      <c r="QI42" s="250"/>
      <c r="QJ42" s="250"/>
      <c r="QK42" s="250"/>
      <c r="QL42" s="250"/>
      <c r="QM42" s="250"/>
      <c r="QN42" s="250"/>
      <c r="QO42" s="250"/>
      <c r="QP42" s="250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</row>
    <row r="43" spans="1:555" s="18" customFormat="1" ht="21.75" customHeight="1" x14ac:dyDescent="0.35">
      <c r="A43" s="911"/>
      <c r="B43" s="1185" t="s">
        <v>176</v>
      </c>
      <c r="C43" s="957">
        <f>-C51*0.4</f>
        <v>0</v>
      </c>
      <c r="D43" s="981"/>
      <c r="E43" s="1354" t="s">
        <v>50</v>
      </c>
      <c r="F43" s="1354"/>
      <c r="G43" s="1354"/>
      <c r="H43" s="1355"/>
      <c r="I43" s="1030"/>
      <c r="J43" s="1030"/>
      <c r="K43" s="1030"/>
      <c r="L43" s="1252" t="s">
        <v>83</v>
      </c>
      <c r="M43" s="1252"/>
      <c r="N43" s="765">
        <f>CC201</f>
        <v>0</v>
      </c>
      <c r="O43" s="1016">
        <f>FP201</f>
        <v>0</v>
      </c>
      <c r="P43" s="1016">
        <f>JJ201</f>
        <v>0</v>
      </c>
      <c r="Q43" s="1254">
        <f t="shared" si="4"/>
        <v>0</v>
      </c>
      <c r="R43" s="1255"/>
      <c r="S43" s="903">
        <v>7700</v>
      </c>
      <c r="T43" s="920">
        <f t="shared" si="1"/>
        <v>0</v>
      </c>
      <c r="U43" s="642"/>
      <c r="V43" s="829"/>
      <c r="W43" s="613"/>
      <c r="X43" s="81"/>
      <c r="Y43" s="81"/>
      <c r="Z43" s="613"/>
      <c r="AA43" s="81"/>
      <c r="AB43" s="81"/>
      <c r="AC43" s="15"/>
      <c r="AD43" s="979"/>
      <c r="AE43" s="81"/>
      <c r="AF43" s="614"/>
      <c r="AG43" s="81"/>
      <c r="AH43" s="81"/>
      <c r="AI43" s="1066"/>
      <c r="AJ43" s="81"/>
      <c r="AK43" s="658"/>
      <c r="AL43" s="614"/>
      <c r="AM43" s="614"/>
      <c r="AN43" s="658"/>
      <c r="AO43" s="1066"/>
      <c r="AP43" s="614"/>
      <c r="AQ43" s="658"/>
      <c r="AR43" s="1066"/>
      <c r="AS43" s="1066"/>
      <c r="AT43" s="81"/>
      <c r="AU43" s="250"/>
      <c r="AV43" s="81"/>
      <c r="AW43" s="81"/>
      <c r="AX43" s="250"/>
      <c r="AY43" s="81"/>
      <c r="AZ43" s="81"/>
      <c r="BA43" s="17"/>
      <c r="BB43" s="81"/>
      <c r="BC43" s="81"/>
      <c r="BD43" s="17"/>
      <c r="BE43" s="81"/>
      <c r="BF43" s="81"/>
      <c r="BG43" s="241"/>
      <c r="BH43" s="81"/>
      <c r="BI43" s="81"/>
      <c r="BJ43" s="399"/>
      <c r="BK43" s="81"/>
      <c r="BL43" s="81"/>
      <c r="BM43" s="614"/>
      <c r="BN43" s="81"/>
      <c r="BO43" s="81"/>
      <c r="BP43" s="1066"/>
      <c r="BQ43" s="81"/>
      <c r="BR43" s="16"/>
      <c r="BS43" s="81"/>
      <c r="BT43" s="81"/>
      <c r="BU43" s="81"/>
      <c r="BV43" s="718"/>
      <c r="BW43" s="81"/>
      <c r="BX43" s="170"/>
      <c r="BY43" s="520"/>
      <c r="BZ43" s="81"/>
      <c r="CA43" s="170"/>
      <c r="CB43" s="722"/>
      <c r="CC43" s="81"/>
      <c r="CD43" s="81"/>
      <c r="CE43" s="17"/>
      <c r="CF43" s="81"/>
      <c r="CG43" s="81"/>
      <c r="CH43" s="250"/>
      <c r="CI43" s="81"/>
      <c r="CJ43" s="81"/>
      <c r="CK43" s="16"/>
      <c r="CL43" s="81"/>
      <c r="CM43" s="81"/>
      <c r="CN43" s="16"/>
      <c r="CO43" s="81"/>
      <c r="CP43" s="16"/>
      <c r="CQ43" s="241"/>
      <c r="CR43" s="264"/>
      <c r="CS43" s="292"/>
      <c r="CT43" s="241"/>
      <c r="CU43" s="264"/>
      <c r="CV43" s="292"/>
      <c r="CW43" s="234"/>
      <c r="CX43" s="234"/>
      <c r="CY43" s="1124"/>
      <c r="CZ43" s="264"/>
      <c r="DA43" s="234"/>
      <c r="DB43" s="234"/>
      <c r="DC43" s="264"/>
      <c r="DD43" s="241"/>
      <c r="DE43" s="241"/>
      <c r="DF43" s="264"/>
      <c r="DG43" s="143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64"/>
      <c r="DY43" s="234"/>
      <c r="DZ43" s="234"/>
      <c r="EA43" s="264"/>
      <c r="EB43" s="748"/>
      <c r="EC43" s="234"/>
      <c r="ED43" s="26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41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63"/>
      <c r="FT43" s="434"/>
      <c r="FU43" s="234"/>
      <c r="FV43" s="264"/>
      <c r="FW43" s="234"/>
      <c r="FX43" s="234"/>
      <c r="FY43" s="234"/>
      <c r="FZ43" s="234"/>
      <c r="GA43" s="1124"/>
      <c r="GB43" s="264"/>
      <c r="GC43" s="234"/>
      <c r="GD43" s="234"/>
      <c r="GE43" s="264"/>
      <c r="GF43" s="143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686"/>
      <c r="HA43" s="234"/>
      <c r="HB43" s="234"/>
      <c r="HC43" s="686"/>
      <c r="HD43" s="234"/>
      <c r="HE43" s="234"/>
      <c r="HF43" s="264"/>
      <c r="HG43" s="234"/>
      <c r="HH43" s="234"/>
      <c r="HI43" s="686"/>
      <c r="HJ43" s="234"/>
      <c r="HK43" s="234"/>
      <c r="HL43" s="686"/>
      <c r="HM43" s="729"/>
      <c r="HN43" s="81"/>
      <c r="HO43" s="16"/>
      <c r="HP43" s="234"/>
      <c r="HQ43" s="234"/>
      <c r="HR43" s="264"/>
      <c r="HS43" s="729"/>
      <c r="HT43" s="81"/>
      <c r="HU43" s="16"/>
      <c r="HV43" s="234"/>
      <c r="HW43" s="234"/>
      <c r="HX43" s="264"/>
      <c r="HY43" s="729"/>
      <c r="HZ43" s="81"/>
      <c r="IA43" s="16"/>
      <c r="IB43" s="234"/>
      <c r="IC43" s="234"/>
      <c r="ID43" s="264"/>
      <c r="IE43" s="241"/>
      <c r="IF43" s="234"/>
      <c r="IG43" s="81"/>
      <c r="IH43" s="729"/>
      <c r="II43" s="81"/>
      <c r="IJ43" s="16"/>
      <c r="IK43" s="201"/>
      <c r="IL43" s="81"/>
      <c r="IM43" s="81"/>
      <c r="IN43" s="729"/>
      <c r="IO43" s="81"/>
      <c r="IP43" s="16"/>
      <c r="IQ43" s="729"/>
      <c r="IR43" s="81"/>
      <c r="IS43" s="81"/>
      <c r="IT43" s="729"/>
      <c r="IU43" s="81"/>
      <c r="IV43" s="81"/>
      <c r="IW43" s="895"/>
      <c r="IX43" s="81"/>
      <c r="IY43" s="16"/>
      <c r="IZ43" s="729"/>
      <c r="JA43" s="81"/>
      <c r="JB43" s="81"/>
      <c r="JC43" s="729"/>
      <c r="JD43" s="81"/>
      <c r="JE43" s="81"/>
      <c r="JF43" s="729"/>
      <c r="JG43" s="81"/>
      <c r="JH43" s="81"/>
      <c r="JI43" s="729"/>
      <c r="JJ43" s="81"/>
      <c r="JK43" s="16"/>
      <c r="JL43" s="234"/>
      <c r="JM43" s="234"/>
      <c r="JN43" s="234"/>
      <c r="JO43" s="234"/>
      <c r="JP43" s="143"/>
      <c r="JQ43" s="245"/>
      <c r="JR43" s="246"/>
      <c r="JS43" s="246"/>
      <c r="JT43" s="246"/>
      <c r="JU43" s="246"/>
      <c r="JV43" s="246"/>
      <c r="JW43" s="246"/>
      <c r="JX43" s="246"/>
      <c r="JY43" s="246"/>
      <c r="JZ43" s="234"/>
      <c r="KA43" s="234"/>
      <c r="KB43" s="234"/>
      <c r="KC43" s="234"/>
      <c r="KD43" s="234"/>
      <c r="KE43" s="234"/>
      <c r="KF43" s="234"/>
      <c r="KG43" s="234"/>
      <c r="KH43" s="234"/>
      <c r="KI43" s="234"/>
      <c r="KJ43" s="234"/>
      <c r="KK43" s="234"/>
      <c r="KL43" s="234"/>
      <c r="KM43" s="234"/>
      <c r="KN43" s="234"/>
      <c r="KO43" s="250"/>
      <c r="KP43" s="345"/>
      <c r="KQ43" s="343"/>
      <c r="KR43" s="263"/>
      <c r="KS43" s="143"/>
      <c r="KT43" s="143"/>
      <c r="KU43" s="143"/>
      <c r="KV43" s="143"/>
      <c r="KW43" s="143"/>
      <c r="KX43" s="143"/>
      <c r="KY43" s="143"/>
      <c r="KZ43" s="143"/>
      <c r="LA43" s="143"/>
      <c r="LB43" s="143"/>
      <c r="LC43" s="143"/>
      <c r="LD43" s="143"/>
      <c r="LE43" s="143"/>
      <c r="LF43" s="143"/>
      <c r="LG43" s="143"/>
      <c r="LH43" s="143"/>
      <c r="LI43" s="143"/>
      <c r="LJ43" s="143"/>
      <c r="LK43" s="143"/>
      <c r="LL43" s="234"/>
      <c r="LM43" s="250"/>
      <c r="LN43" s="345"/>
      <c r="LO43" s="343"/>
      <c r="LP43" s="263"/>
      <c r="LQ43" s="143"/>
      <c r="LR43" s="143"/>
      <c r="LS43" s="143"/>
      <c r="LT43" s="143"/>
      <c r="LU43" s="143"/>
      <c r="LV43" s="143"/>
      <c r="LW43" s="143"/>
      <c r="LX43" s="143"/>
      <c r="LY43" s="143"/>
      <c r="LZ43" s="143"/>
      <c r="MA43" s="143"/>
      <c r="MB43" s="143"/>
      <c r="MC43" s="143"/>
      <c r="MD43" s="143"/>
      <c r="ME43" s="143"/>
      <c r="MF43" s="143"/>
      <c r="MG43" s="143"/>
      <c r="MH43" s="143"/>
      <c r="MI43" s="143"/>
      <c r="MJ43" s="143"/>
      <c r="MK43" s="143"/>
      <c r="ML43" s="143"/>
      <c r="MM43" s="143"/>
      <c r="MN43" s="143"/>
      <c r="MO43" s="143"/>
      <c r="MP43" s="143"/>
      <c r="MQ43" s="143"/>
      <c r="MR43" s="234"/>
      <c r="MS43" s="263"/>
      <c r="MT43" s="263"/>
      <c r="MU43" s="263"/>
      <c r="MV43" s="118"/>
      <c r="MW43" s="118"/>
      <c r="MX43" s="379"/>
      <c r="MY43" s="118"/>
      <c r="MZ43" s="399"/>
      <c r="NA43" s="399"/>
      <c r="NB43" s="817"/>
      <c r="NC43" s="1157"/>
      <c r="ND43" s="508"/>
      <c r="NE43" s="118"/>
      <c r="NF43" s="419"/>
      <c r="NG43" s="487"/>
      <c r="NH43" s="143"/>
      <c r="NI43" s="428"/>
      <c r="NJ43" s="357"/>
      <c r="NK43" s="513"/>
      <c r="NL43" s="998"/>
      <c r="NM43" s="749"/>
      <c r="NN43" s="749"/>
      <c r="NO43" s="749"/>
      <c r="NP43" s="748"/>
      <c r="NQ43" s="748"/>
      <c r="NR43" s="255"/>
      <c r="NS43" s="143"/>
      <c r="NT43" s="143"/>
      <c r="NU43" s="250"/>
      <c r="NV43" s="241"/>
      <c r="NW43" s="143"/>
      <c r="NX43" s="241"/>
      <c r="NY43" s="241"/>
      <c r="NZ43" s="344"/>
      <c r="OA43" s="345"/>
      <c r="OB43" s="345"/>
      <c r="OC43" s="250"/>
      <c r="OD43" s="344"/>
      <c r="OE43" s="250"/>
      <c r="OF43" s="250"/>
      <c r="OG43" s="250"/>
      <c r="OH43" s="250"/>
      <c r="OI43" s="250"/>
      <c r="OJ43" s="250"/>
      <c r="OK43" s="250"/>
      <c r="OL43" s="250"/>
      <c r="OM43" s="250"/>
      <c r="ON43" s="250"/>
      <c r="OO43" s="250"/>
      <c r="OP43" s="250"/>
      <c r="OQ43" s="250"/>
      <c r="OR43" s="250"/>
      <c r="OS43" s="250"/>
      <c r="OT43" s="250"/>
      <c r="OU43" s="250"/>
      <c r="OV43" s="250"/>
      <c r="OW43" s="250"/>
      <c r="OX43" s="250"/>
      <c r="OY43" s="250"/>
      <c r="OZ43" s="250"/>
      <c r="PA43" s="250"/>
      <c r="PB43" s="250"/>
      <c r="PC43" s="250"/>
      <c r="PD43" s="250"/>
      <c r="PE43" s="250"/>
      <c r="PF43" s="250"/>
      <c r="PG43" s="250"/>
      <c r="PH43" s="250"/>
      <c r="PI43" s="250"/>
      <c r="PJ43" s="250"/>
      <c r="PK43" s="250"/>
      <c r="PL43" s="250"/>
      <c r="PM43" s="250"/>
      <c r="PN43" s="250"/>
      <c r="PO43" s="250"/>
      <c r="PP43" s="250"/>
      <c r="PQ43" s="250"/>
      <c r="PR43" s="250"/>
      <c r="PS43" s="250"/>
      <c r="PT43" s="250"/>
      <c r="PU43" s="250"/>
      <c r="PV43" s="250"/>
      <c r="PW43" s="250"/>
      <c r="PX43" s="250"/>
      <c r="PY43" s="250"/>
      <c r="PZ43" s="250"/>
      <c r="QA43" s="250"/>
      <c r="QB43" s="250"/>
      <c r="QC43" s="250"/>
      <c r="QD43" s="250"/>
      <c r="QE43" s="250"/>
      <c r="QF43" s="250"/>
      <c r="QG43" s="250"/>
      <c r="QH43" s="250"/>
      <c r="QI43" s="250"/>
      <c r="QJ43" s="250"/>
      <c r="QK43" s="250"/>
      <c r="QL43" s="250"/>
      <c r="QM43" s="250"/>
      <c r="QN43" s="250"/>
      <c r="QO43" s="250"/>
      <c r="QP43" s="250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</row>
    <row r="44" spans="1:555" s="18" customFormat="1" ht="21.75" customHeight="1" x14ac:dyDescent="0.35">
      <c r="A44" s="911"/>
      <c r="B44" s="1186" t="s">
        <v>175</v>
      </c>
      <c r="C44" s="957">
        <v>-10000</v>
      </c>
      <c r="D44" s="982">
        <f>C44</f>
        <v>-10000</v>
      </c>
      <c r="E44" s="767" t="s">
        <v>2</v>
      </c>
      <c r="F44" s="767"/>
      <c r="G44" s="768"/>
      <c r="H44" s="942">
        <f>NK203+NL203</f>
        <v>110</v>
      </c>
      <c r="I44" s="1031"/>
      <c r="J44" s="1031"/>
      <c r="K44" s="1031"/>
      <c r="L44" s="1252" t="s">
        <v>66</v>
      </c>
      <c r="M44" s="1252"/>
      <c r="N44" s="765">
        <f>CF201</f>
        <v>0</v>
      </c>
      <c r="O44" s="1016">
        <f>FT201</f>
        <v>0</v>
      </c>
      <c r="P44" s="1016">
        <f>JM201</f>
        <v>0</v>
      </c>
      <c r="Q44" s="1254">
        <f t="shared" si="4"/>
        <v>0</v>
      </c>
      <c r="R44" s="1255"/>
      <c r="S44" s="903">
        <v>4125</v>
      </c>
      <c r="T44" s="920">
        <f t="shared" si="1"/>
        <v>0</v>
      </c>
      <c r="U44" s="642"/>
      <c r="V44" s="706"/>
      <c r="W44" s="613"/>
      <c r="X44" s="81"/>
      <c r="Y44" s="81"/>
      <c r="Z44" s="613"/>
      <c r="AA44" s="81"/>
      <c r="AB44" s="81"/>
      <c r="AC44" s="15"/>
      <c r="AD44" s="979"/>
      <c r="AE44" s="81"/>
      <c r="AF44" s="614"/>
      <c r="AG44" s="81"/>
      <c r="AH44" s="81"/>
      <c r="AI44" s="1066"/>
      <c r="AJ44" s="81"/>
      <c r="AK44" s="658"/>
      <c r="AL44" s="614"/>
      <c r="AM44" s="614"/>
      <c r="AN44" s="658"/>
      <c r="AO44" s="1066"/>
      <c r="AP44" s="614"/>
      <c r="AQ44" s="658"/>
      <c r="AR44" s="1066"/>
      <c r="AS44" s="1066"/>
      <c r="AT44" s="81"/>
      <c r="AU44" s="250"/>
      <c r="AV44" s="81"/>
      <c r="AW44" s="81"/>
      <c r="AX44" s="250"/>
      <c r="AY44" s="81"/>
      <c r="AZ44" s="81"/>
      <c r="BA44" s="17"/>
      <c r="BB44" s="81"/>
      <c r="BC44" s="81"/>
      <c r="BD44" s="17"/>
      <c r="BE44" s="81"/>
      <c r="BF44" s="81"/>
      <c r="BG44" s="241"/>
      <c r="BH44" s="81"/>
      <c r="BI44" s="81"/>
      <c r="BJ44" s="399"/>
      <c r="BK44" s="81"/>
      <c r="BL44" s="81"/>
      <c r="BM44" s="614"/>
      <c r="BN44" s="81"/>
      <c r="BO44" s="81"/>
      <c r="BP44" s="1066"/>
      <c r="BQ44" s="81"/>
      <c r="BR44" s="16"/>
      <c r="BS44" s="81"/>
      <c r="BT44" s="81"/>
      <c r="BU44" s="81"/>
      <c r="BV44" s="718"/>
      <c r="BW44" s="81"/>
      <c r="BX44" s="170"/>
      <c r="BY44" s="520"/>
      <c r="BZ44" s="81"/>
      <c r="CA44" s="170"/>
      <c r="CB44" s="722"/>
      <c r="CC44" s="81"/>
      <c r="CD44" s="81"/>
      <c r="CE44" s="17"/>
      <c r="CF44" s="81"/>
      <c r="CG44" s="81"/>
      <c r="CH44" s="250"/>
      <c r="CI44" s="81"/>
      <c r="CJ44" s="81"/>
      <c r="CK44" s="16"/>
      <c r="CL44" s="81"/>
      <c r="CM44" s="81"/>
      <c r="CN44" s="16"/>
      <c r="CO44" s="81"/>
      <c r="CP44" s="16"/>
      <c r="CQ44" s="241"/>
      <c r="CR44" s="264"/>
      <c r="CS44" s="292"/>
      <c r="CT44" s="241"/>
      <c r="CU44" s="264"/>
      <c r="CV44" s="292"/>
      <c r="CW44" s="234"/>
      <c r="CX44" s="234"/>
      <c r="CY44" s="1124"/>
      <c r="CZ44" s="264"/>
      <c r="DA44" s="234"/>
      <c r="DB44" s="234"/>
      <c r="DC44" s="264"/>
      <c r="DD44" s="241"/>
      <c r="DE44" s="241"/>
      <c r="DF44" s="264"/>
      <c r="DG44" s="143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64"/>
      <c r="DY44" s="234"/>
      <c r="DZ44" s="234"/>
      <c r="EA44" s="264"/>
      <c r="EB44" s="748"/>
      <c r="EC44" s="234"/>
      <c r="ED44" s="26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41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63"/>
      <c r="FT44" s="434"/>
      <c r="FU44" s="234"/>
      <c r="FV44" s="264"/>
      <c r="FW44" s="234"/>
      <c r="FX44" s="234"/>
      <c r="FY44" s="234"/>
      <c r="FZ44" s="234"/>
      <c r="GA44" s="1124"/>
      <c r="GB44" s="264"/>
      <c r="GC44" s="234"/>
      <c r="GD44" s="234"/>
      <c r="GE44" s="264"/>
      <c r="GF44" s="143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686"/>
      <c r="HA44" s="234"/>
      <c r="HB44" s="234"/>
      <c r="HC44" s="686"/>
      <c r="HD44" s="234"/>
      <c r="HE44" s="234"/>
      <c r="HF44" s="264"/>
      <c r="HG44" s="234"/>
      <c r="HH44" s="234"/>
      <c r="HI44" s="686"/>
      <c r="HJ44" s="234"/>
      <c r="HK44" s="234"/>
      <c r="HL44" s="686"/>
      <c r="HM44" s="729"/>
      <c r="HN44" s="81"/>
      <c r="HO44" s="16"/>
      <c r="HP44" s="234"/>
      <c r="HQ44" s="234"/>
      <c r="HR44" s="264"/>
      <c r="HS44" s="729"/>
      <c r="HT44" s="81"/>
      <c r="HU44" s="16"/>
      <c r="HV44" s="234"/>
      <c r="HW44" s="234"/>
      <c r="HX44" s="264"/>
      <c r="HY44" s="729"/>
      <c r="HZ44" s="81"/>
      <c r="IA44" s="16"/>
      <c r="IB44" s="234"/>
      <c r="IC44" s="234"/>
      <c r="ID44" s="264"/>
      <c r="IE44" s="241"/>
      <c r="IF44" s="234"/>
      <c r="IG44" s="81"/>
      <c r="IH44" s="729"/>
      <c r="II44" s="81"/>
      <c r="IJ44" s="16"/>
      <c r="IK44" s="201"/>
      <c r="IL44" s="81"/>
      <c r="IM44" s="81"/>
      <c r="IN44" s="729"/>
      <c r="IO44" s="81"/>
      <c r="IP44" s="16"/>
      <c r="IQ44" s="729"/>
      <c r="IR44" s="81"/>
      <c r="IS44" s="81"/>
      <c r="IT44" s="729"/>
      <c r="IU44" s="81"/>
      <c r="IV44" s="81"/>
      <c r="IW44" s="895"/>
      <c r="IX44" s="81"/>
      <c r="IY44" s="16"/>
      <c r="IZ44" s="729"/>
      <c r="JA44" s="81"/>
      <c r="JB44" s="81"/>
      <c r="JC44" s="729"/>
      <c r="JD44" s="81"/>
      <c r="JE44" s="81"/>
      <c r="JF44" s="729"/>
      <c r="JG44" s="81"/>
      <c r="JH44" s="81"/>
      <c r="JI44" s="729"/>
      <c r="JJ44" s="81"/>
      <c r="JK44" s="16"/>
      <c r="JL44" s="234"/>
      <c r="JM44" s="234"/>
      <c r="JN44" s="234"/>
      <c r="JO44" s="234"/>
      <c r="JP44" s="143"/>
      <c r="JQ44" s="245"/>
      <c r="JR44" s="246"/>
      <c r="JS44" s="246"/>
      <c r="JT44" s="246"/>
      <c r="JU44" s="246"/>
      <c r="JV44" s="246"/>
      <c r="JW44" s="246"/>
      <c r="JX44" s="246"/>
      <c r="JY44" s="246"/>
      <c r="JZ44" s="234"/>
      <c r="KA44" s="234"/>
      <c r="KB44" s="234"/>
      <c r="KC44" s="234"/>
      <c r="KD44" s="234"/>
      <c r="KE44" s="234"/>
      <c r="KF44" s="234"/>
      <c r="KG44" s="234"/>
      <c r="KH44" s="234"/>
      <c r="KI44" s="234"/>
      <c r="KJ44" s="234"/>
      <c r="KK44" s="234"/>
      <c r="KL44" s="234"/>
      <c r="KM44" s="234"/>
      <c r="KN44" s="234"/>
      <c r="KO44" s="250"/>
      <c r="KP44" s="345"/>
      <c r="KQ44" s="343"/>
      <c r="KR44" s="263"/>
      <c r="KS44" s="143"/>
      <c r="KT44" s="143"/>
      <c r="KU44" s="143"/>
      <c r="KV44" s="143"/>
      <c r="KW44" s="143"/>
      <c r="KX44" s="143"/>
      <c r="KY44" s="143"/>
      <c r="KZ44" s="143"/>
      <c r="LA44" s="143"/>
      <c r="LB44" s="143"/>
      <c r="LC44" s="143"/>
      <c r="LD44" s="143"/>
      <c r="LE44" s="143"/>
      <c r="LF44" s="143"/>
      <c r="LG44" s="143"/>
      <c r="LH44" s="143"/>
      <c r="LI44" s="143"/>
      <c r="LJ44" s="143"/>
      <c r="LK44" s="143"/>
      <c r="LL44" s="234"/>
      <c r="LM44" s="250"/>
      <c r="LN44" s="345"/>
      <c r="LO44" s="343"/>
      <c r="LP44" s="263"/>
      <c r="LQ44" s="143"/>
      <c r="LR44" s="143"/>
      <c r="LS44" s="143"/>
      <c r="LT44" s="143"/>
      <c r="LU44" s="143"/>
      <c r="LV44" s="143"/>
      <c r="LW44" s="143"/>
      <c r="LX44" s="143"/>
      <c r="LY44" s="143"/>
      <c r="LZ44" s="143"/>
      <c r="MA44" s="143"/>
      <c r="MB44" s="143"/>
      <c r="MC44" s="143"/>
      <c r="MD44" s="143"/>
      <c r="ME44" s="143"/>
      <c r="MF44" s="143"/>
      <c r="MG44" s="143"/>
      <c r="MH44" s="143"/>
      <c r="MI44" s="143"/>
      <c r="MJ44" s="143"/>
      <c r="MK44" s="143"/>
      <c r="ML44" s="143"/>
      <c r="MM44" s="143"/>
      <c r="MN44" s="143"/>
      <c r="MO44" s="143"/>
      <c r="MP44" s="143"/>
      <c r="MQ44" s="143"/>
      <c r="MR44" s="234"/>
      <c r="MS44" s="263"/>
      <c r="MT44" s="263"/>
      <c r="MU44" s="263"/>
      <c r="MV44" s="118"/>
      <c r="MW44" s="118"/>
      <c r="MX44" s="379"/>
      <c r="MY44" s="118"/>
      <c r="MZ44" s="399"/>
      <c r="NA44" s="399"/>
      <c r="NB44" s="817"/>
      <c r="NC44" s="1157"/>
      <c r="ND44" s="508"/>
      <c r="NE44" s="118"/>
      <c r="NF44" s="419"/>
      <c r="NG44" s="487"/>
      <c r="NH44" s="143"/>
      <c r="NI44" s="428"/>
      <c r="NJ44" s="357"/>
      <c r="NK44" s="513"/>
      <c r="NL44" s="998"/>
      <c r="NM44" s="749"/>
      <c r="NN44" s="749"/>
      <c r="NO44" s="749"/>
      <c r="NP44" s="748"/>
      <c r="NQ44" s="748"/>
      <c r="NR44" s="255"/>
      <c r="NS44" s="143"/>
      <c r="NT44" s="143"/>
      <c r="NU44" s="250"/>
      <c r="NV44" s="241"/>
      <c r="NW44" s="143"/>
      <c r="NX44" s="241"/>
      <c r="NY44" s="241"/>
      <c r="NZ44" s="344"/>
      <c r="OA44" s="345"/>
      <c r="OB44" s="345"/>
      <c r="OC44" s="250"/>
      <c r="OD44" s="344"/>
      <c r="OE44" s="250"/>
      <c r="OF44" s="250"/>
      <c r="OG44" s="250"/>
      <c r="OH44" s="250"/>
      <c r="OI44" s="250"/>
      <c r="OJ44" s="250"/>
      <c r="OK44" s="250"/>
      <c r="OL44" s="250"/>
      <c r="OM44" s="250"/>
      <c r="ON44" s="250"/>
      <c r="OO44" s="250"/>
      <c r="OP44" s="250"/>
      <c r="OQ44" s="250"/>
      <c r="OR44" s="250"/>
      <c r="OS44" s="250"/>
      <c r="OT44" s="250"/>
      <c r="OU44" s="250"/>
      <c r="OV44" s="250"/>
      <c r="OW44" s="250"/>
      <c r="OX44" s="250"/>
      <c r="OY44" s="250"/>
      <c r="OZ44" s="250"/>
      <c r="PA44" s="250"/>
      <c r="PB44" s="250"/>
      <c r="PC44" s="250"/>
      <c r="PD44" s="250"/>
      <c r="PE44" s="250"/>
      <c r="PF44" s="250"/>
      <c r="PG44" s="250"/>
      <c r="PH44" s="250"/>
      <c r="PI44" s="250"/>
      <c r="PJ44" s="250"/>
      <c r="PK44" s="250"/>
      <c r="PL44" s="250"/>
      <c r="PM44" s="250"/>
      <c r="PN44" s="250"/>
      <c r="PO44" s="250"/>
      <c r="PP44" s="250"/>
      <c r="PQ44" s="250"/>
      <c r="PR44" s="250"/>
      <c r="PS44" s="250"/>
      <c r="PT44" s="250"/>
      <c r="PU44" s="250"/>
      <c r="PV44" s="250"/>
      <c r="PW44" s="250"/>
      <c r="PX44" s="250"/>
      <c r="PY44" s="250"/>
      <c r="PZ44" s="250"/>
      <c r="QA44" s="250"/>
      <c r="QB44" s="250"/>
      <c r="QC44" s="250"/>
      <c r="QD44" s="250"/>
      <c r="QE44" s="250"/>
      <c r="QF44" s="250"/>
      <c r="QG44" s="250"/>
      <c r="QH44" s="250"/>
      <c r="QI44" s="250"/>
      <c r="QJ44" s="250"/>
      <c r="QK44" s="250"/>
      <c r="QL44" s="250"/>
      <c r="QM44" s="250"/>
      <c r="QN44" s="250"/>
      <c r="QO44" s="250"/>
      <c r="QP44" s="250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</row>
    <row r="45" spans="1:555" s="18" customFormat="1" ht="21.75" customHeight="1" x14ac:dyDescent="0.35">
      <c r="A45" s="911"/>
      <c r="B45" s="1186" t="s">
        <v>177</v>
      </c>
      <c r="C45" s="957">
        <f>MIN(C42:C44)</f>
        <v>-10000</v>
      </c>
      <c r="D45" s="982">
        <f>C45</f>
        <v>-10000</v>
      </c>
      <c r="E45" s="769" t="s">
        <v>3</v>
      </c>
      <c r="F45" s="769"/>
      <c r="G45" s="770"/>
      <c r="H45" s="943">
        <f>H20/H44</f>
        <v>5500.1570909090915</v>
      </c>
      <c r="I45" s="1031">
        <v>1</v>
      </c>
      <c r="J45" s="1031"/>
      <c r="K45" s="1031"/>
      <c r="L45" s="1252" t="s">
        <v>88</v>
      </c>
      <c r="M45" s="1252"/>
      <c r="N45" s="765">
        <f>CI201</f>
        <v>35519</v>
      </c>
      <c r="O45" s="1016">
        <f>FW201</f>
        <v>0</v>
      </c>
      <c r="P45" s="1016">
        <f>JP201</f>
        <v>0</v>
      </c>
      <c r="Q45" s="1254">
        <f t="shared" si="4"/>
        <v>35519</v>
      </c>
      <c r="R45" s="1255"/>
      <c r="S45" s="906">
        <v>946</v>
      </c>
      <c r="T45" s="920">
        <f>SUM(I45:K45)*S45</f>
        <v>946</v>
      </c>
      <c r="U45" s="706"/>
      <c r="V45" s="829"/>
      <c r="W45" s="613"/>
      <c r="X45" s="81"/>
      <c r="Y45" s="81"/>
      <c r="Z45" s="613"/>
      <c r="AA45" s="81"/>
      <c r="AB45" s="81"/>
      <c r="AC45" s="15"/>
      <c r="AD45" s="979"/>
      <c r="AE45" s="81"/>
      <c r="AF45" s="614"/>
      <c r="AG45" s="81"/>
      <c r="AH45" s="81"/>
      <c r="AI45" s="1066"/>
      <c r="AJ45" s="81"/>
      <c r="AK45" s="658"/>
      <c r="AL45" s="614"/>
      <c r="AM45" s="614"/>
      <c r="AN45" s="658"/>
      <c r="AO45" s="1066"/>
      <c r="AP45" s="614"/>
      <c r="AQ45" s="658"/>
      <c r="AR45" s="1066"/>
      <c r="AS45" s="1066"/>
      <c r="AT45" s="81"/>
      <c r="AU45" s="250"/>
      <c r="AV45" s="81"/>
      <c r="AW45" s="81"/>
      <c r="AX45" s="250"/>
      <c r="AY45" s="81"/>
      <c r="AZ45" s="81"/>
      <c r="BA45" s="17"/>
      <c r="BB45" s="81"/>
      <c r="BC45" s="81"/>
      <c r="BD45" s="17"/>
      <c r="BE45" s="81"/>
      <c r="BF45" s="81"/>
      <c r="BG45" s="241"/>
      <c r="BH45" s="81"/>
      <c r="BI45" s="81"/>
      <c r="BJ45" s="399"/>
      <c r="BK45" s="81"/>
      <c r="BL45" s="81"/>
      <c r="BM45" s="614"/>
      <c r="BN45" s="81"/>
      <c r="BO45" s="81"/>
      <c r="BP45" s="1066"/>
      <c r="BQ45" s="81"/>
      <c r="BR45" s="16"/>
      <c r="BS45" s="81"/>
      <c r="BT45" s="81"/>
      <c r="BU45" s="81"/>
      <c r="BV45" s="718"/>
      <c r="BW45" s="81"/>
      <c r="BX45" s="170"/>
      <c r="BY45" s="520"/>
      <c r="BZ45" s="81"/>
      <c r="CA45" s="170"/>
      <c r="CB45" s="722"/>
      <c r="CC45" s="81"/>
      <c r="CD45" s="81"/>
      <c r="CE45" s="17"/>
      <c r="CF45" s="81"/>
      <c r="CG45" s="81"/>
      <c r="CH45" s="250"/>
      <c r="CI45" s="81"/>
      <c r="CJ45" s="81"/>
      <c r="CK45" s="16"/>
      <c r="CL45" s="81"/>
      <c r="CM45" s="81"/>
      <c r="CN45" s="16"/>
      <c r="CO45" s="81"/>
      <c r="CP45" s="16"/>
      <c r="CQ45" s="241"/>
      <c r="CR45" s="264"/>
      <c r="CS45" s="292"/>
      <c r="CT45" s="241"/>
      <c r="CU45" s="264"/>
      <c r="CV45" s="292"/>
      <c r="CW45" s="234"/>
      <c r="CX45" s="234"/>
      <c r="CY45" s="1124"/>
      <c r="CZ45" s="264"/>
      <c r="DA45" s="234"/>
      <c r="DB45" s="234"/>
      <c r="DC45" s="264"/>
      <c r="DD45" s="241"/>
      <c r="DE45" s="241"/>
      <c r="DF45" s="264"/>
      <c r="DG45" s="143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64"/>
      <c r="DY45" s="234"/>
      <c r="DZ45" s="234"/>
      <c r="EA45" s="264"/>
      <c r="EB45" s="748"/>
      <c r="EC45" s="234"/>
      <c r="ED45" s="26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41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63"/>
      <c r="FT45" s="434"/>
      <c r="FU45" s="234"/>
      <c r="FV45" s="264"/>
      <c r="FW45" s="234"/>
      <c r="FX45" s="234"/>
      <c r="FY45" s="234"/>
      <c r="FZ45" s="234"/>
      <c r="GA45" s="1124"/>
      <c r="GB45" s="264"/>
      <c r="GC45" s="234"/>
      <c r="GD45" s="234"/>
      <c r="GE45" s="264"/>
      <c r="GF45" s="143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686"/>
      <c r="HA45" s="234"/>
      <c r="HB45" s="234"/>
      <c r="HC45" s="686"/>
      <c r="HD45" s="234"/>
      <c r="HE45" s="234"/>
      <c r="HF45" s="264"/>
      <c r="HG45" s="234"/>
      <c r="HH45" s="234"/>
      <c r="HI45" s="686"/>
      <c r="HJ45" s="234"/>
      <c r="HK45" s="234"/>
      <c r="HL45" s="686"/>
      <c r="HM45" s="729"/>
      <c r="HN45" s="81"/>
      <c r="HO45" s="16"/>
      <c r="HP45" s="234"/>
      <c r="HQ45" s="234"/>
      <c r="HR45" s="264"/>
      <c r="HS45" s="729"/>
      <c r="HT45" s="81"/>
      <c r="HU45" s="16"/>
      <c r="HV45" s="234"/>
      <c r="HW45" s="234"/>
      <c r="HX45" s="264"/>
      <c r="HY45" s="729"/>
      <c r="HZ45" s="81"/>
      <c r="IA45" s="16"/>
      <c r="IB45" s="234"/>
      <c r="IC45" s="234"/>
      <c r="ID45" s="264"/>
      <c r="IE45" s="241"/>
      <c r="IF45" s="234"/>
      <c r="IG45" s="81"/>
      <c r="IH45" s="729"/>
      <c r="II45" s="81"/>
      <c r="IJ45" s="16"/>
      <c r="IK45" s="201"/>
      <c r="IL45" s="81"/>
      <c r="IM45" s="81"/>
      <c r="IN45" s="729"/>
      <c r="IO45" s="81"/>
      <c r="IP45" s="16"/>
      <c r="IQ45" s="729"/>
      <c r="IR45" s="81"/>
      <c r="IS45" s="81"/>
      <c r="IT45" s="729"/>
      <c r="IU45" s="81"/>
      <c r="IV45" s="81"/>
      <c r="IW45" s="895"/>
      <c r="IX45" s="81"/>
      <c r="IY45" s="16"/>
      <c r="IZ45" s="729"/>
      <c r="JA45" s="81"/>
      <c r="JB45" s="81"/>
      <c r="JC45" s="729"/>
      <c r="JD45" s="81"/>
      <c r="JE45" s="81"/>
      <c r="JF45" s="729"/>
      <c r="JG45" s="81"/>
      <c r="JH45" s="81"/>
      <c r="JI45" s="729"/>
      <c r="JJ45" s="81"/>
      <c r="JK45" s="16"/>
      <c r="JL45" s="234"/>
      <c r="JM45" s="234"/>
      <c r="JN45" s="234"/>
      <c r="JO45" s="234"/>
      <c r="JP45" s="143"/>
      <c r="JQ45" s="245"/>
      <c r="JR45" s="246"/>
      <c r="JS45" s="246"/>
      <c r="JT45" s="246"/>
      <c r="JU45" s="246"/>
      <c r="JV45" s="246"/>
      <c r="JW45" s="246"/>
      <c r="JX45" s="246"/>
      <c r="JY45" s="246"/>
      <c r="JZ45" s="234"/>
      <c r="KA45" s="234"/>
      <c r="KB45" s="234"/>
      <c r="KC45" s="234"/>
      <c r="KD45" s="234"/>
      <c r="KE45" s="234"/>
      <c r="KF45" s="234"/>
      <c r="KG45" s="234"/>
      <c r="KH45" s="234"/>
      <c r="KI45" s="234"/>
      <c r="KJ45" s="234"/>
      <c r="KK45" s="234"/>
      <c r="KL45" s="234"/>
      <c r="KM45" s="234"/>
      <c r="KN45" s="234"/>
      <c r="KO45" s="250"/>
      <c r="KP45" s="345"/>
      <c r="KQ45" s="343"/>
      <c r="KR45" s="263"/>
      <c r="KS45" s="143"/>
      <c r="KT45" s="143"/>
      <c r="KU45" s="143"/>
      <c r="KV45" s="143"/>
      <c r="KW45" s="143"/>
      <c r="KX45" s="143"/>
      <c r="KY45" s="143"/>
      <c r="KZ45" s="143"/>
      <c r="LA45" s="143"/>
      <c r="LB45" s="143"/>
      <c r="LC45" s="143"/>
      <c r="LD45" s="143"/>
      <c r="LE45" s="143"/>
      <c r="LF45" s="143"/>
      <c r="LG45" s="143"/>
      <c r="LH45" s="143"/>
      <c r="LI45" s="143"/>
      <c r="LJ45" s="143"/>
      <c r="LK45" s="143"/>
      <c r="LL45" s="234"/>
      <c r="LM45" s="250"/>
      <c r="LN45" s="345"/>
      <c r="LO45" s="343"/>
      <c r="LP45" s="263"/>
      <c r="LQ45" s="143"/>
      <c r="LR45" s="143"/>
      <c r="LS45" s="143"/>
      <c r="LT45" s="143"/>
      <c r="LU45" s="143"/>
      <c r="LV45" s="143"/>
      <c r="LW45" s="143"/>
      <c r="LX45" s="143"/>
      <c r="LY45" s="143"/>
      <c r="LZ45" s="143"/>
      <c r="MA45" s="143"/>
      <c r="MB45" s="143"/>
      <c r="MC45" s="143"/>
      <c r="MD45" s="143"/>
      <c r="ME45" s="143"/>
      <c r="MF45" s="143"/>
      <c r="MG45" s="143"/>
      <c r="MH45" s="143"/>
      <c r="MI45" s="143"/>
      <c r="MJ45" s="143"/>
      <c r="MK45" s="143"/>
      <c r="ML45" s="143"/>
      <c r="MM45" s="143"/>
      <c r="MN45" s="143"/>
      <c r="MO45" s="143"/>
      <c r="MP45" s="143"/>
      <c r="MQ45" s="143"/>
      <c r="MR45" s="234"/>
      <c r="MS45" s="263"/>
      <c r="MT45" s="263"/>
      <c r="MU45" s="263"/>
      <c r="MV45" s="118"/>
      <c r="MW45" s="118"/>
      <c r="MX45" s="379"/>
      <c r="MY45" s="118"/>
      <c r="MZ45" s="399"/>
      <c r="NA45" s="399"/>
      <c r="NB45" s="817"/>
      <c r="NC45" s="1157"/>
      <c r="ND45" s="508"/>
      <c r="NE45" s="118"/>
      <c r="NF45" s="419"/>
      <c r="NG45" s="487"/>
      <c r="NH45" s="143"/>
      <c r="NI45" s="428"/>
      <c r="NJ45" s="357"/>
      <c r="NK45" s="513"/>
      <c r="NL45" s="998"/>
      <c r="NM45" s="749"/>
      <c r="NN45" s="749"/>
      <c r="NO45" s="749"/>
      <c r="NP45" s="748"/>
      <c r="NQ45" s="748"/>
      <c r="NR45" s="255"/>
      <c r="NS45" s="143"/>
      <c r="NT45" s="143"/>
      <c r="NU45" s="250"/>
      <c r="NV45" s="241"/>
      <c r="NW45" s="143"/>
      <c r="NX45" s="241"/>
      <c r="NY45" s="241"/>
      <c r="NZ45" s="344"/>
      <c r="OA45" s="345"/>
      <c r="OB45" s="345"/>
      <c r="OC45" s="250"/>
      <c r="OD45" s="344"/>
      <c r="OE45" s="250"/>
      <c r="OF45" s="250"/>
      <c r="OG45" s="250"/>
      <c r="OH45" s="250"/>
      <c r="OI45" s="250"/>
      <c r="OJ45" s="250"/>
      <c r="OK45" s="250"/>
      <c r="OL45" s="250"/>
      <c r="OM45" s="250"/>
      <c r="ON45" s="250"/>
      <c r="OO45" s="250"/>
      <c r="OP45" s="250"/>
      <c r="OQ45" s="250"/>
      <c r="OR45" s="250"/>
      <c r="OS45" s="250"/>
      <c r="OT45" s="250"/>
      <c r="OU45" s="250"/>
      <c r="OV45" s="250"/>
      <c r="OW45" s="250"/>
      <c r="OX45" s="250"/>
      <c r="OY45" s="250"/>
      <c r="OZ45" s="250"/>
      <c r="PA45" s="250"/>
      <c r="PB45" s="250"/>
      <c r="PC45" s="250"/>
      <c r="PD45" s="250"/>
      <c r="PE45" s="250"/>
      <c r="PF45" s="250"/>
      <c r="PG45" s="250"/>
      <c r="PH45" s="250"/>
      <c r="PI45" s="250"/>
      <c r="PJ45" s="250"/>
      <c r="PK45" s="250"/>
      <c r="PL45" s="250"/>
      <c r="PM45" s="250"/>
      <c r="PN45" s="250"/>
      <c r="PO45" s="250"/>
      <c r="PP45" s="250"/>
      <c r="PQ45" s="250"/>
      <c r="PR45" s="250"/>
      <c r="PS45" s="250"/>
      <c r="PT45" s="250"/>
      <c r="PU45" s="250"/>
      <c r="PV45" s="250"/>
      <c r="PW45" s="250"/>
      <c r="PX45" s="250"/>
      <c r="PY45" s="250"/>
      <c r="PZ45" s="250"/>
      <c r="QA45" s="250"/>
      <c r="QB45" s="250"/>
      <c r="QC45" s="250"/>
      <c r="QD45" s="250"/>
      <c r="QE45" s="250"/>
      <c r="QF45" s="250"/>
      <c r="QG45" s="250"/>
      <c r="QH45" s="250"/>
      <c r="QI45" s="250"/>
      <c r="QJ45" s="250"/>
      <c r="QK45" s="250"/>
      <c r="QL45" s="250"/>
      <c r="QM45" s="250"/>
      <c r="QN45" s="250"/>
      <c r="QO45" s="250"/>
      <c r="QP45" s="250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</row>
    <row r="46" spans="1:555" s="18" customFormat="1" ht="21.75" customHeight="1" x14ac:dyDescent="0.35">
      <c r="A46" s="911"/>
      <c r="B46" s="1186" t="s">
        <v>178</v>
      </c>
      <c r="C46" s="957">
        <f>(FLOOR(C45,1000))*C50</f>
        <v>-10000</v>
      </c>
      <c r="D46" s="982">
        <f>C46</f>
        <v>-10000</v>
      </c>
      <c r="E46" s="1348" t="s">
        <v>9</v>
      </c>
      <c r="F46" s="1348"/>
      <c r="G46" s="1349"/>
      <c r="H46" s="944">
        <f>NK203</f>
        <v>104</v>
      </c>
      <c r="I46" s="1367"/>
      <c r="J46" s="1367"/>
      <c r="K46" s="1249"/>
      <c r="L46" s="1356"/>
      <c r="M46" s="1357"/>
      <c r="N46" s="1015"/>
      <c r="O46" s="1016"/>
      <c r="P46" s="766"/>
      <c r="Q46" s="1254"/>
      <c r="R46" s="1255"/>
      <c r="S46" s="908"/>
      <c r="T46" s="904"/>
      <c r="U46" s="641"/>
      <c r="V46" s="707"/>
      <c r="W46" s="613"/>
      <c r="X46" s="81"/>
      <c r="Y46" s="81"/>
      <c r="Z46" s="613"/>
      <c r="AA46" s="81"/>
      <c r="AB46" s="81"/>
      <c r="AC46" s="15"/>
      <c r="AD46" s="979"/>
      <c r="AE46" s="81"/>
      <c r="AF46" s="614"/>
      <c r="AG46" s="81"/>
      <c r="AH46" s="81"/>
      <c r="AI46" s="1066"/>
      <c r="AJ46" s="81"/>
      <c r="AK46" s="658"/>
      <c r="AL46" s="614"/>
      <c r="AM46" s="614"/>
      <c r="AN46" s="658"/>
      <c r="AO46" s="1066"/>
      <c r="AP46" s="614"/>
      <c r="AQ46" s="658"/>
      <c r="AR46" s="1066"/>
      <c r="AS46" s="1066"/>
      <c r="AT46" s="81"/>
      <c r="AU46" s="250"/>
      <c r="AV46" s="81"/>
      <c r="AW46" s="81"/>
      <c r="AX46" s="250"/>
      <c r="AY46" s="81"/>
      <c r="AZ46" s="81"/>
      <c r="BA46" s="17"/>
      <c r="BB46" s="81"/>
      <c r="BC46" s="81"/>
      <c r="BD46" s="17"/>
      <c r="BE46" s="81"/>
      <c r="BF46" s="81"/>
      <c r="BG46" s="241"/>
      <c r="BH46" s="81"/>
      <c r="BI46" s="81"/>
      <c r="BJ46" s="399"/>
      <c r="BK46" s="81"/>
      <c r="BL46" s="81"/>
      <c r="BM46" s="614"/>
      <c r="BN46" s="81"/>
      <c r="BO46" s="81"/>
      <c r="BP46" s="1066"/>
      <c r="BQ46" s="81"/>
      <c r="BR46" s="16"/>
      <c r="BS46" s="81"/>
      <c r="BT46" s="81"/>
      <c r="BU46" s="81"/>
      <c r="BV46" s="718"/>
      <c r="BW46" s="81"/>
      <c r="BX46" s="170"/>
      <c r="BY46" s="520"/>
      <c r="BZ46" s="81"/>
      <c r="CA46" s="170"/>
      <c r="CB46" s="722"/>
      <c r="CC46" s="81"/>
      <c r="CD46" s="81"/>
      <c r="CE46" s="17"/>
      <c r="CF46" s="81"/>
      <c r="CG46" s="81"/>
      <c r="CH46" s="250"/>
      <c r="CI46" s="81"/>
      <c r="CJ46" s="81"/>
      <c r="CK46" s="16"/>
      <c r="CL46" s="81"/>
      <c r="CM46" s="81"/>
      <c r="CN46" s="16"/>
      <c r="CO46" s="81"/>
      <c r="CP46" s="16"/>
      <c r="CQ46" s="241"/>
      <c r="CR46" s="264"/>
      <c r="CS46" s="292"/>
      <c r="CT46" s="241"/>
      <c r="CU46" s="264"/>
      <c r="CV46" s="292"/>
      <c r="CW46" s="234"/>
      <c r="CX46" s="234"/>
      <c r="CY46" s="1124"/>
      <c r="CZ46" s="264"/>
      <c r="DA46" s="234"/>
      <c r="DB46" s="234"/>
      <c r="DC46" s="264"/>
      <c r="DD46" s="241"/>
      <c r="DE46" s="241"/>
      <c r="DF46" s="264"/>
      <c r="DG46" s="143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64"/>
      <c r="DY46" s="234"/>
      <c r="DZ46" s="234"/>
      <c r="EA46" s="264"/>
      <c r="EB46" s="748"/>
      <c r="EC46" s="234"/>
      <c r="ED46" s="26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41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63"/>
      <c r="FT46" s="434"/>
      <c r="FU46" s="234"/>
      <c r="FV46" s="264"/>
      <c r="FW46" s="234"/>
      <c r="FX46" s="234"/>
      <c r="FY46" s="234"/>
      <c r="FZ46" s="234"/>
      <c r="GA46" s="1124"/>
      <c r="GB46" s="264"/>
      <c r="GC46" s="234"/>
      <c r="GD46" s="234"/>
      <c r="GE46" s="264"/>
      <c r="GF46" s="143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686"/>
      <c r="HA46" s="234"/>
      <c r="HB46" s="234"/>
      <c r="HC46" s="686"/>
      <c r="HD46" s="234"/>
      <c r="HE46" s="234"/>
      <c r="HF46" s="264"/>
      <c r="HG46" s="234"/>
      <c r="HH46" s="234"/>
      <c r="HI46" s="686"/>
      <c r="HJ46" s="234"/>
      <c r="HK46" s="234"/>
      <c r="HL46" s="686"/>
      <c r="HM46" s="729"/>
      <c r="HN46" s="81"/>
      <c r="HO46" s="16"/>
      <c r="HP46" s="234"/>
      <c r="HQ46" s="234"/>
      <c r="HR46" s="264"/>
      <c r="HS46" s="729"/>
      <c r="HT46" s="81"/>
      <c r="HU46" s="16"/>
      <c r="HV46" s="234"/>
      <c r="HW46" s="234"/>
      <c r="HX46" s="264"/>
      <c r="HY46" s="729"/>
      <c r="HZ46" s="81"/>
      <c r="IA46" s="16"/>
      <c r="IB46" s="234"/>
      <c r="IC46" s="234"/>
      <c r="ID46" s="264"/>
      <c r="IE46" s="241"/>
      <c r="IF46" s="234"/>
      <c r="IG46" s="81"/>
      <c r="IH46" s="729"/>
      <c r="II46" s="81"/>
      <c r="IJ46" s="16"/>
      <c r="IK46" s="201"/>
      <c r="IL46" s="81"/>
      <c r="IM46" s="81"/>
      <c r="IN46" s="729"/>
      <c r="IO46" s="81"/>
      <c r="IP46" s="16"/>
      <c r="IQ46" s="729"/>
      <c r="IR46" s="81"/>
      <c r="IS46" s="81"/>
      <c r="IT46" s="729"/>
      <c r="IU46" s="81"/>
      <c r="IV46" s="81"/>
      <c r="IW46" s="895"/>
      <c r="IX46" s="81"/>
      <c r="IY46" s="16"/>
      <c r="IZ46" s="729"/>
      <c r="JA46" s="81"/>
      <c r="JB46" s="81"/>
      <c r="JC46" s="729"/>
      <c r="JD46" s="81"/>
      <c r="JE46" s="81"/>
      <c r="JF46" s="729"/>
      <c r="JG46" s="81"/>
      <c r="JH46" s="81"/>
      <c r="JI46" s="729"/>
      <c r="JJ46" s="81"/>
      <c r="JK46" s="16"/>
      <c r="JL46" s="234"/>
      <c r="JM46" s="234"/>
      <c r="JN46" s="234"/>
      <c r="JO46" s="234"/>
      <c r="JP46" s="143"/>
      <c r="JQ46" s="245"/>
      <c r="JR46" s="246"/>
      <c r="JS46" s="246"/>
      <c r="JT46" s="246"/>
      <c r="JU46" s="246"/>
      <c r="JV46" s="246"/>
      <c r="JW46" s="246"/>
      <c r="JX46" s="246"/>
      <c r="JY46" s="246"/>
      <c r="JZ46" s="234"/>
      <c r="KA46" s="234"/>
      <c r="KB46" s="234"/>
      <c r="KC46" s="234"/>
      <c r="KD46" s="234"/>
      <c r="KE46" s="234"/>
      <c r="KF46" s="234"/>
      <c r="KG46" s="234"/>
      <c r="KH46" s="234"/>
      <c r="KI46" s="234"/>
      <c r="KJ46" s="234"/>
      <c r="KK46" s="234"/>
      <c r="KL46" s="234"/>
      <c r="KM46" s="234"/>
      <c r="KN46" s="234"/>
      <c r="KO46" s="250"/>
      <c r="KP46" s="345"/>
      <c r="KQ46" s="343"/>
      <c r="KR46" s="263"/>
      <c r="KS46" s="143"/>
      <c r="KT46" s="143"/>
      <c r="KU46" s="143"/>
      <c r="KV46" s="143"/>
      <c r="KW46" s="143"/>
      <c r="KX46" s="143"/>
      <c r="KY46" s="143"/>
      <c r="KZ46" s="143"/>
      <c r="LA46" s="143"/>
      <c r="LB46" s="143"/>
      <c r="LC46" s="143"/>
      <c r="LD46" s="143"/>
      <c r="LE46" s="143"/>
      <c r="LF46" s="143"/>
      <c r="LG46" s="143"/>
      <c r="LH46" s="143"/>
      <c r="LI46" s="143"/>
      <c r="LJ46" s="143"/>
      <c r="LK46" s="143"/>
      <c r="LL46" s="234"/>
      <c r="LM46" s="250"/>
      <c r="LN46" s="345"/>
      <c r="LO46" s="343"/>
      <c r="LP46" s="263"/>
      <c r="LQ46" s="143"/>
      <c r="LR46" s="143"/>
      <c r="LS46" s="143"/>
      <c r="LT46" s="143"/>
      <c r="LU46" s="143"/>
      <c r="LV46" s="143"/>
      <c r="LW46" s="143"/>
      <c r="LX46" s="143"/>
      <c r="LY46" s="143"/>
      <c r="LZ46" s="143"/>
      <c r="MA46" s="143"/>
      <c r="MB46" s="143"/>
      <c r="MC46" s="143"/>
      <c r="MD46" s="143"/>
      <c r="ME46" s="143"/>
      <c r="MF46" s="143"/>
      <c r="MG46" s="143"/>
      <c r="MH46" s="143"/>
      <c r="MI46" s="143"/>
      <c r="MJ46" s="143"/>
      <c r="MK46" s="143"/>
      <c r="ML46" s="143"/>
      <c r="MM46" s="143"/>
      <c r="MN46" s="143"/>
      <c r="MO46" s="143"/>
      <c r="MP46" s="143"/>
      <c r="MQ46" s="143"/>
      <c r="MR46" s="234"/>
      <c r="MS46" s="263"/>
      <c r="MT46" s="263"/>
      <c r="MU46" s="263"/>
      <c r="MV46" s="118"/>
      <c r="MW46" s="118"/>
      <c r="MX46" s="379"/>
      <c r="MY46" s="118"/>
      <c r="MZ46" s="399"/>
      <c r="NA46" s="399"/>
      <c r="NB46" s="817"/>
      <c r="NC46" s="1157"/>
      <c r="ND46" s="508"/>
      <c r="NE46" s="118"/>
      <c r="NF46" s="419"/>
      <c r="NG46" s="487"/>
      <c r="NH46" s="143"/>
      <c r="NI46" s="428"/>
      <c r="NJ46" s="357"/>
      <c r="NK46" s="513"/>
      <c r="NL46" s="998"/>
      <c r="NM46" s="749"/>
      <c r="NN46" s="749"/>
      <c r="NO46" s="749"/>
      <c r="NP46" s="748"/>
      <c r="NQ46" s="748"/>
      <c r="NR46" s="255"/>
      <c r="NS46" s="143"/>
      <c r="NT46" s="143"/>
      <c r="NU46" s="250"/>
      <c r="NV46" s="241"/>
      <c r="NW46" s="143"/>
      <c r="NX46" s="241"/>
      <c r="NY46" s="241"/>
      <c r="NZ46" s="344"/>
      <c r="OA46" s="345"/>
      <c r="OB46" s="345"/>
      <c r="OC46" s="250"/>
      <c r="OD46" s="344"/>
      <c r="OE46" s="250"/>
      <c r="OF46" s="250"/>
      <c r="OG46" s="250"/>
      <c r="OH46" s="250"/>
      <c r="OI46" s="250"/>
      <c r="OJ46" s="250"/>
      <c r="OK46" s="250"/>
      <c r="OL46" s="250"/>
      <c r="OM46" s="250"/>
      <c r="ON46" s="250"/>
      <c r="OO46" s="250"/>
      <c r="OP46" s="250"/>
      <c r="OQ46" s="250"/>
      <c r="OR46" s="250"/>
      <c r="OS46" s="250"/>
      <c r="OT46" s="250"/>
      <c r="OU46" s="250"/>
      <c r="OV46" s="250"/>
      <c r="OW46" s="250"/>
      <c r="OX46" s="250"/>
      <c r="OY46" s="250"/>
      <c r="OZ46" s="250"/>
      <c r="PA46" s="250"/>
      <c r="PB46" s="250"/>
      <c r="PC46" s="250"/>
      <c r="PD46" s="250"/>
      <c r="PE46" s="250"/>
      <c r="PF46" s="250"/>
      <c r="PG46" s="250"/>
      <c r="PH46" s="250"/>
      <c r="PI46" s="250"/>
      <c r="PJ46" s="250"/>
      <c r="PK46" s="250"/>
      <c r="PL46" s="250"/>
      <c r="PM46" s="250"/>
      <c r="PN46" s="250"/>
      <c r="PO46" s="250"/>
      <c r="PP46" s="250"/>
      <c r="PQ46" s="250"/>
      <c r="PR46" s="250"/>
      <c r="PS46" s="250"/>
      <c r="PT46" s="250"/>
      <c r="PU46" s="250"/>
      <c r="PV46" s="250"/>
      <c r="PW46" s="250"/>
      <c r="PX46" s="250"/>
      <c r="PY46" s="250"/>
      <c r="PZ46" s="250"/>
      <c r="QA46" s="250"/>
      <c r="QB46" s="250"/>
      <c r="QC46" s="250"/>
      <c r="QD46" s="250"/>
      <c r="QE46" s="250"/>
      <c r="QF46" s="250"/>
      <c r="QG46" s="250"/>
      <c r="QH46" s="250"/>
      <c r="QI46" s="250"/>
      <c r="QJ46" s="250"/>
      <c r="QK46" s="250"/>
      <c r="QL46" s="250"/>
      <c r="QM46" s="250"/>
      <c r="QN46" s="250"/>
      <c r="QO46" s="250"/>
      <c r="QP46" s="250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</row>
    <row r="47" spans="1:555" s="18" customFormat="1" ht="21.75" customHeight="1" thickBot="1" x14ac:dyDescent="0.4">
      <c r="A47" s="911"/>
      <c r="B47" s="1185" t="s">
        <v>164</v>
      </c>
      <c r="C47" s="957">
        <f>H30</f>
        <v>10114</v>
      </c>
      <c r="D47" s="983">
        <f>-C47</f>
        <v>-10114</v>
      </c>
      <c r="E47" s="769" t="s">
        <v>4</v>
      </c>
      <c r="F47" s="769"/>
      <c r="G47" s="770"/>
      <c r="H47" s="945">
        <f>NI203/NK203</f>
        <v>5846.1882692307699</v>
      </c>
      <c r="I47" s="1367">
        <v>1</v>
      </c>
      <c r="J47" s="1368"/>
      <c r="K47" s="1369"/>
      <c r="L47" s="1265"/>
      <c r="M47" s="1266"/>
      <c r="N47" s="1015"/>
      <c r="O47" s="1016"/>
      <c r="P47" s="1016"/>
      <c r="Q47" s="1254"/>
      <c r="R47" s="1255"/>
      <c r="S47" s="907"/>
      <c r="T47" s="904"/>
      <c r="U47" s="642"/>
      <c r="V47" s="707"/>
      <c r="W47" s="614"/>
      <c r="X47" s="81"/>
      <c r="Y47" s="81"/>
      <c r="Z47" s="614"/>
      <c r="AA47" s="81"/>
      <c r="AB47" s="81"/>
      <c r="AC47" s="17"/>
      <c r="AD47" s="979"/>
      <c r="AE47" s="81"/>
      <c r="AF47" s="614"/>
      <c r="AG47" s="81"/>
      <c r="AH47" s="81"/>
      <c r="AI47" s="1066"/>
      <c r="AJ47" s="81"/>
      <c r="AK47" s="658"/>
      <c r="AL47" s="614"/>
      <c r="AM47" s="614"/>
      <c r="AN47" s="658"/>
      <c r="AO47" s="1066"/>
      <c r="AP47" s="614"/>
      <c r="AQ47" s="658"/>
      <c r="AR47" s="1066"/>
      <c r="AS47" s="1066"/>
      <c r="AT47" s="81"/>
      <c r="AU47" s="250"/>
      <c r="AV47" s="81"/>
      <c r="AW47" s="81"/>
      <c r="AX47" s="250"/>
      <c r="AY47" s="81"/>
      <c r="AZ47" s="17"/>
      <c r="BA47" s="17"/>
      <c r="BB47" s="81"/>
      <c r="BC47" s="81"/>
      <c r="BD47" s="17"/>
      <c r="BE47" s="81"/>
      <c r="BF47" s="81"/>
      <c r="BG47" s="241"/>
      <c r="BH47" s="81"/>
      <c r="BI47" s="81"/>
      <c r="BJ47" s="399"/>
      <c r="BK47" s="81"/>
      <c r="BL47" s="81"/>
      <c r="BM47" s="614"/>
      <c r="BN47" s="81"/>
      <c r="BO47" s="81"/>
      <c r="BP47" s="1066"/>
      <c r="BQ47" s="81"/>
      <c r="BR47" s="16"/>
      <c r="BS47" s="81"/>
      <c r="BT47" s="81"/>
      <c r="BU47" s="81"/>
      <c r="BV47" s="614"/>
      <c r="BW47" s="81"/>
      <c r="BX47" s="170"/>
      <c r="BY47" s="520"/>
      <c r="BZ47" s="81"/>
      <c r="CA47" s="170"/>
      <c r="CB47" s="722"/>
      <c r="CC47" s="81"/>
      <c r="CD47" s="81"/>
      <c r="CE47" s="17"/>
      <c r="CF47" s="81"/>
      <c r="CG47" s="81"/>
      <c r="CH47" s="250"/>
      <c r="CI47" s="81"/>
      <c r="CJ47" s="81"/>
      <c r="CK47" s="17"/>
      <c r="CL47" s="81"/>
      <c r="CM47" s="81"/>
      <c r="CN47" s="17"/>
      <c r="CO47" s="81"/>
      <c r="CP47" s="17"/>
      <c r="CQ47" s="241"/>
      <c r="CR47" s="264"/>
      <c r="CS47" s="292"/>
      <c r="CT47" s="241"/>
      <c r="CU47" s="264"/>
      <c r="CV47" s="292"/>
      <c r="CW47" s="250"/>
      <c r="CX47" s="250"/>
      <c r="CY47" s="1123"/>
      <c r="CZ47" s="264"/>
      <c r="DA47" s="250"/>
      <c r="DB47" s="250"/>
      <c r="DC47" s="264"/>
      <c r="DD47" s="241"/>
      <c r="DE47" s="241"/>
      <c r="DF47" s="264"/>
      <c r="DG47" s="645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64"/>
      <c r="DY47" s="250"/>
      <c r="DZ47" s="250"/>
      <c r="EA47" s="264"/>
      <c r="EB47" s="1048"/>
      <c r="EC47" s="250"/>
      <c r="ED47" s="264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41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63"/>
      <c r="FT47" s="434"/>
      <c r="FU47" s="250"/>
      <c r="FV47" s="293"/>
      <c r="FW47" s="250"/>
      <c r="FX47" s="250"/>
      <c r="FY47" s="250"/>
      <c r="FZ47" s="250"/>
      <c r="GA47" s="1123"/>
      <c r="GB47" s="293"/>
      <c r="GC47" s="234"/>
      <c r="GD47" s="250"/>
      <c r="GE47" s="293"/>
      <c r="GF47" s="143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686"/>
      <c r="HA47" s="250"/>
      <c r="HB47" s="250"/>
      <c r="HC47" s="686"/>
      <c r="HD47" s="250"/>
      <c r="HE47" s="250"/>
      <c r="HF47" s="264"/>
      <c r="HG47" s="250"/>
      <c r="HH47" s="250"/>
      <c r="HI47" s="686"/>
      <c r="HJ47" s="250"/>
      <c r="HK47" s="250"/>
      <c r="HL47" s="686"/>
      <c r="HM47" s="729"/>
      <c r="HN47" s="81"/>
      <c r="HO47" s="17"/>
      <c r="HP47" s="250"/>
      <c r="HQ47" s="250"/>
      <c r="HR47" s="264"/>
      <c r="HS47" s="729"/>
      <c r="HT47" s="81"/>
      <c r="HU47" s="17"/>
      <c r="HV47" s="250"/>
      <c r="HW47" s="250"/>
      <c r="HX47" s="264"/>
      <c r="HY47" s="729"/>
      <c r="HZ47" s="81"/>
      <c r="IA47" s="17"/>
      <c r="IB47" s="250"/>
      <c r="IC47" s="250"/>
      <c r="ID47" s="264"/>
      <c r="IE47" s="241"/>
      <c r="IF47" s="250"/>
      <c r="IG47" s="81"/>
      <c r="IH47" s="729"/>
      <c r="II47" s="81"/>
      <c r="IJ47" s="17"/>
      <c r="IK47" s="201"/>
      <c r="IL47" s="81"/>
      <c r="IM47" s="81"/>
      <c r="IN47" s="729"/>
      <c r="IO47" s="81"/>
      <c r="IP47" s="17"/>
      <c r="IQ47" s="729"/>
      <c r="IR47" s="81"/>
      <c r="IS47" s="81"/>
      <c r="IT47" s="729"/>
      <c r="IU47" s="81"/>
      <c r="IV47" s="81"/>
      <c r="IW47" s="895"/>
      <c r="IX47" s="81"/>
      <c r="IY47" s="17"/>
      <c r="IZ47" s="729"/>
      <c r="JA47" s="81"/>
      <c r="JB47" s="81"/>
      <c r="JC47" s="729"/>
      <c r="JD47" s="81"/>
      <c r="JE47" s="81"/>
      <c r="JF47" s="729"/>
      <c r="JG47" s="81"/>
      <c r="JH47" s="81"/>
      <c r="JI47" s="729"/>
      <c r="JJ47" s="81"/>
      <c r="JK47" s="17"/>
      <c r="JL47" s="250"/>
      <c r="JM47" s="250"/>
      <c r="JN47" s="250"/>
      <c r="JO47" s="250"/>
      <c r="JP47" s="143"/>
      <c r="JQ47" s="246"/>
      <c r="JR47" s="246"/>
      <c r="JS47" s="246"/>
      <c r="JT47" s="246"/>
      <c r="JU47" s="246"/>
      <c r="JV47" s="246"/>
      <c r="JW47" s="246"/>
      <c r="JX47" s="246"/>
      <c r="JY47" s="246"/>
      <c r="JZ47" s="234"/>
      <c r="KA47" s="234"/>
      <c r="KB47" s="234"/>
      <c r="KC47" s="234"/>
      <c r="KD47" s="234"/>
      <c r="KE47" s="234"/>
      <c r="KF47" s="234"/>
      <c r="KG47" s="234"/>
      <c r="KH47" s="234"/>
      <c r="KI47" s="234"/>
      <c r="KJ47" s="234"/>
      <c r="KK47" s="234"/>
      <c r="KL47" s="234"/>
      <c r="KM47" s="234"/>
      <c r="KN47" s="234"/>
      <c r="KO47" s="250"/>
      <c r="KP47" s="347"/>
      <c r="KQ47" s="348"/>
      <c r="KR47" s="143"/>
      <c r="KS47" s="143"/>
      <c r="KT47" s="143"/>
      <c r="KU47" s="143"/>
      <c r="KV47" s="143"/>
      <c r="KW47" s="143"/>
      <c r="KX47" s="143"/>
      <c r="KY47" s="143"/>
      <c r="KZ47" s="143"/>
      <c r="LA47" s="143"/>
      <c r="LB47" s="143"/>
      <c r="LC47" s="143"/>
      <c r="LD47" s="143"/>
      <c r="LE47" s="143"/>
      <c r="LF47" s="143"/>
      <c r="LG47" s="143"/>
      <c r="LH47" s="143"/>
      <c r="LI47" s="143"/>
      <c r="LJ47" s="143"/>
      <c r="LK47" s="143"/>
      <c r="LL47" s="234"/>
      <c r="LM47" s="250"/>
      <c r="LN47" s="347"/>
      <c r="LO47" s="348"/>
      <c r="LP47" s="143"/>
      <c r="LQ47" s="143"/>
      <c r="LR47" s="143"/>
      <c r="LS47" s="143"/>
      <c r="LT47" s="143"/>
      <c r="LU47" s="143"/>
      <c r="LV47" s="143"/>
      <c r="LW47" s="143"/>
      <c r="LX47" s="143"/>
      <c r="LY47" s="143"/>
      <c r="LZ47" s="143"/>
      <c r="MA47" s="143"/>
      <c r="MB47" s="143"/>
      <c r="MC47" s="143"/>
      <c r="MD47" s="143"/>
      <c r="ME47" s="143"/>
      <c r="MF47" s="143"/>
      <c r="MG47" s="143"/>
      <c r="MH47" s="143"/>
      <c r="MI47" s="143"/>
      <c r="MJ47" s="143"/>
      <c r="MK47" s="143"/>
      <c r="ML47" s="143"/>
      <c r="MM47" s="143"/>
      <c r="MN47" s="143"/>
      <c r="MO47" s="143"/>
      <c r="MP47" s="143"/>
      <c r="MQ47" s="143"/>
      <c r="MR47" s="234"/>
      <c r="MS47" s="263"/>
      <c r="MT47" s="263"/>
      <c r="MU47" s="263"/>
      <c r="MV47" s="118"/>
      <c r="MW47" s="118"/>
      <c r="MX47" s="379"/>
      <c r="MY47" s="118"/>
      <c r="MZ47" s="399"/>
      <c r="NA47" s="399"/>
      <c r="NB47" s="817"/>
      <c r="NC47" s="1157"/>
      <c r="ND47" s="508"/>
      <c r="NE47" s="118"/>
      <c r="NF47" s="419"/>
      <c r="NG47" s="487"/>
      <c r="NH47" s="143"/>
      <c r="NI47" s="428"/>
      <c r="NJ47" s="357"/>
      <c r="NK47" s="513"/>
      <c r="NL47" s="998"/>
      <c r="NM47" s="749"/>
      <c r="NN47" s="749"/>
      <c r="NO47" s="749"/>
      <c r="NP47" s="748"/>
      <c r="NQ47" s="748"/>
      <c r="NR47" s="143"/>
      <c r="NS47" s="255"/>
      <c r="NT47" s="255"/>
      <c r="NU47" s="250"/>
      <c r="NV47" s="241"/>
      <c r="NW47" s="349"/>
      <c r="NX47" s="241"/>
      <c r="NY47" s="241"/>
      <c r="NZ47" s="350"/>
      <c r="OA47" s="345"/>
      <c r="OB47" s="345"/>
      <c r="OC47" s="250"/>
      <c r="OD47" s="344"/>
      <c r="OE47" s="250"/>
      <c r="OF47" s="250"/>
      <c r="OG47" s="250"/>
      <c r="OH47" s="250"/>
      <c r="OI47" s="250"/>
      <c r="OJ47" s="250"/>
      <c r="OK47" s="250"/>
      <c r="OL47" s="250"/>
      <c r="OM47" s="250"/>
      <c r="ON47" s="250"/>
      <c r="OO47" s="250"/>
      <c r="OP47" s="250"/>
      <c r="OQ47" s="250"/>
      <c r="OR47" s="250"/>
      <c r="OS47" s="250"/>
      <c r="OT47" s="250"/>
      <c r="OU47" s="250"/>
      <c r="OV47" s="250"/>
      <c r="OW47" s="250"/>
      <c r="OX47" s="250"/>
      <c r="OY47" s="250"/>
      <c r="OZ47" s="250"/>
      <c r="PA47" s="250"/>
      <c r="PB47" s="250"/>
      <c r="PC47" s="250"/>
      <c r="PD47" s="250"/>
      <c r="PE47" s="250"/>
      <c r="PF47" s="250"/>
      <c r="PG47" s="250"/>
      <c r="PH47" s="250"/>
      <c r="PI47" s="250"/>
      <c r="PJ47" s="250"/>
      <c r="PK47" s="250"/>
      <c r="PL47" s="250"/>
      <c r="PM47" s="250"/>
      <c r="PN47" s="250"/>
      <c r="PO47" s="250"/>
      <c r="PP47" s="250"/>
      <c r="PQ47" s="250"/>
      <c r="PR47" s="250"/>
      <c r="PS47" s="250"/>
      <c r="PT47" s="250"/>
      <c r="PU47" s="250"/>
      <c r="PV47" s="250"/>
      <c r="PW47" s="250"/>
      <c r="PX47" s="250"/>
      <c r="PY47" s="250"/>
      <c r="PZ47" s="250"/>
      <c r="QA47" s="250"/>
      <c r="QB47" s="250"/>
      <c r="QC47" s="250"/>
      <c r="QD47" s="250"/>
      <c r="QE47" s="250"/>
      <c r="QF47" s="250"/>
      <c r="QG47" s="250"/>
      <c r="QH47" s="250"/>
      <c r="QI47" s="250"/>
      <c r="QJ47" s="250"/>
      <c r="QK47" s="250"/>
      <c r="QL47" s="250"/>
      <c r="QM47" s="250"/>
      <c r="QN47" s="250"/>
      <c r="QO47" s="250"/>
      <c r="QP47" s="250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</row>
    <row r="48" spans="1:555" s="18" customFormat="1" ht="21.75" customHeight="1" thickBot="1" x14ac:dyDescent="0.4">
      <c r="A48" s="911"/>
      <c r="B48" s="1187" t="s">
        <v>179</v>
      </c>
      <c r="C48" s="958">
        <f>C47-D50</f>
        <v>20228</v>
      </c>
      <c r="D48" s="983"/>
      <c r="E48" s="769" t="s">
        <v>5</v>
      </c>
      <c r="F48" s="769"/>
      <c r="G48" s="770"/>
      <c r="H48" s="946">
        <f>MAX(NI55:NI202)</f>
        <v>25564.25</v>
      </c>
      <c r="I48" s="1024"/>
      <c r="J48" s="1032"/>
      <c r="K48" s="1032"/>
      <c r="L48" s="1366"/>
      <c r="M48" s="1266"/>
      <c r="N48" s="1015"/>
      <c r="O48" s="1016"/>
      <c r="P48" s="1016"/>
      <c r="Q48" s="1254"/>
      <c r="R48" s="1255"/>
      <c r="S48" s="908"/>
      <c r="T48" s="904"/>
      <c r="U48" s="707"/>
      <c r="V48" s="642"/>
      <c r="W48" s="614"/>
      <c r="X48" s="81"/>
      <c r="Y48" s="81"/>
      <c r="Z48" s="614"/>
      <c r="AA48" s="81"/>
      <c r="AB48" s="81"/>
      <c r="AC48" s="17"/>
      <c r="AD48" s="979"/>
      <c r="AE48" s="81"/>
      <c r="AF48" s="614"/>
      <c r="AG48" s="81"/>
      <c r="AH48" s="81"/>
      <c r="AI48" s="1066"/>
      <c r="AJ48" s="81"/>
      <c r="AK48" s="658"/>
      <c r="AL48" s="614"/>
      <c r="AM48" s="614"/>
      <c r="AN48" s="658"/>
      <c r="AO48" s="1066"/>
      <c r="AP48" s="614"/>
      <c r="AQ48" s="658"/>
      <c r="AR48" s="1066"/>
      <c r="AS48" s="1066"/>
      <c r="AT48" s="81"/>
      <c r="AU48" s="250"/>
      <c r="AV48" s="81"/>
      <c r="AW48" s="81"/>
      <c r="AX48" s="250"/>
      <c r="AY48" s="81"/>
      <c r="AZ48" s="81"/>
      <c r="BA48" s="17"/>
      <c r="BB48" s="81"/>
      <c r="BC48" s="81"/>
      <c r="BD48" s="17"/>
      <c r="BE48" s="81"/>
      <c r="BF48" s="81"/>
      <c r="BG48" s="241"/>
      <c r="BH48" s="81"/>
      <c r="BI48" s="81"/>
      <c r="BJ48" s="399"/>
      <c r="BK48" s="81"/>
      <c r="BL48" s="81"/>
      <c r="BM48" s="614"/>
      <c r="BN48" s="81"/>
      <c r="BO48" s="81"/>
      <c r="BP48" s="1066"/>
      <c r="BQ48" s="81"/>
      <c r="BR48" s="16"/>
      <c r="BS48" s="81"/>
      <c r="BT48" s="81"/>
      <c r="BU48" s="81"/>
      <c r="BV48" s="614"/>
      <c r="BW48" s="81"/>
      <c r="BX48" s="170"/>
      <c r="BY48" s="520"/>
      <c r="BZ48" s="81"/>
      <c r="CA48" s="170"/>
      <c r="CB48" s="722"/>
      <c r="CC48" s="81"/>
      <c r="CD48" s="81"/>
      <c r="CE48" s="17"/>
      <c r="CF48" s="81"/>
      <c r="CG48" s="81"/>
      <c r="CH48" s="250"/>
      <c r="CI48" s="81"/>
      <c r="CJ48" s="81"/>
      <c r="CK48" s="17"/>
      <c r="CL48" s="81"/>
      <c r="CM48" s="81"/>
      <c r="CN48" s="17"/>
      <c r="CO48" s="81"/>
      <c r="CP48" s="17"/>
      <c r="CQ48" s="241"/>
      <c r="CR48" s="264"/>
      <c r="CS48" s="292"/>
      <c r="CT48" s="241"/>
      <c r="CU48" s="264"/>
      <c r="CV48" s="292"/>
      <c r="CW48" s="250"/>
      <c r="CX48" s="250"/>
      <c r="CY48" s="1123"/>
      <c r="CZ48" s="264"/>
      <c r="DA48" s="250"/>
      <c r="DB48" s="250"/>
      <c r="DC48" s="264"/>
      <c r="DD48" s="241"/>
      <c r="DE48" s="241"/>
      <c r="DF48" s="264"/>
      <c r="DG48" s="645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64"/>
      <c r="DY48" s="250"/>
      <c r="DZ48" s="250"/>
      <c r="EA48" s="264"/>
      <c r="EB48" s="1048"/>
      <c r="EC48" s="250"/>
      <c r="ED48" s="264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41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63"/>
      <c r="FT48" s="434"/>
      <c r="FU48" s="250"/>
      <c r="FV48" s="293"/>
      <c r="FW48" s="250"/>
      <c r="FX48" s="250"/>
      <c r="FY48" s="250"/>
      <c r="FZ48" s="250"/>
      <c r="GA48" s="1123"/>
      <c r="GB48" s="293"/>
      <c r="GC48" s="234"/>
      <c r="GD48" s="250"/>
      <c r="GE48" s="293"/>
      <c r="GF48" s="143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686"/>
      <c r="HA48" s="250"/>
      <c r="HB48" s="250"/>
      <c r="HC48" s="686"/>
      <c r="HD48" s="250"/>
      <c r="HE48" s="250"/>
      <c r="HF48" s="264"/>
      <c r="HG48" s="250"/>
      <c r="HH48" s="250"/>
      <c r="HI48" s="686"/>
      <c r="HJ48" s="250"/>
      <c r="HK48" s="250"/>
      <c r="HL48" s="686"/>
      <c r="HM48" s="729"/>
      <c r="HN48" s="81"/>
      <c r="HO48" s="17"/>
      <c r="HP48" s="250"/>
      <c r="HQ48" s="250"/>
      <c r="HR48" s="264"/>
      <c r="HS48" s="729"/>
      <c r="HT48" s="81"/>
      <c r="HU48" s="17"/>
      <c r="HV48" s="250"/>
      <c r="HW48" s="250"/>
      <c r="HX48" s="264"/>
      <c r="HY48" s="729"/>
      <c r="HZ48" s="81"/>
      <c r="IA48" s="17"/>
      <c r="IB48" s="250"/>
      <c r="IC48" s="250"/>
      <c r="ID48" s="264"/>
      <c r="IE48" s="241"/>
      <c r="IF48" s="250"/>
      <c r="IG48" s="81"/>
      <c r="IH48" s="729"/>
      <c r="II48" s="81"/>
      <c r="IJ48" s="17"/>
      <c r="IK48" s="201"/>
      <c r="IL48" s="81"/>
      <c r="IM48" s="81"/>
      <c r="IN48" s="729"/>
      <c r="IO48" s="81"/>
      <c r="IP48" s="17"/>
      <c r="IQ48" s="729"/>
      <c r="IR48" s="81"/>
      <c r="IS48" s="81"/>
      <c r="IT48" s="729"/>
      <c r="IU48" s="81"/>
      <c r="IV48" s="81"/>
      <c r="IW48" s="895"/>
      <c r="IX48" s="81"/>
      <c r="IY48" s="17"/>
      <c r="IZ48" s="729"/>
      <c r="JA48" s="81"/>
      <c r="JB48" s="81"/>
      <c r="JC48" s="729"/>
      <c r="JD48" s="81"/>
      <c r="JE48" s="81"/>
      <c r="JF48" s="729"/>
      <c r="JG48" s="81"/>
      <c r="JH48" s="81"/>
      <c r="JI48" s="729"/>
      <c r="JJ48" s="81"/>
      <c r="JK48" s="17"/>
      <c r="JL48" s="250"/>
      <c r="JM48" s="250"/>
      <c r="JN48" s="250"/>
      <c r="JO48" s="250"/>
      <c r="JP48" s="143"/>
      <c r="JQ48" s="246"/>
      <c r="JR48" s="246"/>
      <c r="JS48" s="246"/>
      <c r="JT48" s="246"/>
      <c r="JU48" s="246"/>
      <c r="JV48" s="246"/>
      <c r="JW48" s="246"/>
      <c r="JX48" s="246"/>
      <c r="JY48" s="246"/>
      <c r="JZ48" s="234"/>
      <c r="KA48" s="234"/>
      <c r="KB48" s="234"/>
      <c r="KC48" s="234"/>
      <c r="KD48" s="234"/>
      <c r="KE48" s="234"/>
      <c r="KF48" s="234"/>
      <c r="KG48" s="234"/>
      <c r="KH48" s="234"/>
      <c r="KI48" s="234"/>
      <c r="KJ48" s="234"/>
      <c r="KK48" s="234"/>
      <c r="KL48" s="234"/>
      <c r="KM48" s="234"/>
      <c r="KN48" s="234"/>
      <c r="KO48" s="250"/>
      <c r="KP48" s="347"/>
      <c r="KQ48" s="348"/>
      <c r="KR48" s="143"/>
      <c r="KS48" s="143"/>
      <c r="KT48" s="143"/>
      <c r="KU48" s="143"/>
      <c r="KV48" s="143"/>
      <c r="KW48" s="143"/>
      <c r="KX48" s="143"/>
      <c r="KY48" s="143"/>
      <c r="KZ48" s="143"/>
      <c r="LA48" s="143"/>
      <c r="LB48" s="143"/>
      <c r="LC48" s="143"/>
      <c r="LD48" s="143"/>
      <c r="LE48" s="143"/>
      <c r="LF48" s="143"/>
      <c r="LG48" s="143"/>
      <c r="LH48" s="143"/>
      <c r="LI48" s="143"/>
      <c r="LJ48" s="143"/>
      <c r="LK48" s="143"/>
      <c r="LL48" s="234"/>
      <c r="LM48" s="250"/>
      <c r="LN48" s="347"/>
      <c r="LO48" s="348"/>
      <c r="LP48" s="143"/>
      <c r="LQ48" s="143"/>
      <c r="LR48" s="143"/>
      <c r="LS48" s="143"/>
      <c r="LT48" s="143"/>
      <c r="LU48" s="143"/>
      <c r="LV48" s="143"/>
      <c r="LW48" s="143"/>
      <c r="LX48" s="143"/>
      <c r="LY48" s="143"/>
      <c r="LZ48" s="143"/>
      <c r="MA48" s="143"/>
      <c r="MB48" s="143"/>
      <c r="MC48" s="143"/>
      <c r="MD48" s="143"/>
      <c r="ME48" s="143"/>
      <c r="MF48" s="143"/>
      <c r="MG48" s="143"/>
      <c r="MH48" s="143"/>
      <c r="MI48" s="143"/>
      <c r="MJ48" s="143"/>
      <c r="MK48" s="143"/>
      <c r="ML48" s="143"/>
      <c r="MM48" s="143"/>
      <c r="MN48" s="143"/>
      <c r="MO48" s="143"/>
      <c r="MP48" s="143"/>
      <c r="MQ48" s="143"/>
      <c r="MR48" s="234"/>
      <c r="MS48" s="263"/>
      <c r="MT48" s="263"/>
      <c r="MU48" s="263"/>
      <c r="MV48" s="118"/>
      <c r="MW48" s="118"/>
      <c r="MX48" s="379"/>
      <c r="MY48" s="118"/>
      <c r="MZ48" s="399"/>
      <c r="NA48" s="399"/>
      <c r="NB48" s="817"/>
      <c r="NC48" s="1157"/>
      <c r="ND48" s="508"/>
      <c r="NE48" s="118"/>
      <c r="NF48" s="419"/>
      <c r="NG48" s="487"/>
      <c r="NH48" s="143"/>
      <c r="NI48" s="428"/>
      <c r="NJ48" s="357"/>
      <c r="NK48" s="513"/>
      <c r="NL48" s="998"/>
      <c r="NM48" s="749"/>
      <c r="NN48" s="749"/>
      <c r="NO48" s="749"/>
      <c r="NP48" s="748"/>
      <c r="NQ48" s="748"/>
      <c r="NR48" s="143"/>
      <c r="NS48" s="255"/>
      <c r="NT48" s="255"/>
      <c r="NU48" s="250"/>
      <c r="NV48" s="241"/>
      <c r="NW48" s="349"/>
      <c r="NX48" s="241"/>
      <c r="NY48" s="241"/>
      <c r="NZ48" s="350"/>
      <c r="OA48" s="345"/>
      <c r="OB48" s="345"/>
      <c r="OC48" s="250"/>
      <c r="OD48" s="344"/>
      <c r="OE48" s="250"/>
      <c r="OF48" s="250"/>
      <c r="OG48" s="250"/>
      <c r="OH48" s="250"/>
      <c r="OI48" s="250"/>
      <c r="OJ48" s="250"/>
      <c r="OK48" s="250"/>
      <c r="OL48" s="250"/>
      <c r="OM48" s="250"/>
      <c r="ON48" s="250"/>
      <c r="OO48" s="250"/>
      <c r="OP48" s="250"/>
      <c r="OQ48" s="250"/>
      <c r="OR48" s="250"/>
      <c r="OS48" s="250"/>
      <c r="OT48" s="250"/>
      <c r="OU48" s="250"/>
      <c r="OV48" s="250"/>
      <c r="OW48" s="250"/>
      <c r="OX48" s="250"/>
      <c r="OY48" s="250"/>
      <c r="OZ48" s="250"/>
      <c r="PA48" s="250"/>
      <c r="PB48" s="250"/>
      <c r="PC48" s="250"/>
      <c r="PD48" s="250"/>
      <c r="PE48" s="250"/>
      <c r="PF48" s="250"/>
      <c r="PG48" s="250"/>
      <c r="PH48" s="250"/>
      <c r="PI48" s="250"/>
      <c r="PJ48" s="250"/>
      <c r="PK48" s="250"/>
      <c r="PL48" s="250"/>
      <c r="PM48" s="250"/>
      <c r="PN48" s="250"/>
      <c r="PO48" s="250"/>
      <c r="PP48" s="250"/>
      <c r="PQ48" s="250"/>
      <c r="PR48" s="250"/>
      <c r="PS48" s="250"/>
      <c r="PT48" s="250"/>
      <c r="PU48" s="250"/>
      <c r="PV48" s="250"/>
      <c r="PW48" s="250"/>
      <c r="PX48" s="250"/>
      <c r="PY48" s="250"/>
      <c r="PZ48" s="250"/>
      <c r="QA48" s="250"/>
      <c r="QB48" s="250"/>
      <c r="QC48" s="250"/>
      <c r="QD48" s="250"/>
      <c r="QE48" s="250"/>
      <c r="QF48" s="250"/>
      <c r="QG48" s="250"/>
      <c r="QH48" s="250"/>
      <c r="QI48" s="250"/>
      <c r="QJ48" s="250"/>
      <c r="QK48" s="250"/>
      <c r="QL48" s="250"/>
      <c r="QM48" s="250"/>
      <c r="QN48" s="250"/>
      <c r="QO48" s="250"/>
      <c r="QP48" s="250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</row>
    <row r="49" spans="1:555" s="18" customFormat="1" ht="21.75" customHeight="1" thickBot="1" x14ac:dyDescent="0.4">
      <c r="A49" s="911"/>
      <c r="B49" s="1188" t="s">
        <v>180</v>
      </c>
      <c r="C49" s="957">
        <f>FLOOR(C48,1000)</f>
        <v>20000</v>
      </c>
      <c r="D49" s="984"/>
      <c r="E49" s="1348" t="s">
        <v>8</v>
      </c>
      <c r="F49" s="1348"/>
      <c r="G49" s="1349"/>
      <c r="H49" s="944">
        <f>NL203</f>
        <v>6</v>
      </c>
      <c r="I49" s="1022"/>
      <c r="J49" s="1033"/>
      <c r="K49" s="1017"/>
      <c r="L49" s="1363"/>
      <c r="M49" s="1266"/>
      <c r="N49" s="1016"/>
      <c r="O49" s="1016"/>
      <c r="P49" s="765"/>
      <c r="Q49" s="1254"/>
      <c r="R49" s="1255"/>
      <c r="S49" s="908"/>
      <c r="T49" s="904"/>
      <c r="U49" s="642"/>
      <c r="V49" s="641"/>
      <c r="W49" s="614"/>
      <c r="X49" s="81"/>
      <c r="Y49" s="81"/>
      <c r="Z49" s="614"/>
      <c r="AA49" s="81"/>
      <c r="AB49" s="81"/>
      <c r="AC49" s="17"/>
      <c r="AD49" s="979"/>
      <c r="AE49" s="81"/>
      <c r="AF49" s="614"/>
      <c r="AG49" s="81"/>
      <c r="AH49" s="81"/>
      <c r="AI49" s="1066"/>
      <c r="AJ49" s="81"/>
      <c r="AK49" s="658"/>
      <c r="AL49" s="614"/>
      <c r="AM49" s="614"/>
      <c r="AN49" s="658"/>
      <c r="AO49" s="1066"/>
      <c r="AP49" s="614"/>
      <c r="AQ49" s="658"/>
      <c r="AR49" s="1066"/>
      <c r="AS49" s="1066"/>
      <c r="AT49" s="81"/>
      <c r="AU49" s="250"/>
      <c r="AV49" s="81"/>
      <c r="AW49" s="81"/>
      <c r="AX49" s="250"/>
      <c r="AY49" s="81"/>
      <c r="AZ49" s="81"/>
      <c r="BA49" s="17"/>
      <c r="BB49" s="81"/>
      <c r="BC49" s="81"/>
      <c r="BD49" s="17"/>
      <c r="BE49" s="81"/>
      <c r="BF49" s="81"/>
      <c r="BG49" s="241"/>
      <c r="BH49" s="81"/>
      <c r="BI49" s="81"/>
      <c r="BJ49" s="399"/>
      <c r="BK49" s="81"/>
      <c r="BL49" s="81"/>
      <c r="BM49" s="614"/>
      <c r="BN49" s="81"/>
      <c r="BO49" s="81"/>
      <c r="BP49" s="1066"/>
      <c r="BQ49" s="81"/>
      <c r="BR49" s="16"/>
      <c r="BS49" s="81"/>
      <c r="BT49" s="81"/>
      <c r="BU49" s="81"/>
      <c r="BV49" s="614"/>
      <c r="BW49" s="81"/>
      <c r="BX49" s="170"/>
      <c r="BY49" s="1066"/>
      <c r="BZ49" s="81"/>
      <c r="CA49" s="170"/>
      <c r="CB49" s="722"/>
      <c r="CC49" s="81"/>
      <c r="CD49" s="81"/>
      <c r="CE49" s="17"/>
      <c r="CF49" s="81"/>
      <c r="CG49" s="17"/>
      <c r="CH49" s="250"/>
      <c r="CI49" s="81"/>
      <c r="CJ49" s="81"/>
      <c r="CK49" s="17"/>
      <c r="CL49" s="81"/>
      <c r="CM49" s="81"/>
      <c r="CN49" s="17"/>
      <c r="CO49" s="81"/>
      <c r="CP49" s="17"/>
      <c r="CQ49" s="241"/>
      <c r="CR49" s="264"/>
      <c r="CS49" s="292"/>
      <c r="CT49" s="241"/>
      <c r="CU49" s="264"/>
      <c r="CV49" s="292"/>
      <c r="CW49" s="250"/>
      <c r="CX49" s="250"/>
      <c r="CY49" s="1123"/>
      <c r="CZ49" s="264"/>
      <c r="DA49" s="250"/>
      <c r="DB49" s="250"/>
      <c r="DC49" s="264"/>
      <c r="DD49" s="241"/>
      <c r="DE49" s="241"/>
      <c r="DF49" s="264"/>
      <c r="DG49" s="645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64"/>
      <c r="DY49" s="250"/>
      <c r="DZ49" s="250"/>
      <c r="EA49" s="264"/>
      <c r="EB49" s="1048"/>
      <c r="EC49" s="250"/>
      <c r="ED49" s="264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41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63"/>
      <c r="FT49" s="434"/>
      <c r="FU49" s="250"/>
      <c r="FV49" s="293"/>
      <c r="FW49" s="250"/>
      <c r="FX49" s="250"/>
      <c r="FY49" s="250"/>
      <c r="FZ49" s="250"/>
      <c r="GA49" s="1123"/>
      <c r="GB49" s="293"/>
      <c r="GC49" s="234"/>
      <c r="GD49" s="250"/>
      <c r="GE49" s="293"/>
      <c r="GF49" s="143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686"/>
      <c r="HA49" s="250"/>
      <c r="HB49" s="250"/>
      <c r="HC49" s="686"/>
      <c r="HD49" s="250"/>
      <c r="HE49" s="250"/>
      <c r="HF49" s="264"/>
      <c r="HG49" s="250"/>
      <c r="HH49" s="250"/>
      <c r="HI49" s="686"/>
      <c r="HJ49" s="250"/>
      <c r="HK49" s="250"/>
      <c r="HL49" s="686"/>
      <c r="HM49" s="729"/>
      <c r="HN49" s="81"/>
      <c r="HO49" s="17"/>
      <c r="HP49" s="250"/>
      <c r="HQ49" s="250"/>
      <c r="HR49" s="264"/>
      <c r="HS49" s="729"/>
      <c r="HT49" s="81"/>
      <c r="HU49" s="17"/>
      <c r="HV49" s="250"/>
      <c r="HW49" s="250"/>
      <c r="HX49" s="264"/>
      <c r="HY49" s="729"/>
      <c r="HZ49" s="81"/>
      <c r="IA49" s="17"/>
      <c r="IB49" s="250"/>
      <c r="IC49" s="250"/>
      <c r="ID49" s="264"/>
      <c r="IE49" s="241"/>
      <c r="IF49" s="250"/>
      <c r="IG49" s="81"/>
      <c r="IH49" s="729"/>
      <c r="II49" s="81"/>
      <c r="IJ49" s="17"/>
      <c r="IK49" s="201"/>
      <c r="IL49" s="81"/>
      <c r="IM49" s="81"/>
      <c r="IN49" s="729"/>
      <c r="IO49" s="81"/>
      <c r="IP49" s="17"/>
      <c r="IQ49" s="729"/>
      <c r="IR49" s="81"/>
      <c r="IS49" s="81"/>
      <c r="IT49" s="729"/>
      <c r="IU49" s="81"/>
      <c r="IV49" s="81"/>
      <c r="IW49" s="895"/>
      <c r="IX49" s="81"/>
      <c r="IY49" s="17"/>
      <c r="IZ49" s="729"/>
      <c r="JA49" s="81"/>
      <c r="JB49" s="81"/>
      <c r="JC49" s="729"/>
      <c r="JD49" s="81"/>
      <c r="JE49" s="81"/>
      <c r="JF49" s="729"/>
      <c r="JG49" s="81"/>
      <c r="JH49" s="81"/>
      <c r="JI49" s="729"/>
      <c r="JJ49" s="81"/>
      <c r="JK49" s="17"/>
      <c r="JL49" s="250"/>
      <c r="JM49" s="250"/>
      <c r="JN49" s="250"/>
      <c r="JO49" s="250"/>
      <c r="JP49" s="143"/>
      <c r="JQ49" s="246"/>
      <c r="JR49" s="246"/>
      <c r="JS49" s="246"/>
      <c r="JT49" s="246"/>
      <c r="JU49" s="246"/>
      <c r="JV49" s="246"/>
      <c r="JW49" s="246"/>
      <c r="JX49" s="246"/>
      <c r="JY49" s="246"/>
      <c r="JZ49" s="234"/>
      <c r="KA49" s="234"/>
      <c r="KB49" s="234"/>
      <c r="KC49" s="234"/>
      <c r="KD49" s="234"/>
      <c r="KE49" s="234"/>
      <c r="KF49" s="234"/>
      <c r="KG49" s="234"/>
      <c r="KH49" s="234"/>
      <c r="KI49" s="234"/>
      <c r="KJ49" s="234"/>
      <c r="KK49" s="234"/>
      <c r="KL49" s="234"/>
      <c r="KM49" s="234"/>
      <c r="KN49" s="234"/>
      <c r="KO49" s="250"/>
      <c r="KP49" s="347"/>
      <c r="KQ49" s="348"/>
      <c r="KR49" s="143"/>
      <c r="KS49" s="143"/>
      <c r="KT49" s="143"/>
      <c r="KU49" s="143"/>
      <c r="KV49" s="143"/>
      <c r="KW49" s="143"/>
      <c r="KX49" s="143"/>
      <c r="KY49" s="143"/>
      <c r="KZ49" s="143"/>
      <c r="LA49" s="143"/>
      <c r="LB49" s="143"/>
      <c r="LC49" s="143"/>
      <c r="LD49" s="250"/>
      <c r="LE49" s="143"/>
      <c r="LF49" s="143"/>
      <c r="LG49" s="143"/>
      <c r="LH49" s="143"/>
      <c r="LI49" s="143"/>
      <c r="LJ49" s="143"/>
      <c r="LK49" s="143"/>
      <c r="LL49" s="234"/>
      <c r="LM49" s="250"/>
      <c r="LN49" s="347"/>
      <c r="LO49" s="348"/>
      <c r="LP49" s="143"/>
      <c r="LQ49" s="143"/>
      <c r="LR49" s="143"/>
      <c r="LS49" s="143"/>
      <c r="LT49" s="143"/>
      <c r="LU49" s="143"/>
      <c r="LV49" s="143"/>
      <c r="LW49" s="143"/>
      <c r="LX49" s="143"/>
      <c r="LY49" s="143"/>
      <c r="LZ49" s="143"/>
      <c r="MA49" s="143"/>
      <c r="MB49" s="250"/>
      <c r="MC49" s="143"/>
      <c r="MD49" s="143"/>
      <c r="ME49" s="143"/>
      <c r="MF49" s="143"/>
      <c r="MG49" s="143"/>
      <c r="MH49" s="143"/>
      <c r="MI49" s="143"/>
      <c r="MJ49" s="143"/>
      <c r="MK49" s="143"/>
      <c r="ML49" s="143"/>
      <c r="MM49" s="143"/>
      <c r="MN49" s="143"/>
      <c r="MO49" s="143"/>
      <c r="MP49" s="143"/>
      <c r="MQ49" s="143"/>
      <c r="MR49" s="234"/>
      <c r="MS49" s="263"/>
      <c r="MT49" s="263"/>
      <c r="MU49" s="263"/>
      <c r="MV49" s="118"/>
      <c r="MW49" s="118"/>
      <c r="MX49" s="379"/>
      <c r="MY49" s="118"/>
      <c r="MZ49" s="399"/>
      <c r="NA49" s="399"/>
      <c r="NB49" s="817"/>
      <c r="NC49" s="1157"/>
      <c r="ND49" s="508"/>
      <c r="NE49" s="118"/>
      <c r="NF49" s="419"/>
      <c r="NG49" s="487"/>
      <c r="NH49" s="143"/>
      <c r="NI49" s="428"/>
      <c r="NJ49" s="357"/>
      <c r="NK49" s="513"/>
      <c r="NL49" s="998"/>
      <c r="NM49" s="749"/>
      <c r="NN49" s="749"/>
      <c r="NO49" s="749"/>
      <c r="NP49" s="748"/>
      <c r="NQ49" s="748"/>
      <c r="NR49" s="143"/>
      <c r="NS49" s="214"/>
      <c r="NT49" s="255"/>
      <c r="NU49" s="250"/>
      <c r="NV49" s="241"/>
      <c r="NW49" s="349"/>
      <c r="NX49" s="241"/>
      <c r="NY49" s="241"/>
      <c r="NZ49" s="350"/>
      <c r="OA49" s="345"/>
      <c r="OB49" s="345"/>
      <c r="OC49" s="250"/>
      <c r="OD49" s="344"/>
      <c r="OE49" s="250"/>
      <c r="OF49" s="250"/>
      <c r="OG49" s="250"/>
      <c r="OH49" s="250"/>
      <c r="OI49" s="250"/>
      <c r="OJ49" s="250"/>
      <c r="OK49" s="250"/>
      <c r="OL49" s="250"/>
      <c r="OM49" s="250"/>
      <c r="ON49" s="250"/>
      <c r="OO49" s="250"/>
      <c r="OP49" s="250"/>
      <c r="OQ49" s="250"/>
      <c r="OR49" s="250"/>
      <c r="OS49" s="250"/>
      <c r="OT49" s="250"/>
      <c r="OU49" s="250"/>
      <c r="OV49" s="250"/>
      <c r="OW49" s="250"/>
      <c r="OX49" s="250"/>
      <c r="OY49" s="250"/>
      <c r="OZ49" s="250"/>
      <c r="PA49" s="250"/>
      <c r="PB49" s="250"/>
      <c r="PC49" s="250"/>
      <c r="PD49" s="250"/>
      <c r="PE49" s="250"/>
      <c r="PF49" s="250"/>
      <c r="PG49" s="250"/>
      <c r="PH49" s="250"/>
      <c r="PI49" s="250"/>
      <c r="PJ49" s="250"/>
      <c r="PK49" s="250"/>
      <c r="PL49" s="250"/>
      <c r="PM49" s="250"/>
      <c r="PN49" s="250"/>
      <c r="PO49" s="250"/>
      <c r="PP49" s="250"/>
      <c r="PQ49" s="250"/>
      <c r="PR49" s="250"/>
      <c r="PS49" s="250"/>
      <c r="PT49" s="250"/>
      <c r="PU49" s="250"/>
      <c r="PV49" s="250"/>
      <c r="PW49" s="250"/>
      <c r="PX49" s="250"/>
      <c r="PY49" s="250"/>
      <c r="PZ49" s="250"/>
      <c r="QA49" s="250"/>
      <c r="QB49" s="250"/>
      <c r="QC49" s="250"/>
      <c r="QD49" s="250"/>
      <c r="QE49" s="250"/>
      <c r="QF49" s="250"/>
      <c r="QG49" s="250"/>
      <c r="QH49" s="250"/>
      <c r="QI49" s="250"/>
      <c r="QJ49" s="250"/>
      <c r="QK49" s="250"/>
      <c r="QL49" s="250"/>
      <c r="QM49" s="250"/>
      <c r="QN49" s="250"/>
      <c r="QO49" s="250"/>
      <c r="QP49" s="250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</row>
    <row r="50" spans="1:555" s="18" customFormat="1" ht="21.75" customHeight="1" x14ac:dyDescent="0.3">
      <c r="A50" s="911"/>
      <c r="B50" s="1189" t="s">
        <v>181</v>
      </c>
      <c r="C50" s="957">
        <f>(H30&gt;0)*1</f>
        <v>1</v>
      </c>
      <c r="D50" s="985">
        <f>(MIN(D42:D48))*C50</f>
        <v>-10114</v>
      </c>
      <c r="E50" s="1350" t="s">
        <v>6</v>
      </c>
      <c r="F50" s="1350"/>
      <c r="G50" s="1351"/>
      <c r="H50" s="947">
        <f>NJ203/NL203</f>
        <v>-497.7166666666667</v>
      </c>
      <c r="I50" s="1023"/>
      <c r="J50" s="1018"/>
      <c r="K50" s="1018"/>
      <c r="L50" s="1362"/>
      <c r="M50" s="1362"/>
      <c r="N50" s="914"/>
      <c r="O50" s="914"/>
      <c r="P50" s="914"/>
      <c r="Q50" s="1254"/>
      <c r="R50" s="1255"/>
      <c r="S50" s="915"/>
      <c r="T50" s="916"/>
      <c r="U50" s="641"/>
      <c r="V50" s="641"/>
      <c r="W50" s="614"/>
      <c r="X50" s="81"/>
      <c r="Y50" s="81"/>
      <c r="Z50" s="614"/>
      <c r="AA50" s="81"/>
      <c r="AB50" s="81"/>
      <c r="AC50" s="17"/>
      <c r="AD50" s="979"/>
      <c r="AE50" s="81"/>
      <c r="AF50" s="614"/>
      <c r="AG50" s="81"/>
      <c r="AH50" s="81"/>
      <c r="AI50" s="1066"/>
      <c r="AJ50" s="81"/>
      <c r="AK50" s="658"/>
      <c r="AL50" s="614"/>
      <c r="AM50" s="614"/>
      <c r="AN50" s="658"/>
      <c r="AO50" s="1066"/>
      <c r="AP50" s="614"/>
      <c r="AQ50" s="658"/>
      <c r="AR50" s="1066"/>
      <c r="AS50" s="1066"/>
      <c r="AT50" s="81"/>
      <c r="AU50" s="250"/>
      <c r="AV50" s="81"/>
      <c r="AW50" s="81"/>
      <c r="AX50" s="250"/>
      <c r="AY50" s="81"/>
      <c r="AZ50" s="81"/>
      <c r="BA50" s="17"/>
      <c r="BB50" s="81"/>
      <c r="BC50" s="81"/>
      <c r="BD50" s="17"/>
      <c r="BE50" s="81"/>
      <c r="BF50" s="81"/>
      <c r="BG50" s="241"/>
      <c r="BH50" s="81"/>
      <c r="BI50" s="81"/>
      <c r="BJ50" s="399"/>
      <c r="BK50" s="81"/>
      <c r="BL50" s="81"/>
      <c r="BM50" s="614"/>
      <c r="BN50" s="81"/>
      <c r="BO50" s="81"/>
      <c r="BP50" s="1066"/>
      <c r="BQ50" s="81"/>
      <c r="BR50" s="16"/>
      <c r="BS50" s="81"/>
      <c r="BT50" s="81"/>
      <c r="BU50" s="81"/>
      <c r="BV50" s="614"/>
      <c r="BW50" s="81"/>
      <c r="BX50" s="170"/>
      <c r="BY50" s="1066"/>
      <c r="BZ50" s="81"/>
      <c r="CA50" s="170"/>
      <c r="CB50" s="722"/>
      <c r="CC50" s="81"/>
      <c r="CD50" s="81"/>
      <c r="CE50" s="17"/>
      <c r="CF50" s="81"/>
      <c r="CG50" s="17"/>
      <c r="CH50" s="250"/>
      <c r="CI50" s="81"/>
      <c r="CJ50" s="81"/>
      <c r="CK50" s="17"/>
      <c r="CL50" s="81"/>
      <c r="CM50" s="81"/>
      <c r="CN50" s="17"/>
      <c r="CO50" s="81"/>
      <c r="CP50" s="17"/>
      <c r="CQ50" s="241"/>
      <c r="CR50" s="264"/>
      <c r="CS50" s="292"/>
      <c r="CT50" s="241"/>
      <c r="CU50" s="264"/>
      <c r="CV50" s="292"/>
      <c r="CW50" s="250"/>
      <c r="CX50" s="250"/>
      <c r="CY50" s="1123"/>
      <c r="CZ50" s="264"/>
      <c r="DA50" s="250"/>
      <c r="DB50" s="250"/>
      <c r="DC50" s="264"/>
      <c r="DD50" s="241"/>
      <c r="DE50" s="241"/>
      <c r="DF50" s="264"/>
      <c r="DG50" s="645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64"/>
      <c r="DY50" s="250"/>
      <c r="DZ50" s="250"/>
      <c r="EA50" s="264"/>
      <c r="EB50" s="1048"/>
      <c r="EC50" s="250"/>
      <c r="ED50" s="264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41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63"/>
      <c r="FT50" s="434"/>
      <c r="FU50" s="250"/>
      <c r="FV50" s="293"/>
      <c r="FW50" s="250"/>
      <c r="FX50" s="250"/>
      <c r="FY50" s="250"/>
      <c r="FZ50" s="250"/>
      <c r="GA50" s="1123"/>
      <c r="GB50" s="293"/>
      <c r="GC50" s="234"/>
      <c r="GD50" s="250"/>
      <c r="GE50" s="293"/>
      <c r="GF50" s="143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686"/>
      <c r="HA50" s="250"/>
      <c r="HB50" s="250"/>
      <c r="HC50" s="686"/>
      <c r="HD50" s="250"/>
      <c r="HE50" s="250"/>
      <c r="HF50" s="264"/>
      <c r="HG50" s="250"/>
      <c r="HH50" s="250"/>
      <c r="HI50" s="686"/>
      <c r="HJ50" s="250"/>
      <c r="HK50" s="250"/>
      <c r="HL50" s="686"/>
      <c r="HM50" s="729"/>
      <c r="HN50" s="81"/>
      <c r="HO50" s="17"/>
      <c r="HP50" s="250"/>
      <c r="HQ50" s="250"/>
      <c r="HR50" s="264"/>
      <c r="HS50" s="729"/>
      <c r="HT50" s="81"/>
      <c r="HU50" s="17"/>
      <c r="HV50" s="250"/>
      <c r="HW50" s="250"/>
      <c r="HX50" s="264"/>
      <c r="HY50" s="729"/>
      <c r="HZ50" s="81"/>
      <c r="IA50" s="17"/>
      <c r="IB50" s="250"/>
      <c r="IC50" s="250"/>
      <c r="ID50" s="264"/>
      <c r="IE50" s="241"/>
      <c r="IF50" s="250"/>
      <c r="IG50" s="81"/>
      <c r="IH50" s="729"/>
      <c r="II50" s="81"/>
      <c r="IJ50" s="17"/>
      <c r="IK50" s="201"/>
      <c r="IL50" s="81"/>
      <c r="IM50" s="81"/>
      <c r="IN50" s="729"/>
      <c r="IO50" s="81"/>
      <c r="IP50" s="17"/>
      <c r="IQ50" s="729"/>
      <c r="IR50" s="81"/>
      <c r="IS50" s="81"/>
      <c r="IT50" s="729"/>
      <c r="IU50" s="81"/>
      <c r="IV50" s="81"/>
      <c r="IW50" s="895"/>
      <c r="IX50" s="81"/>
      <c r="IY50" s="17"/>
      <c r="IZ50" s="729"/>
      <c r="JA50" s="81"/>
      <c r="JB50" s="81"/>
      <c r="JC50" s="729"/>
      <c r="JD50" s="81"/>
      <c r="JE50" s="81"/>
      <c r="JF50" s="729"/>
      <c r="JG50" s="81"/>
      <c r="JH50" s="81"/>
      <c r="JI50" s="729"/>
      <c r="JJ50" s="81"/>
      <c r="JK50" s="17"/>
      <c r="JL50" s="250"/>
      <c r="JM50" s="250"/>
      <c r="JN50" s="250"/>
      <c r="JO50" s="250"/>
      <c r="JP50" s="143"/>
      <c r="JQ50" s="246"/>
      <c r="JR50" s="246"/>
      <c r="JS50" s="246"/>
      <c r="JT50" s="246"/>
      <c r="JU50" s="246"/>
      <c r="JV50" s="246"/>
      <c r="JW50" s="246"/>
      <c r="JX50" s="246"/>
      <c r="JY50" s="246"/>
      <c r="JZ50" s="234"/>
      <c r="KA50" s="234"/>
      <c r="KB50" s="234"/>
      <c r="KC50" s="234"/>
      <c r="KD50" s="234"/>
      <c r="KE50" s="234"/>
      <c r="KF50" s="234"/>
      <c r="KG50" s="234"/>
      <c r="KH50" s="234"/>
      <c r="KI50" s="234"/>
      <c r="KJ50" s="234"/>
      <c r="KK50" s="234"/>
      <c r="KL50" s="234"/>
      <c r="KM50" s="234"/>
      <c r="KN50" s="234"/>
      <c r="KO50" s="250"/>
      <c r="KP50" s="347"/>
      <c r="KQ50" s="348"/>
      <c r="KR50" s="143"/>
      <c r="KS50" s="143"/>
      <c r="KT50" s="143"/>
      <c r="KU50" s="143"/>
      <c r="KV50" s="143"/>
      <c r="KW50" s="143"/>
      <c r="KX50" s="143"/>
      <c r="KY50" s="143"/>
      <c r="KZ50" s="143"/>
      <c r="LA50" s="143"/>
      <c r="LB50" s="143"/>
      <c r="LC50" s="143"/>
      <c r="LD50" s="250"/>
      <c r="LE50" s="143"/>
      <c r="LF50" s="143"/>
      <c r="LG50" s="143"/>
      <c r="LH50" s="143"/>
      <c r="LI50" s="143"/>
      <c r="LJ50" s="143"/>
      <c r="LK50" s="143"/>
      <c r="LL50" s="234"/>
      <c r="LM50" s="250"/>
      <c r="LN50" s="347"/>
      <c r="LO50" s="348"/>
      <c r="LP50" s="143"/>
      <c r="LQ50" s="143"/>
      <c r="LR50" s="143"/>
      <c r="LS50" s="143"/>
      <c r="LT50" s="143"/>
      <c r="LU50" s="143"/>
      <c r="LV50" s="143"/>
      <c r="LW50" s="143"/>
      <c r="LX50" s="143"/>
      <c r="LY50" s="143"/>
      <c r="LZ50" s="143"/>
      <c r="MA50" s="143"/>
      <c r="MB50" s="250"/>
      <c r="MC50" s="143"/>
      <c r="MD50" s="143"/>
      <c r="ME50" s="143"/>
      <c r="MF50" s="143"/>
      <c r="MG50" s="143"/>
      <c r="MH50" s="143"/>
      <c r="MI50" s="143"/>
      <c r="MJ50" s="143"/>
      <c r="MK50" s="143"/>
      <c r="ML50" s="143"/>
      <c r="MM50" s="143"/>
      <c r="MN50" s="143"/>
      <c r="MO50" s="143"/>
      <c r="MP50" s="143"/>
      <c r="MQ50" s="143"/>
      <c r="MR50" s="234"/>
      <c r="MS50" s="263"/>
      <c r="MT50" s="263"/>
      <c r="MU50" s="263"/>
      <c r="MV50" s="118"/>
      <c r="MW50" s="118"/>
      <c r="MX50" s="379"/>
      <c r="MY50" s="118"/>
      <c r="MZ50" s="399"/>
      <c r="NA50" s="399"/>
      <c r="NB50" s="817"/>
      <c r="NC50" s="1157"/>
      <c r="ND50" s="508"/>
      <c r="NE50" s="118"/>
      <c r="NF50" s="419"/>
      <c r="NG50" s="487"/>
      <c r="NH50" s="143"/>
      <c r="NI50" s="428"/>
      <c r="NJ50" s="357"/>
      <c r="NK50" s="513"/>
      <c r="NL50" s="998"/>
      <c r="NM50" s="749"/>
      <c r="NN50" s="749"/>
      <c r="NO50" s="749"/>
      <c r="NP50" s="748"/>
      <c r="NQ50" s="748"/>
      <c r="NR50" s="143"/>
      <c r="NS50" s="214"/>
      <c r="NT50" s="255"/>
      <c r="NU50" s="250"/>
      <c r="NV50" s="241"/>
      <c r="NW50" s="349"/>
      <c r="NX50" s="241"/>
      <c r="NY50" s="241"/>
      <c r="NZ50" s="350"/>
      <c r="OA50" s="345"/>
      <c r="OB50" s="345"/>
      <c r="OC50" s="250"/>
      <c r="OD50" s="344"/>
      <c r="OE50" s="250"/>
      <c r="OF50" s="250"/>
      <c r="OG50" s="250"/>
      <c r="OH50" s="250"/>
      <c r="OI50" s="250"/>
      <c r="OJ50" s="250"/>
      <c r="OK50" s="250"/>
      <c r="OL50" s="250"/>
      <c r="OM50" s="250"/>
      <c r="ON50" s="250"/>
      <c r="OO50" s="250"/>
      <c r="OP50" s="250"/>
      <c r="OQ50" s="250"/>
      <c r="OR50" s="250"/>
      <c r="OS50" s="250"/>
      <c r="OT50" s="250"/>
      <c r="OU50" s="250"/>
      <c r="OV50" s="250"/>
      <c r="OW50" s="250"/>
      <c r="OX50" s="250"/>
      <c r="OY50" s="250"/>
      <c r="OZ50" s="250"/>
      <c r="PA50" s="250"/>
      <c r="PB50" s="250"/>
      <c r="PC50" s="250"/>
      <c r="PD50" s="250"/>
      <c r="PE50" s="250"/>
      <c r="PF50" s="250"/>
      <c r="PG50" s="250"/>
      <c r="PH50" s="250"/>
      <c r="PI50" s="250"/>
      <c r="PJ50" s="250"/>
      <c r="PK50" s="250"/>
      <c r="PL50" s="250"/>
      <c r="PM50" s="250"/>
      <c r="PN50" s="250"/>
      <c r="PO50" s="250"/>
      <c r="PP50" s="250"/>
      <c r="PQ50" s="250"/>
      <c r="PR50" s="250"/>
      <c r="PS50" s="250"/>
      <c r="PT50" s="250"/>
      <c r="PU50" s="250"/>
      <c r="PV50" s="250"/>
      <c r="PW50" s="250"/>
      <c r="PX50" s="250"/>
      <c r="PY50" s="250"/>
      <c r="PZ50" s="250"/>
      <c r="QA50" s="250"/>
      <c r="QB50" s="250"/>
      <c r="QC50" s="250"/>
      <c r="QD50" s="250"/>
      <c r="QE50" s="250"/>
      <c r="QF50" s="250"/>
      <c r="QG50" s="250"/>
      <c r="QH50" s="250"/>
      <c r="QI50" s="250"/>
      <c r="QJ50" s="250"/>
      <c r="QK50" s="250"/>
      <c r="QL50" s="250"/>
      <c r="QM50" s="250"/>
      <c r="QN50" s="250"/>
      <c r="QO50" s="250"/>
      <c r="QP50" s="250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</row>
    <row r="51" spans="1:555" s="18" customFormat="1" ht="21.75" customHeight="1" x14ac:dyDescent="0.35">
      <c r="A51" s="911"/>
      <c r="B51" s="1185"/>
      <c r="C51" s="957"/>
      <c r="D51" s="986"/>
      <c r="E51" s="1250" t="s">
        <v>7</v>
      </c>
      <c r="F51" s="1250"/>
      <c r="G51" s="1251"/>
      <c r="H51" s="948">
        <f>MIN(NJ55:NJ202)</f>
        <v>-1144.5050000000001</v>
      </c>
      <c r="I51" s="1019"/>
      <c r="J51" s="1020"/>
      <c r="K51" s="1021"/>
      <c r="L51" s="1141"/>
      <c r="M51" s="890"/>
      <c r="N51" s="766"/>
      <c r="O51" s="766"/>
      <c r="P51" s="766"/>
      <c r="Q51" s="917"/>
      <c r="R51" s="918"/>
      <c r="S51" s="919"/>
      <c r="T51" s="920">
        <f>SUM(T19:T45)</f>
        <v>10114</v>
      </c>
      <c r="U51" s="641"/>
      <c r="V51" s="641"/>
      <c r="W51" s="614"/>
      <c r="X51" s="81"/>
      <c r="Y51" s="81"/>
      <c r="Z51" s="614"/>
      <c r="AA51" s="81"/>
      <c r="AB51" s="81"/>
      <c r="AC51" s="17"/>
      <c r="AD51" s="979"/>
      <c r="AE51" s="81"/>
      <c r="AF51" s="614"/>
      <c r="AG51" s="81"/>
      <c r="AH51" s="81"/>
      <c r="AI51" s="1066"/>
      <c r="AJ51" s="81"/>
      <c r="AK51" s="658"/>
      <c r="AL51" s="614"/>
      <c r="AM51" s="614"/>
      <c r="AN51" s="658"/>
      <c r="AO51" s="1066"/>
      <c r="AP51" s="614"/>
      <c r="AQ51" s="658"/>
      <c r="AR51" s="1066"/>
      <c r="AS51" s="1066"/>
      <c r="AT51" s="81"/>
      <c r="AU51" s="250"/>
      <c r="AV51" s="81"/>
      <c r="AW51" s="81"/>
      <c r="AX51" s="250"/>
      <c r="AY51" s="81"/>
      <c r="AZ51" s="81"/>
      <c r="BA51" s="17"/>
      <c r="BB51" s="81"/>
      <c r="BC51" s="81"/>
      <c r="BD51" s="17"/>
      <c r="BE51" s="81"/>
      <c r="BF51" s="81"/>
      <c r="BG51" s="241"/>
      <c r="BH51" s="81"/>
      <c r="BI51" s="81"/>
      <c r="BJ51" s="399"/>
      <c r="BK51" s="81"/>
      <c r="BL51" s="81"/>
      <c r="BM51" s="614"/>
      <c r="BN51" s="81"/>
      <c r="BO51" s="81"/>
      <c r="BP51" s="1066"/>
      <c r="BQ51" s="81"/>
      <c r="BR51" s="16"/>
      <c r="BS51" s="81"/>
      <c r="BT51" s="81"/>
      <c r="BU51" s="81"/>
      <c r="BV51" s="614"/>
      <c r="BW51" s="81"/>
      <c r="BX51" s="170"/>
      <c r="BY51" s="1066"/>
      <c r="BZ51" s="81"/>
      <c r="CA51" s="170"/>
      <c r="CB51" s="722"/>
      <c r="CC51" s="81"/>
      <c r="CD51" s="81"/>
      <c r="CE51" s="17"/>
      <c r="CF51" s="81"/>
      <c r="CG51" s="17"/>
      <c r="CH51" s="250"/>
      <c r="CI51" s="81"/>
      <c r="CJ51" s="81"/>
      <c r="CK51" s="17"/>
      <c r="CL51" s="81"/>
      <c r="CM51" s="81"/>
      <c r="CN51" s="17"/>
      <c r="CO51" s="81"/>
      <c r="CP51" s="17"/>
      <c r="CQ51" s="241"/>
      <c r="CR51" s="264"/>
      <c r="CS51" s="292"/>
      <c r="CT51" s="241"/>
      <c r="CU51" s="264"/>
      <c r="CV51" s="292"/>
      <c r="CW51" s="250"/>
      <c r="CX51" s="250"/>
      <c r="CY51" s="1123"/>
      <c r="CZ51" s="264"/>
      <c r="DA51" s="250"/>
      <c r="DB51" s="250"/>
      <c r="DC51" s="264"/>
      <c r="DD51" s="241"/>
      <c r="DE51" s="241"/>
      <c r="DF51" s="264"/>
      <c r="DG51" s="645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64"/>
      <c r="DY51" s="250"/>
      <c r="DZ51" s="250"/>
      <c r="EA51" s="264"/>
      <c r="EB51" s="1048"/>
      <c r="EC51" s="250"/>
      <c r="ED51" s="264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41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0"/>
      <c r="FS51" s="263"/>
      <c r="FT51" s="434"/>
      <c r="FU51" s="250"/>
      <c r="FV51" s="293"/>
      <c r="FW51" s="250"/>
      <c r="FX51" s="250"/>
      <c r="FY51" s="250"/>
      <c r="FZ51" s="250"/>
      <c r="GA51" s="1123"/>
      <c r="GB51" s="293"/>
      <c r="GC51" s="234"/>
      <c r="GD51" s="250"/>
      <c r="GE51" s="293"/>
      <c r="GF51" s="143"/>
      <c r="GG51" s="234"/>
      <c r="GH51" s="234"/>
      <c r="GI51" s="234"/>
      <c r="GJ51" s="234"/>
      <c r="GK51" s="234"/>
      <c r="GL51" s="234"/>
      <c r="GM51" s="234"/>
      <c r="GN51" s="234"/>
      <c r="GO51" s="234"/>
      <c r="GP51" s="234"/>
      <c r="GQ51" s="234"/>
      <c r="GR51" s="234"/>
      <c r="GS51" s="234"/>
      <c r="GT51" s="234"/>
      <c r="GU51" s="234"/>
      <c r="GV51" s="234"/>
      <c r="GW51" s="234"/>
      <c r="GX51" s="234"/>
      <c r="GY51" s="234"/>
      <c r="GZ51" s="686"/>
      <c r="HA51" s="250"/>
      <c r="HB51" s="250"/>
      <c r="HC51" s="686"/>
      <c r="HD51" s="250"/>
      <c r="HE51" s="250"/>
      <c r="HF51" s="264"/>
      <c r="HG51" s="250"/>
      <c r="HH51" s="250"/>
      <c r="HI51" s="686"/>
      <c r="HJ51" s="250"/>
      <c r="HK51" s="250"/>
      <c r="HL51" s="686"/>
      <c r="HM51" s="729"/>
      <c r="HN51" s="81"/>
      <c r="HO51" s="17"/>
      <c r="HP51" s="250"/>
      <c r="HQ51" s="250"/>
      <c r="HR51" s="264"/>
      <c r="HS51" s="729"/>
      <c r="HT51" s="81"/>
      <c r="HU51" s="17"/>
      <c r="HV51" s="250"/>
      <c r="HW51" s="250"/>
      <c r="HX51" s="264"/>
      <c r="HY51" s="729"/>
      <c r="HZ51" s="81"/>
      <c r="IA51" s="17"/>
      <c r="IB51" s="250"/>
      <c r="IC51" s="250"/>
      <c r="ID51" s="264"/>
      <c r="IE51" s="241"/>
      <c r="IF51" s="250"/>
      <c r="IG51" s="81"/>
      <c r="IH51" s="729"/>
      <c r="II51" s="81"/>
      <c r="IJ51" s="17"/>
      <c r="IK51" s="201"/>
      <c r="IL51" s="81"/>
      <c r="IM51" s="81"/>
      <c r="IN51" s="729"/>
      <c r="IO51" s="81"/>
      <c r="IP51" s="17"/>
      <c r="IQ51" s="729"/>
      <c r="IR51" s="81"/>
      <c r="IS51" s="81"/>
      <c r="IT51" s="729"/>
      <c r="IU51" s="81"/>
      <c r="IV51" s="81"/>
      <c r="IW51" s="895"/>
      <c r="IX51" s="81"/>
      <c r="IY51" s="17"/>
      <c r="IZ51" s="729"/>
      <c r="JA51" s="81"/>
      <c r="JB51" s="81"/>
      <c r="JC51" s="729"/>
      <c r="JD51" s="81"/>
      <c r="JE51" s="81"/>
      <c r="JF51" s="729"/>
      <c r="JG51" s="81"/>
      <c r="JH51" s="81"/>
      <c r="JI51" s="729"/>
      <c r="JJ51" s="81"/>
      <c r="JK51" s="17"/>
      <c r="JL51" s="250"/>
      <c r="JM51" s="250"/>
      <c r="JN51" s="250"/>
      <c r="JO51" s="250"/>
      <c r="JP51" s="143"/>
      <c r="JQ51" s="246"/>
      <c r="JR51" s="246"/>
      <c r="JS51" s="246"/>
      <c r="JT51" s="246"/>
      <c r="JU51" s="246"/>
      <c r="JV51" s="246"/>
      <c r="JW51" s="246"/>
      <c r="JX51" s="246"/>
      <c r="JY51" s="246"/>
      <c r="JZ51" s="234"/>
      <c r="KA51" s="234"/>
      <c r="KB51" s="234"/>
      <c r="KC51" s="234"/>
      <c r="KD51" s="234"/>
      <c r="KE51" s="234"/>
      <c r="KF51" s="234"/>
      <c r="KG51" s="234"/>
      <c r="KH51" s="234"/>
      <c r="KI51" s="234"/>
      <c r="KJ51" s="234"/>
      <c r="KK51" s="234"/>
      <c r="KL51" s="234"/>
      <c r="KM51" s="234"/>
      <c r="KN51" s="234"/>
      <c r="KO51" s="250"/>
      <c r="KP51" s="347"/>
      <c r="KQ51" s="348"/>
      <c r="KR51" s="143"/>
      <c r="KS51" s="143"/>
      <c r="KT51" s="143"/>
      <c r="KU51" s="143"/>
      <c r="KV51" s="143"/>
      <c r="KW51" s="143"/>
      <c r="KX51" s="143"/>
      <c r="KY51" s="143"/>
      <c r="KZ51" s="143"/>
      <c r="LA51" s="143"/>
      <c r="LB51" s="143"/>
      <c r="LC51" s="143"/>
      <c r="LD51" s="250"/>
      <c r="LE51" s="143"/>
      <c r="LF51" s="143"/>
      <c r="LG51" s="143"/>
      <c r="LH51" s="143"/>
      <c r="LI51" s="143"/>
      <c r="LJ51" s="143"/>
      <c r="LK51" s="143"/>
      <c r="LL51" s="234"/>
      <c r="LM51" s="250"/>
      <c r="LN51" s="347"/>
      <c r="LO51" s="348"/>
      <c r="LP51" s="143"/>
      <c r="LQ51" s="143"/>
      <c r="LR51" s="143"/>
      <c r="LS51" s="143"/>
      <c r="LT51" s="143"/>
      <c r="LU51" s="143"/>
      <c r="LV51" s="143"/>
      <c r="LW51" s="143"/>
      <c r="LX51" s="143"/>
      <c r="LY51" s="143"/>
      <c r="LZ51" s="143"/>
      <c r="MA51" s="143"/>
      <c r="MB51" s="250"/>
      <c r="MC51" s="143"/>
      <c r="MD51" s="143"/>
      <c r="ME51" s="143"/>
      <c r="MF51" s="143"/>
      <c r="MG51" s="143"/>
      <c r="MH51" s="143"/>
      <c r="MI51" s="143"/>
      <c r="MJ51" s="143"/>
      <c r="MK51" s="143"/>
      <c r="ML51" s="143"/>
      <c r="MM51" s="143"/>
      <c r="MN51" s="143"/>
      <c r="MO51" s="143"/>
      <c r="MP51" s="143"/>
      <c r="MQ51" s="143"/>
      <c r="MR51" s="234"/>
      <c r="MS51" s="263"/>
      <c r="MT51" s="263"/>
      <c r="MU51" s="263"/>
      <c r="MV51" s="118"/>
      <c r="MW51" s="118"/>
      <c r="MX51" s="379"/>
      <c r="MY51" s="118"/>
      <c r="MZ51" s="399"/>
      <c r="NA51" s="399"/>
      <c r="NB51" s="817"/>
      <c r="NC51" s="1157"/>
      <c r="ND51" s="508"/>
      <c r="NE51" s="118"/>
      <c r="NF51" s="419"/>
      <c r="NG51" s="487"/>
      <c r="NH51" s="143"/>
      <c r="NI51" s="428"/>
      <c r="NJ51" s="357"/>
      <c r="NK51" s="513"/>
      <c r="NL51" s="998"/>
      <c r="NM51" s="749"/>
      <c r="NN51" s="749"/>
      <c r="NO51" s="749"/>
      <c r="NP51" s="748"/>
      <c r="NQ51" s="748"/>
      <c r="NR51" s="143"/>
      <c r="NS51" s="214"/>
      <c r="NT51" s="255"/>
      <c r="NU51" s="250"/>
      <c r="NV51" s="241"/>
      <c r="NW51" s="349"/>
      <c r="NX51" s="241"/>
      <c r="NY51" s="241"/>
      <c r="NZ51" s="350"/>
      <c r="OA51" s="345"/>
      <c r="OB51" s="345"/>
      <c r="OC51" s="250"/>
      <c r="OD51" s="344"/>
      <c r="OE51" s="250"/>
      <c r="OF51" s="250"/>
      <c r="OG51" s="250"/>
      <c r="OH51" s="250"/>
      <c r="OI51" s="250"/>
      <c r="OJ51" s="250"/>
      <c r="OK51" s="250"/>
      <c r="OL51" s="250"/>
      <c r="OM51" s="250"/>
      <c r="ON51" s="250"/>
      <c r="OO51" s="250"/>
      <c r="OP51" s="250"/>
      <c r="OQ51" s="250"/>
      <c r="OR51" s="250"/>
      <c r="OS51" s="250"/>
      <c r="OT51" s="250"/>
      <c r="OU51" s="250"/>
      <c r="OV51" s="250"/>
      <c r="OW51" s="250"/>
      <c r="OX51" s="250"/>
      <c r="OY51" s="250"/>
      <c r="OZ51" s="250"/>
      <c r="PA51" s="250"/>
      <c r="PB51" s="250"/>
      <c r="PC51" s="250"/>
      <c r="PD51" s="250"/>
      <c r="PE51" s="250"/>
      <c r="PF51" s="250"/>
      <c r="PG51" s="250"/>
      <c r="PH51" s="250"/>
      <c r="PI51" s="250"/>
      <c r="PJ51" s="250"/>
      <c r="PK51" s="250"/>
      <c r="PL51" s="250"/>
      <c r="PM51" s="250"/>
      <c r="PN51" s="250"/>
      <c r="PO51" s="250"/>
      <c r="PP51" s="250"/>
      <c r="PQ51" s="250"/>
      <c r="PR51" s="250"/>
      <c r="PS51" s="250"/>
      <c r="PT51" s="250"/>
      <c r="PU51" s="250"/>
      <c r="PV51" s="250"/>
      <c r="PW51" s="250"/>
      <c r="PX51" s="250"/>
      <c r="PY51" s="250"/>
      <c r="PZ51" s="250"/>
      <c r="QA51" s="250"/>
      <c r="QB51" s="250"/>
      <c r="QC51" s="250"/>
      <c r="QD51" s="250"/>
      <c r="QE51" s="250"/>
      <c r="QF51" s="250"/>
      <c r="QG51" s="250"/>
      <c r="QH51" s="250"/>
      <c r="QI51" s="250"/>
      <c r="QJ51" s="250"/>
      <c r="QK51" s="250"/>
      <c r="QL51" s="250"/>
      <c r="QM51" s="250"/>
      <c r="QN51" s="250"/>
      <c r="QO51" s="250"/>
      <c r="QP51" s="250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</row>
    <row r="52" spans="1:555" ht="11.25" customHeight="1" x14ac:dyDescent="0.3">
      <c r="B52" s="118"/>
      <c r="C52" s="118"/>
      <c r="D52" s="980"/>
      <c r="E52" s="775"/>
      <c r="F52" s="776"/>
      <c r="G52" s="776"/>
      <c r="H52" s="923"/>
      <c r="I52" s="45"/>
      <c r="J52" s="45"/>
      <c r="K52" s="45"/>
      <c r="L52" s="1142"/>
      <c r="M52" s="210"/>
      <c r="N52" s="211"/>
      <c r="O52" s="17"/>
      <c r="P52" s="525"/>
      <c r="Q52" s="909"/>
      <c r="R52" s="910"/>
      <c r="S52" s="15"/>
      <c r="T52" s="905"/>
      <c r="U52" s="81"/>
      <c r="V52" s="584"/>
      <c r="W52" s="81"/>
      <c r="X52" s="81"/>
      <c r="Y52" s="613"/>
      <c r="Z52" s="81"/>
      <c r="AA52" s="81"/>
      <c r="AB52" s="614"/>
      <c r="AC52" s="81"/>
      <c r="AD52" s="81"/>
      <c r="AE52" s="614"/>
      <c r="AF52" s="81"/>
      <c r="AG52" s="81"/>
      <c r="AH52" s="17"/>
      <c r="AI52" s="1101"/>
      <c r="AJ52" s="81"/>
      <c r="AK52" s="614"/>
      <c r="AL52" s="81"/>
      <c r="AM52" s="81"/>
      <c r="AN52" s="614"/>
      <c r="AO52" s="241"/>
      <c r="AP52" s="658"/>
      <c r="AQ52" s="614"/>
      <c r="AR52" s="1066"/>
      <c r="AS52" s="434"/>
      <c r="AT52" s="614"/>
      <c r="AU52" s="1066"/>
      <c r="AV52" s="658"/>
      <c r="AW52" s="614"/>
      <c r="AX52" s="1066"/>
      <c r="AY52" s="81"/>
      <c r="AZ52" s="17"/>
      <c r="BA52" s="81"/>
      <c r="BB52" s="81"/>
      <c r="BC52" s="17"/>
      <c r="BD52" s="81"/>
      <c r="BE52" s="81"/>
      <c r="BF52" s="17"/>
      <c r="BG52" s="241"/>
      <c r="BH52" s="81"/>
      <c r="BI52" s="81"/>
      <c r="BJ52" s="241"/>
      <c r="BK52" s="81"/>
      <c r="BL52" s="201"/>
      <c r="BM52" s="81"/>
      <c r="BN52" s="81"/>
      <c r="BO52" s="16"/>
      <c r="BP52" s="241"/>
      <c r="BQ52" s="81"/>
      <c r="BR52" s="718"/>
      <c r="BS52" s="81"/>
      <c r="BT52" s="81"/>
      <c r="BU52" s="722"/>
      <c r="BV52" s="81"/>
      <c r="BW52" s="81"/>
      <c r="BX52" s="17"/>
      <c r="BY52" s="241"/>
      <c r="BZ52" s="170"/>
      <c r="CA52" s="614"/>
      <c r="CB52" s="81"/>
      <c r="CC52" s="170"/>
      <c r="CD52" s="614"/>
      <c r="CE52" s="16"/>
      <c r="CF52" s="17"/>
      <c r="CG52" s="722"/>
      <c r="CH52" s="241"/>
      <c r="CI52" s="81"/>
      <c r="CJ52" s="17"/>
      <c r="CK52" s="81"/>
      <c r="CL52" s="81"/>
      <c r="CM52" s="17"/>
      <c r="CN52" s="81"/>
      <c r="CO52" s="17"/>
      <c r="CP52" s="81"/>
      <c r="CQ52" s="17"/>
      <c r="CR52" s="16"/>
      <c r="CS52" s="17"/>
      <c r="CT52" s="81"/>
      <c r="CU52" s="82"/>
      <c r="CV52" s="82"/>
      <c r="CW52" s="81"/>
      <c r="CX52" s="143"/>
      <c r="CY52" s="1124"/>
      <c r="CZ52" s="118"/>
      <c r="DA52" s="241"/>
      <c r="DB52" s="264"/>
      <c r="DC52" s="118"/>
      <c r="DD52" s="241"/>
      <c r="DF52" s="241"/>
      <c r="DG52" s="241"/>
      <c r="DH52" s="264"/>
      <c r="DI52" s="399"/>
      <c r="DJ52" s="399"/>
      <c r="DL52" s="118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1049"/>
      <c r="EC52" s="264"/>
      <c r="ED52" s="241"/>
      <c r="EE52" s="241"/>
      <c r="EF52" s="264"/>
      <c r="EG52" s="241"/>
      <c r="EH52" s="241"/>
      <c r="EI52" s="264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  <c r="FH52" s="241"/>
      <c r="FI52" s="241"/>
      <c r="FJ52" s="241"/>
      <c r="FK52" s="241"/>
      <c r="FL52" s="241"/>
      <c r="FM52" s="241"/>
      <c r="FN52" s="241"/>
      <c r="FO52" s="241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263"/>
      <c r="GA52" s="1124"/>
      <c r="GB52" s="520"/>
      <c r="GC52" s="241"/>
      <c r="GD52" s="295"/>
      <c r="GE52" s="241"/>
      <c r="GF52" s="241"/>
      <c r="GG52" s="295"/>
      <c r="GI52" s="241"/>
      <c r="GJ52" s="295"/>
      <c r="GK52" s="241"/>
      <c r="GL52" s="241"/>
      <c r="GM52" s="241"/>
      <c r="GN52" s="241"/>
      <c r="GO52" s="241"/>
      <c r="GP52" s="241"/>
      <c r="GQ52" s="241"/>
      <c r="GR52" s="241"/>
      <c r="GS52" s="241"/>
      <c r="GT52" s="241"/>
      <c r="GU52" s="241"/>
      <c r="GV52" s="241"/>
      <c r="GW52" s="241"/>
      <c r="GX52" s="241"/>
      <c r="GY52" s="241"/>
      <c r="GZ52" s="241"/>
      <c r="HA52" s="241"/>
      <c r="HB52" s="241"/>
      <c r="HC52" s="241"/>
      <c r="HD52" s="241"/>
      <c r="HF52" s="118"/>
      <c r="HG52" s="118"/>
      <c r="HI52" s="118"/>
      <c r="HJ52" s="118"/>
      <c r="HK52" s="264"/>
      <c r="HL52" s="118"/>
      <c r="HM52" s="118"/>
      <c r="HO52" s="118"/>
      <c r="HP52" s="118"/>
      <c r="HR52" s="729"/>
      <c r="HS52" s="81"/>
      <c r="HT52" s="118"/>
      <c r="HU52" s="118"/>
      <c r="HV52" s="118"/>
      <c r="HW52" s="264"/>
      <c r="HX52" s="729"/>
      <c r="HY52" s="81"/>
      <c r="HZ52" s="118"/>
      <c r="IA52" s="118"/>
      <c r="IB52" s="118"/>
      <c r="IC52" s="264"/>
      <c r="ID52" s="729"/>
      <c r="IE52" s="81"/>
      <c r="IF52" s="118"/>
      <c r="IG52" s="118"/>
      <c r="IH52" s="118"/>
      <c r="II52" s="264"/>
      <c r="IJ52" s="379"/>
      <c r="IK52" s="118"/>
      <c r="IL52" s="81"/>
      <c r="IM52" s="729"/>
      <c r="IN52" s="81"/>
      <c r="IO52" s="118"/>
      <c r="IP52" s="201"/>
      <c r="IQ52" s="81"/>
      <c r="IR52" s="81"/>
      <c r="IS52" s="729"/>
      <c r="IT52" s="81"/>
      <c r="IU52" s="118"/>
      <c r="IV52" s="729"/>
      <c r="IW52" s="81"/>
      <c r="IX52" s="81"/>
      <c r="IY52" s="729"/>
      <c r="IZ52" s="81"/>
      <c r="JA52" s="81"/>
      <c r="JB52" s="895"/>
      <c r="JC52" s="81"/>
      <c r="JD52" s="118"/>
      <c r="JE52" s="729"/>
      <c r="JF52" s="81"/>
      <c r="JG52" s="81"/>
      <c r="JH52" s="729"/>
      <c r="JI52" s="81"/>
      <c r="JJ52" s="81"/>
      <c r="JK52" s="729"/>
      <c r="JL52" s="81"/>
      <c r="JM52" s="81"/>
      <c r="JN52" s="729"/>
      <c r="JO52" s="81"/>
      <c r="JP52" s="118"/>
      <c r="JQ52" s="118"/>
      <c r="JR52" s="81"/>
      <c r="JT52" s="246"/>
      <c r="JU52" s="246"/>
      <c r="JV52" s="246"/>
      <c r="JW52" s="246"/>
      <c r="JX52" s="246"/>
      <c r="JY52" s="246"/>
      <c r="JZ52" s="246"/>
      <c r="KA52" s="246"/>
      <c r="KB52" s="246"/>
      <c r="KC52" s="234"/>
      <c r="KD52" s="234"/>
      <c r="KE52" s="234"/>
      <c r="KF52" s="234"/>
      <c r="KG52" s="234"/>
      <c r="KH52" s="234"/>
      <c r="KI52" s="234"/>
      <c r="KJ52" s="234"/>
      <c r="LO52" s="234"/>
      <c r="MN52" s="234"/>
      <c r="NA52" s="241"/>
      <c r="NB52" s="408"/>
      <c r="ND52" s="241"/>
      <c r="NE52" s="399"/>
      <c r="NF52" s="399"/>
      <c r="NG52" s="817"/>
      <c r="NH52" s="241"/>
      <c r="NI52" s="399"/>
      <c r="NL52" s="988"/>
      <c r="NM52" s="241"/>
      <c r="NN52" s="234"/>
      <c r="NO52" s="234"/>
      <c r="NW52" s="234"/>
      <c r="NX52" s="241"/>
      <c r="NY52" s="241"/>
      <c r="OA52" s="241"/>
      <c r="OB52" s="241"/>
      <c r="OC52" s="236"/>
      <c r="OD52" s="236"/>
      <c r="OE52" s="236"/>
      <c r="OF52" s="234"/>
      <c r="OG52" s="143"/>
    </row>
    <row r="53" spans="1:555" s="142" customFormat="1" ht="55.5" customHeight="1" thickBot="1" x14ac:dyDescent="0.35">
      <c r="A53" s="140"/>
      <c r="B53" s="1190" t="s">
        <v>53</v>
      </c>
      <c r="C53" s="137" t="s">
        <v>15</v>
      </c>
      <c r="D53" s="138" t="s">
        <v>16</v>
      </c>
      <c r="E53" s="144" t="s">
        <v>22</v>
      </c>
      <c r="F53" s="139" t="s">
        <v>38</v>
      </c>
      <c r="G53" s="949" t="s">
        <v>174</v>
      </c>
      <c r="H53" s="774" t="s">
        <v>17</v>
      </c>
      <c r="I53" s="206" t="s">
        <v>21</v>
      </c>
      <c r="J53" s="206" t="s">
        <v>157</v>
      </c>
      <c r="K53" s="141" t="s">
        <v>20</v>
      </c>
      <c r="L53" s="1143" t="s">
        <v>90</v>
      </c>
      <c r="M53" s="629" t="str">
        <f>L19</f>
        <v>ES SP 500</v>
      </c>
      <c r="N53" s="151" t="s">
        <v>46</v>
      </c>
      <c r="O53" s="624">
        <v>1</v>
      </c>
      <c r="P53" s="153" t="str">
        <f>L20</f>
        <v>ET SP 500 Micro</v>
      </c>
      <c r="Q53" s="151" t="s">
        <v>46</v>
      </c>
      <c r="R53" s="152">
        <f>O53+1</f>
        <v>2</v>
      </c>
      <c r="S53" s="153" t="s">
        <v>119</v>
      </c>
      <c r="T53" s="151" t="s">
        <v>46</v>
      </c>
      <c r="U53" s="152">
        <f>R53+1</f>
        <v>3</v>
      </c>
      <c r="V53" s="153" t="s">
        <v>118</v>
      </c>
      <c r="W53" s="151" t="s">
        <v>46</v>
      </c>
      <c r="X53" s="152">
        <f>U53+1</f>
        <v>4</v>
      </c>
      <c r="Y53" s="153" t="str">
        <f>L23</f>
        <v>GC Gold 100 Ounce</v>
      </c>
      <c r="Z53" s="615" t="s">
        <v>46</v>
      </c>
      <c r="AA53" s="152">
        <f>X53+1</f>
        <v>5</v>
      </c>
      <c r="AB53" s="153" t="str">
        <f>L24</f>
        <v>QO Gold 50 Ounce</v>
      </c>
      <c r="AC53" s="463" t="s">
        <v>46</v>
      </c>
      <c r="AD53" s="152">
        <f>AA53+1</f>
        <v>6</v>
      </c>
      <c r="AE53" s="153" t="str">
        <f>L25</f>
        <v>GR Gold 10 Ounce</v>
      </c>
      <c r="AF53" s="463" t="s">
        <v>46</v>
      </c>
      <c r="AG53" s="152">
        <f>AD53+1</f>
        <v>7</v>
      </c>
      <c r="AH53" s="153" t="str">
        <f>L26</f>
        <v>SI Silver 5000 Ounces</v>
      </c>
      <c r="AI53" s="1102" t="s">
        <v>46</v>
      </c>
      <c r="AJ53" s="152">
        <f>AG53+1</f>
        <v>8</v>
      </c>
      <c r="AK53" s="153" t="str">
        <f>L27</f>
        <v>QI Silver 2500 Ounces</v>
      </c>
      <c r="AL53" s="463" t="s">
        <v>46</v>
      </c>
      <c r="AM53" s="152">
        <f>AJ53+1</f>
        <v>9</v>
      </c>
      <c r="AN53" s="153" t="str">
        <f>L28</f>
        <v>SO Silver 1000 Ounces</v>
      </c>
      <c r="AO53" s="1067" t="s">
        <v>46</v>
      </c>
      <c r="AP53" s="152">
        <f>AM53+1</f>
        <v>10</v>
      </c>
      <c r="AQ53" s="666" t="s">
        <v>120</v>
      </c>
      <c r="AR53" s="1067" t="s">
        <v>46</v>
      </c>
      <c r="AS53" s="1080">
        <f>AP53+1</f>
        <v>11</v>
      </c>
      <c r="AT53" s="672" t="s">
        <v>121</v>
      </c>
      <c r="AU53" s="1067" t="s">
        <v>46</v>
      </c>
      <c r="AV53" s="152">
        <f>AS53+1</f>
        <v>12</v>
      </c>
      <c r="AW53" s="678" t="s">
        <v>122</v>
      </c>
      <c r="AX53" s="1067" t="s">
        <v>46</v>
      </c>
      <c r="AY53" s="152">
        <f>AV53+1</f>
        <v>13</v>
      </c>
      <c r="AZ53" s="153" t="str">
        <f>L32</f>
        <v>A6 100,000 AUD</v>
      </c>
      <c r="BA53" s="463" t="s">
        <v>46</v>
      </c>
      <c r="BB53" s="152">
        <f>AY53+1</f>
        <v>14</v>
      </c>
      <c r="BC53" s="153" t="str">
        <f>L33</f>
        <v>D6 100,000 CAD</v>
      </c>
      <c r="BD53" s="463" t="s">
        <v>46</v>
      </c>
      <c r="BE53" s="152">
        <f>BB53+1</f>
        <v>15</v>
      </c>
      <c r="BF53" s="153" t="str">
        <f>L34</f>
        <v>S6 125,000 CHF</v>
      </c>
      <c r="BG53" s="1067" t="s">
        <v>46</v>
      </c>
      <c r="BH53" s="152">
        <f>BE53+1</f>
        <v>16</v>
      </c>
      <c r="BI53" s="153" t="str">
        <f>L36</f>
        <v>E6 125,000 EUR</v>
      </c>
      <c r="BJ53" s="1067" t="s">
        <v>46</v>
      </c>
      <c r="BK53" s="152">
        <f>BH53+1</f>
        <v>17</v>
      </c>
      <c r="BL53" s="153" t="str">
        <f>L37</f>
        <v>E7 62,500 EUR</v>
      </c>
      <c r="BM53" s="463" t="s">
        <v>46</v>
      </c>
      <c r="BN53" s="154">
        <v>17</v>
      </c>
      <c r="BO53" s="153" t="s">
        <v>129</v>
      </c>
      <c r="BP53" s="1067" t="s">
        <v>46</v>
      </c>
      <c r="BQ53" s="154">
        <v>19</v>
      </c>
      <c r="BR53" s="153" t="str">
        <f>L40</f>
        <v>J6 12,5M JPY</v>
      </c>
      <c r="BS53" s="615" t="s">
        <v>46</v>
      </c>
      <c r="BT53" s="154">
        <v>20</v>
      </c>
      <c r="BU53" s="468" t="str">
        <f>L41</f>
        <v>J7 6.25M JPY</v>
      </c>
      <c r="BV53" s="615" t="s">
        <v>46</v>
      </c>
      <c r="BW53" s="154">
        <v>21</v>
      </c>
      <c r="BX53" s="468" t="str">
        <f>L42</f>
        <v>DX 100,000 USD</v>
      </c>
      <c r="BY53" s="1067" t="s">
        <v>46</v>
      </c>
      <c r="BZ53" s="154">
        <v>23</v>
      </c>
      <c r="CA53" s="469" t="str">
        <f>L43</f>
        <v>CL Crude 1000 Barrels</v>
      </c>
      <c r="CB53" s="615" t="s">
        <v>57</v>
      </c>
      <c r="CC53" s="154">
        <v>25</v>
      </c>
      <c r="CD53" s="469" t="str">
        <f>L44</f>
        <v>QM Crude 500 Barrels</v>
      </c>
      <c r="CE53" s="615" t="s">
        <v>57</v>
      </c>
      <c r="CF53" s="154">
        <v>26</v>
      </c>
      <c r="CG53" s="153" t="str">
        <f>L45</f>
        <v>CY Crude 100 Barrels</v>
      </c>
      <c r="CH53" s="1070" t="s">
        <v>57</v>
      </c>
      <c r="CI53" s="154">
        <v>27</v>
      </c>
      <c r="CJ53" s="153"/>
      <c r="CK53" s="463"/>
      <c r="CL53" s="154"/>
      <c r="CM53" s="153"/>
      <c r="CN53" s="463"/>
      <c r="CO53" s="154"/>
      <c r="CP53" s="468"/>
      <c r="CQ53" s="463"/>
      <c r="CR53" s="154"/>
      <c r="CS53" s="153"/>
      <c r="CT53" s="463"/>
      <c r="CU53" s="154"/>
      <c r="CV53" s="158" t="s">
        <v>97</v>
      </c>
      <c r="CW53" s="187" t="s">
        <v>105</v>
      </c>
      <c r="CX53" s="630"/>
      <c r="CY53" s="1125" t="s">
        <v>92</v>
      </c>
      <c r="CZ53" s="832" t="s">
        <v>69</v>
      </c>
      <c r="DA53" s="833" t="s">
        <v>57</v>
      </c>
      <c r="DB53" s="834">
        <v>28</v>
      </c>
      <c r="DC53" s="835" t="s">
        <v>114</v>
      </c>
      <c r="DD53" s="833"/>
      <c r="DE53" s="836">
        <v>29</v>
      </c>
      <c r="DF53" s="837" t="s">
        <v>115</v>
      </c>
      <c r="DG53" s="838" t="s">
        <v>46</v>
      </c>
      <c r="DH53" s="836">
        <f>DE53+1</f>
        <v>30</v>
      </c>
      <c r="DI53" s="837" t="s">
        <v>113</v>
      </c>
      <c r="DJ53" s="839" t="s">
        <v>46</v>
      </c>
      <c r="DK53" s="836">
        <f>DH53+1</f>
        <v>31</v>
      </c>
      <c r="DL53" s="835" t="s">
        <v>71</v>
      </c>
      <c r="DM53" s="833" t="s">
        <v>46</v>
      </c>
      <c r="DN53" s="836">
        <f>DK53+1</f>
        <v>32</v>
      </c>
      <c r="DO53" s="840" t="s">
        <v>72</v>
      </c>
      <c r="DP53" s="834" t="s">
        <v>46</v>
      </c>
      <c r="DQ53" s="836">
        <f>DN53+1</f>
        <v>33</v>
      </c>
      <c r="DR53" s="840" t="s">
        <v>73</v>
      </c>
      <c r="DS53" s="834" t="s">
        <v>46</v>
      </c>
      <c r="DT53" s="836">
        <f>DQ53+1</f>
        <v>34</v>
      </c>
      <c r="DU53" s="840" t="s">
        <v>74</v>
      </c>
      <c r="DV53" s="834" t="s">
        <v>46</v>
      </c>
      <c r="DW53" s="836">
        <f>DT53+1</f>
        <v>35</v>
      </c>
      <c r="DX53" s="840" t="s">
        <v>75</v>
      </c>
      <c r="DY53" s="834" t="s">
        <v>46</v>
      </c>
      <c r="DZ53" s="836">
        <f>DW53+1</f>
        <v>36</v>
      </c>
      <c r="EA53" s="840" t="s">
        <v>76</v>
      </c>
      <c r="EB53" s="1050" t="s">
        <v>46</v>
      </c>
      <c r="EC53" s="836">
        <f>DZ53+1</f>
        <v>37</v>
      </c>
      <c r="ED53" s="832" t="s">
        <v>120</v>
      </c>
      <c r="EE53" s="834" t="s">
        <v>46</v>
      </c>
      <c r="EF53" s="836">
        <f>EC53+1</f>
        <v>38</v>
      </c>
      <c r="EG53" s="832" t="s">
        <v>121</v>
      </c>
      <c r="EH53" s="834" t="s">
        <v>46</v>
      </c>
      <c r="EI53" s="836">
        <f>EF53+1</f>
        <v>39</v>
      </c>
      <c r="EJ53" s="832" t="s">
        <v>122</v>
      </c>
      <c r="EK53" s="834" t="s">
        <v>46</v>
      </c>
      <c r="EL53" s="836">
        <f>EI53+1</f>
        <v>40</v>
      </c>
      <c r="EM53" s="840" t="s">
        <v>59</v>
      </c>
      <c r="EN53" s="834" t="s">
        <v>46</v>
      </c>
      <c r="EO53" s="836">
        <f>EL53+1</f>
        <v>41</v>
      </c>
      <c r="EP53" s="840" t="s">
        <v>61</v>
      </c>
      <c r="EQ53" s="834" t="s">
        <v>46</v>
      </c>
      <c r="ER53" s="836">
        <f>FD53+1</f>
        <v>4</v>
      </c>
      <c r="ES53" s="840" t="s">
        <v>62</v>
      </c>
      <c r="ET53" s="834" t="s">
        <v>46</v>
      </c>
      <c r="EU53" s="836">
        <f>ER53+1</f>
        <v>5</v>
      </c>
      <c r="EV53" s="840" t="s">
        <v>63</v>
      </c>
      <c r="EW53" s="839" t="s">
        <v>46</v>
      </c>
      <c r="EX53" s="836">
        <f>FT53+1</f>
        <v>1</v>
      </c>
      <c r="EY53" s="840" t="s">
        <v>64</v>
      </c>
      <c r="EZ53" s="839" t="s">
        <v>46</v>
      </c>
      <c r="FA53" s="836">
        <f>EX53+1</f>
        <v>2</v>
      </c>
      <c r="FB53" s="840" t="s">
        <v>129</v>
      </c>
      <c r="FC53" s="839" t="s">
        <v>46</v>
      </c>
      <c r="FD53" s="836">
        <f>FA53+1</f>
        <v>3</v>
      </c>
      <c r="FE53" s="840" t="s">
        <v>77</v>
      </c>
      <c r="FF53" s="834" t="s">
        <v>46</v>
      </c>
      <c r="FG53" s="836">
        <f>FD53+1</f>
        <v>4</v>
      </c>
      <c r="FH53" s="840" t="s">
        <v>78</v>
      </c>
      <c r="FI53" s="834" t="s">
        <v>46</v>
      </c>
      <c r="FJ53" s="836">
        <f>FG53+1</f>
        <v>5</v>
      </c>
      <c r="FK53" s="840" t="s">
        <v>65</v>
      </c>
      <c r="FL53" s="834" t="s">
        <v>46</v>
      </c>
      <c r="FM53" s="841">
        <f>FP53+1</f>
        <v>1</v>
      </c>
      <c r="FN53" s="842" t="s">
        <v>83</v>
      </c>
      <c r="FO53" s="834" t="s">
        <v>46</v>
      </c>
      <c r="FP53" s="834"/>
      <c r="FQ53" s="912"/>
      <c r="FR53" s="842" t="s">
        <v>66</v>
      </c>
      <c r="FS53" s="834" t="s">
        <v>46</v>
      </c>
      <c r="FT53" s="836"/>
      <c r="FU53" s="842" t="s">
        <v>88</v>
      </c>
      <c r="FV53" s="834" t="s">
        <v>46</v>
      </c>
      <c r="FW53" s="836"/>
      <c r="FX53" s="843" t="s">
        <v>96</v>
      </c>
      <c r="FY53" s="844" t="s">
        <v>104</v>
      </c>
      <c r="FZ53" s="631"/>
      <c r="GA53" s="1129" t="s">
        <v>91</v>
      </c>
      <c r="GB53" s="1364" t="str">
        <f>CZ53</f>
        <v>ES SP 500</v>
      </c>
      <c r="GC53" s="1364"/>
      <c r="GD53" s="1364"/>
      <c r="GE53" s="1364" t="s">
        <v>186</v>
      </c>
      <c r="GF53" s="1364"/>
      <c r="GG53" s="1364"/>
      <c r="GH53" s="1364" t="str">
        <f>L21</f>
        <v>NQ Nasdaq 100</v>
      </c>
      <c r="GI53" s="1364"/>
      <c r="GJ53" s="1364"/>
      <c r="GK53" s="1364" t="str">
        <f>L22</f>
        <v>NM Nasdaq 100 Micro</v>
      </c>
      <c r="GL53" s="1364"/>
      <c r="GM53" s="1364"/>
      <c r="GN53" s="1364" t="str">
        <f>DL53</f>
        <v>GC Gold 100</v>
      </c>
      <c r="GO53" s="1364"/>
      <c r="GP53" s="1364"/>
      <c r="GQ53" s="1364" t="str">
        <f>DO53</f>
        <v>QO Gold 50</v>
      </c>
      <c r="GR53" s="1364"/>
      <c r="GS53" s="1364"/>
      <c r="GT53" s="1364" t="str">
        <f>DR53</f>
        <v>GR Gold 10</v>
      </c>
      <c r="GU53" s="1364"/>
      <c r="GV53" s="1364"/>
      <c r="GW53" s="1364" t="str">
        <f>DU53</f>
        <v>SI Silver 5000</v>
      </c>
      <c r="GX53" s="1364"/>
      <c r="GY53" s="1364"/>
      <c r="GZ53" s="1364" t="str">
        <f>DX53</f>
        <v>QI Silver 2500</v>
      </c>
      <c r="HA53" s="1364"/>
      <c r="HB53" s="1364"/>
      <c r="HC53" s="1364" t="str">
        <f>EA53</f>
        <v>SO Silver 1000</v>
      </c>
      <c r="HD53" s="1364"/>
      <c r="HE53" s="1364"/>
      <c r="HF53" s="1364" t="s">
        <v>120</v>
      </c>
      <c r="HG53" s="1364"/>
      <c r="HH53" s="1364"/>
      <c r="HI53" s="1364" t="s">
        <v>121</v>
      </c>
      <c r="HJ53" s="1364"/>
      <c r="HK53" s="1364"/>
      <c r="HL53" s="1364" t="s">
        <v>143</v>
      </c>
      <c r="HM53" s="1364"/>
      <c r="HN53" s="1364"/>
      <c r="HO53" s="1364" t="s">
        <v>165</v>
      </c>
      <c r="HP53" s="1364"/>
      <c r="HQ53" s="1364"/>
      <c r="HR53" s="1365"/>
      <c r="HS53" s="1365"/>
      <c r="HT53" s="1365"/>
      <c r="HU53" s="1364" t="s">
        <v>126</v>
      </c>
      <c r="HV53" s="1364"/>
      <c r="HW53" s="1364"/>
      <c r="HX53" s="1365"/>
      <c r="HY53" s="1365"/>
      <c r="HZ53" s="1365"/>
      <c r="IA53" s="1010" t="s">
        <v>62</v>
      </c>
      <c r="IB53" s="1010"/>
      <c r="IC53" s="1010"/>
      <c r="ID53" s="1365" t="str">
        <f>L35</f>
        <v>WN 12,500 CHF</v>
      </c>
      <c r="IE53" s="1365"/>
      <c r="IF53" s="1365"/>
      <c r="IG53" s="1365" t="s">
        <v>127</v>
      </c>
      <c r="IH53" s="1365"/>
      <c r="II53" s="1365"/>
      <c r="IJ53" s="1365" t="s">
        <v>128</v>
      </c>
      <c r="IK53" s="1365"/>
      <c r="IL53" s="1365"/>
      <c r="IM53" s="1365" t="str">
        <f>L38</f>
        <v>MF 12,500 EUR</v>
      </c>
      <c r="IN53" s="1365"/>
      <c r="IO53" s="1365"/>
      <c r="IP53" s="1365" t="s">
        <v>129</v>
      </c>
      <c r="IQ53" s="1365"/>
      <c r="IR53" s="1365"/>
      <c r="IS53" s="1365"/>
      <c r="IT53" s="1365"/>
      <c r="IU53" s="1365"/>
      <c r="IV53" s="1011"/>
      <c r="IW53" s="1012" t="s">
        <v>130</v>
      </c>
      <c r="IX53" s="1013"/>
      <c r="IY53" s="1365" t="s">
        <v>131</v>
      </c>
      <c r="IZ53" s="1365"/>
      <c r="JA53" s="1365"/>
      <c r="JB53" s="1365">
        <f>L46</f>
        <v>0</v>
      </c>
      <c r="JC53" s="1365"/>
      <c r="JD53" s="1365"/>
      <c r="JE53" s="1365" t="s">
        <v>183</v>
      </c>
      <c r="JF53" s="1365"/>
      <c r="JG53" s="1365"/>
      <c r="JH53" s="1365" t="s">
        <v>83</v>
      </c>
      <c r="JI53" s="1365"/>
      <c r="JJ53" s="1365"/>
      <c r="JK53" s="1365" t="s">
        <v>66</v>
      </c>
      <c r="JL53" s="1365"/>
      <c r="JM53" s="1365"/>
      <c r="JN53" s="1365" t="s">
        <v>88</v>
      </c>
      <c r="JO53" s="1365"/>
      <c r="JP53" s="1365"/>
      <c r="JQ53" s="1011" t="s">
        <v>46</v>
      </c>
      <c r="JR53" s="959" t="s">
        <v>187</v>
      </c>
      <c r="JS53" s="1008"/>
      <c r="JT53" s="251" t="s">
        <v>146</v>
      </c>
      <c r="JU53" s="252" t="str">
        <f>M53</f>
        <v>ES SP 500</v>
      </c>
      <c r="JV53" s="252" t="str">
        <f>P53</f>
        <v>ET SP 500 Micro</v>
      </c>
      <c r="JW53" s="252" t="str">
        <f>S53</f>
        <v>NQ NASDAQ</v>
      </c>
      <c r="JX53" s="252" t="str">
        <f>V53</f>
        <v>NM NASDAQ Micro</v>
      </c>
      <c r="JY53" s="252" t="str">
        <f>Y53</f>
        <v>GC Gold 100 Ounce</v>
      </c>
      <c r="JZ53" s="252" t="str">
        <f>AB53</f>
        <v>QO Gold 50 Ounce</v>
      </c>
      <c r="KA53" s="830" t="str">
        <f>AE53</f>
        <v>GR Gold 10 Ounce</v>
      </c>
      <c r="KB53" s="252" t="str">
        <f>AH53</f>
        <v>SI Silver 5000 Ounces</v>
      </c>
      <c r="KC53" s="252" t="str">
        <f>AK53</f>
        <v>QI Silver 2500 Ounces</v>
      </c>
      <c r="KD53" s="252" t="str">
        <f>AN53</f>
        <v>SO Silver 1000 Ounces</v>
      </c>
      <c r="KE53" s="252" t="str">
        <f>AQ53</f>
        <v>HG Copper 25,000</v>
      </c>
      <c r="KF53" s="252" t="str">
        <f>AT53</f>
        <v>QC Copper 12,500</v>
      </c>
      <c r="KG53" s="252" t="str">
        <f>AW53</f>
        <v>QL Copper 2,500</v>
      </c>
      <c r="KH53" s="252" t="str">
        <f>AZ53</f>
        <v>A6 100,000 AUD</v>
      </c>
      <c r="KI53" s="252" t="str">
        <f>BC53</f>
        <v>D6 100,000 CAD</v>
      </c>
      <c r="KJ53" s="252" t="str">
        <f>BF53</f>
        <v>S6 125,000 CHF</v>
      </c>
      <c r="KK53" s="252" t="str">
        <f>BI53</f>
        <v>E6 125,000 EUR</v>
      </c>
      <c r="KL53" s="252" t="str">
        <f>BL53</f>
        <v>E7 62,500 EUR</v>
      </c>
      <c r="KM53" s="252" t="str">
        <f>BO53</f>
        <v>B6 GBP 62,500</v>
      </c>
      <c r="KN53" s="252" t="str">
        <f>BR53</f>
        <v>J6 12,5M JPY</v>
      </c>
      <c r="KO53" s="252" t="str">
        <f>BU53</f>
        <v>J7 6.25M JPY</v>
      </c>
      <c r="KP53" s="252" t="str">
        <f>BX53</f>
        <v>DX 100,000 USD</v>
      </c>
      <c r="KQ53" s="252" t="str">
        <f>CA53</f>
        <v>CL Crude 1000 Barrels</v>
      </c>
      <c r="KR53" s="252" t="str">
        <f>CD53</f>
        <v>QM Crude 500 Barrels</v>
      </c>
      <c r="KS53" s="252" t="str">
        <f>CG53</f>
        <v>CY Crude 100 Barrels</v>
      </c>
      <c r="KT53" s="242" t="str">
        <f>CZ53</f>
        <v>ES SP 500</v>
      </c>
      <c r="KU53" s="351" t="str">
        <f>DC53</f>
        <v>ET S&amp;P Micro</v>
      </c>
      <c r="KV53" s="242" t="str">
        <f>DF53</f>
        <v xml:space="preserve">NQ Nasdaq 100 </v>
      </c>
      <c r="KW53" s="242" t="str">
        <f>DI53</f>
        <v>NM Nasdaq 100 Micro</v>
      </c>
      <c r="KX53" s="352" t="str">
        <f>DL53</f>
        <v>GC Gold 100</v>
      </c>
      <c r="KY53" s="352" t="str">
        <f>DO53</f>
        <v>QO Gold 50</v>
      </c>
      <c r="KZ53" s="352" t="str">
        <f>DR53</f>
        <v>GR Gold 10</v>
      </c>
      <c r="LA53" s="352" t="str">
        <f>DU53</f>
        <v>SI Silver 5000</v>
      </c>
      <c r="LB53" s="352" t="str">
        <f>DX53</f>
        <v>QI Silver 2500</v>
      </c>
      <c r="LC53" s="352" t="str">
        <f>EA53</f>
        <v>SO Silver 1000</v>
      </c>
      <c r="LD53" s="352" t="str">
        <f>ED53</f>
        <v>HG Copper 25,000</v>
      </c>
      <c r="LE53" s="352" t="str">
        <f>EG53</f>
        <v>QC Copper 12,500</v>
      </c>
      <c r="LF53" s="352" t="str">
        <f>EJ53</f>
        <v>QL Copper 2,500</v>
      </c>
      <c r="LG53" s="352" t="str">
        <f>EM53</f>
        <v>A6 100,000 AUD</v>
      </c>
      <c r="LH53" s="352" t="str">
        <f>EP53</f>
        <v>D6 100,000 CAD</v>
      </c>
      <c r="LI53" s="352" t="str">
        <f>ES53</f>
        <v>S6 125,000 CHF</v>
      </c>
      <c r="LJ53" s="862" t="str">
        <f>EV53</f>
        <v>E6 125,000 EUR</v>
      </c>
      <c r="LK53" s="242" t="str">
        <f>EY53</f>
        <v>E7 62,500 EUR</v>
      </c>
      <c r="LL53" s="242" t="str">
        <f>FB53</f>
        <v>B6 GBP 62,500</v>
      </c>
      <c r="LM53" s="242" t="str">
        <f>FE53</f>
        <v>J6 12.5 M JPY</v>
      </c>
      <c r="LN53" s="242" t="str">
        <f>FH53</f>
        <v>J7 6.25 M JPY</v>
      </c>
      <c r="LO53" s="863" t="str">
        <f>FN53</f>
        <v>CL Crude 1000 Barrels</v>
      </c>
      <c r="LP53" s="242" t="str">
        <f>FR53</f>
        <v>QM Crude 500 Barrels</v>
      </c>
      <c r="LQ53" s="242" t="str">
        <f>FU53</f>
        <v>CY Crude 100 Barrels</v>
      </c>
      <c r="LR53" s="848" t="str">
        <f>GB53</f>
        <v>ES SP 500</v>
      </c>
      <c r="LS53" s="848" t="str">
        <f>GE53</f>
        <v>ET S&amp;P 500 Micro</v>
      </c>
      <c r="LT53" s="848">
        <f>GI53</f>
        <v>0</v>
      </c>
      <c r="LU53" s="848" t="str">
        <f>GK53</f>
        <v>NM Nasdaq 100 Micro</v>
      </c>
      <c r="LV53" s="849" t="str">
        <f>GN53</f>
        <v>GC Gold 100</v>
      </c>
      <c r="LW53" s="849" t="str">
        <f>GQ53</f>
        <v>QO Gold 50</v>
      </c>
      <c r="LX53" s="849" t="str">
        <f>GT53</f>
        <v>GR Gold 10</v>
      </c>
      <c r="LY53" s="849" t="str">
        <f>GW53</f>
        <v>SI Silver 5000</v>
      </c>
      <c r="LZ53" s="849" t="str">
        <f>GZ53</f>
        <v>QI Silver 2500</v>
      </c>
      <c r="MA53" s="849" t="str">
        <f>HC53</f>
        <v>SO Silver 1000</v>
      </c>
      <c r="MB53" s="849" t="str">
        <f>HF53</f>
        <v>HG Copper 25,000</v>
      </c>
      <c r="MC53" s="849" t="str">
        <f>HI53</f>
        <v>QC Copper 12,500</v>
      </c>
      <c r="MD53" s="849" t="str">
        <f>HI53</f>
        <v>QC Copper 12,500</v>
      </c>
      <c r="ME53" s="849" t="str">
        <f>HO53</f>
        <v>A6 100.000</v>
      </c>
      <c r="MF53" s="849" t="str">
        <f>HU53</f>
        <v>CAD 100,000</v>
      </c>
      <c r="MG53" s="849" t="str">
        <f>IA53</f>
        <v>S6 125,000 CHF</v>
      </c>
      <c r="MH53" s="849" t="str">
        <f>IG53</f>
        <v>E6 EUR 125,000</v>
      </c>
      <c r="MI53" s="848" t="str">
        <f>IJ53</f>
        <v>E7 EUR 62,500</v>
      </c>
      <c r="MJ53" s="848" t="str">
        <f>IP53</f>
        <v>B6 GBP 62,500</v>
      </c>
      <c r="MK53" s="848" t="str">
        <f>IW53</f>
        <v>J6 JPY 12.5M</v>
      </c>
      <c r="ML53" s="848" t="str">
        <f>IY53</f>
        <v>J7 JPY  6.25M</v>
      </c>
      <c r="MM53" s="851" t="str">
        <f>JE53</f>
        <v>DX Dollar 100,000</v>
      </c>
      <c r="MN53" s="851" t="str">
        <f>JH53</f>
        <v>CL Crude 1000 Barrels</v>
      </c>
      <c r="MO53" s="848" t="str">
        <f>JK53</f>
        <v>QM Crude 500 Barrels</v>
      </c>
      <c r="MP53" s="852" t="str">
        <f>JN53</f>
        <v>CY Crude 100 Barrels</v>
      </c>
      <c r="MQ53" s="852">
        <f>HR53</f>
        <v>0</v>
      </c>
      <c r="MR53" s="852">
        <f>HX53</f>
        <v>0</v>
      </c>
      <c r="MS53" s="852" t="str">
        <f>ID53</f>
        <v>WN 12,500 CHF</v>
      </c>
      <c r="MT53" s="852" t="str">
        <f>IM53</f>
        <v>MF 12,500 EUR</v>
      </c>
      <c r="MU53" s="852">
        <f>IS53</f>
        <v>0</v>
      </c>
      <c r="MV53" s="852">
        <f>JB53</f>
        <v>0</v>
      </c>
      <c r="MW53" s="859" t="s">
        <v>146</v>
      </c>
      <c r="MX53" s="853" t="s">
        <v>147</v>
      </c>
      <c r="MY53" s="383" t="s">
        <v>148</v>
      </c>
      <c r="MZ53" s="852" t="s">
        <v>149</v>
      </c>
      <c r="NA53" s="365" t="s">
        <v>151</v>
      </c>
      <c r="NB53" s="847"/>
      <c r="NC53" s="1158" t="str">
        <f>B53</f>
        <v>Period           Ending</v>
      </c>
      <c r="ND53" s="366" t="s">
        <v>94</v>
      </c>
      <c r="NE53" s="366" t="s">
        <v>95</v>
      </c>
      <c r="NF53" s="409" t="s">
        <v>93</v>
      </c>
      <c r="NG53" s="410" t="s">
        <v>144</v>
      </c>
      <c r="NH53" s="411" t="str">
        <f>G53</f>
        <v>Ending  Equity</v>
      </c>
      <c r="NI53" s="396" t="s">
        <v>1</v>
      </c>
      <c r="NJ53" s="418" t="s">
        <v>145</v>
      </c>
      <c r="NK53" s="1112" t="s">
        <v>98</v>
      </c>
      <c r="NL53" s="991" t="s">
        <v>99</v>
      </c>
      <c r="NM53" s="996" t="s">
        <v>146</v>
      </c>
      <c r="NN53" s="369" t="s">
        <v>80</v>
      </c>
      <c r="NO53" s="365" t="s">
        <v>102</v>
      </c>
      <c r="NP53" s="353" t="s">
        <v>101</v>
      </c>
      <c r="NQ53" s="1003" t="s">
        <v>185</v>
      </c>
      <c r="NR53" s="1002" t="s">
        <v>100</v>
      </c>
      <c r="NS53" s="754" t="s">
        <v>106</v>
      </c>
      <c r="NT53" s="755" t="s">
        <v>109</v>
      </c>
      <c r="NU53" s="756" t="s">
        <v>107</v>
      </c>
      <c r="NV53" s="756" t="s">
        <v>108</v>
      </c>
      <c r="NW53" s="755" t="s">
        <v>150</v>
      </c>
      <c r="NX53" s="234"/>
      <c r="NY53" s="241"/>
      <c r="NZ53" s="241"/>
      <c r="OA53" s="143"/>
      <c r="OB53" s="241"/>
      <c r="OC53" s="241"/>
      <c r="OD53" s="236"/>
      <c r="OE53" s="236"/>
      <c r="OF53" s="236"/>
      <c r="OG53" s="234"/>
      <c r="OH53" s="143"/>
      <c r="OI53" s="354"/>
      <c r="OJ53" s="354"/>
      <c r="OK53" s="354"/>
      <c r="OL53" s="354"/>
      <c r="OM53" s="354"/>
      <c r="ON53" s="354"/>
      <c r="OO53" s="354"/>
      <c r="OP53" s="354"/>
      <c r="OQ53" s="354"/>
      <c r="OR53" s="354"/>
      <c r="OS53" s="354"/>
      <c r="OT53" s="354"/>
      <c r="OU53" s="354"/>
      <c r="OV53" s="354"/>
      <c r="OW53" s="354"/>
      <c r="OX53" s="354"/>
      <c r="OY53" s="354"/>
      <c r="OZ53" s="354"/>
      <c r="PA53" s="354"/>
      <c r="PB53" s="354"/>
      <c r="PC53" s="354"/>
      <c r="PD53" s="354"/>
      <c r="PE53" s="354"/>
      <c r="PF53" s="354"/>
      <c r="PG53" s="354"/>
      <c r="PH53" s="354"/>
      <c r="PI53" s="354"/>
      <c r="PJ53" s="354"/>
      <c r="PK53" s="354"/>
      <c r="PL53" s="354"/>
      <c r="PM53" s="354"/>
      <c r="PN53" s="354"/>
      <c r="PO53" s="354"/>
      <c r="PP53" s="354"/>
      <c r="PQ53" s="354"/>
      <c r="PR53" s="354"/>
      <c r="PS53" s="354"/>
      <c r="PT53" s="354"/>
      <c r="PU53" s="354"/>
      <c r="PV53" s="354"/>
      <c r="PW53" s="354"/>
      <c r="PX53" s="354"/>
      <c r="PY53" s="354"/>
      <c r="PZ53" s="354"/>
      <c r="QA53" s="354"/>
      <c r="QB53" s="354"/>
      <c r="QC53" s="354"/>
      <c r="QD53" s="354"/>
      <c r="QE53" s="354"/>
      <c r="QF53" s="354"/>
      <c r="QG53" s="354"/>
      <c r="QH53" s="354"/>
      <c r="QI53" s="354"/>
      <c r="QJ53" s="354"/>
      <c r="QK53" s="354"/>
      <c r="QL53" s="354"/>
      <c r="QM53" s="354"/>
      <c r="QN53" s="354"/>
      <c r="QO53" s="354"/>
      <c r="QP53" s="354"/>
      <c r="QQ53" s="354"/>
      <c r="QR53" s="354"/>
      <c r="QS53" s="354"/>
      <c r="QT53" s="354"/>
      <c r="QU53" s="354"/>
      <c r="QV53" s="354"/>
      <c r="QW53" s="354"/>
      <c r="QX53" s="354"/>
      <c r="QY53" s="140"/>
      <c r="QZ53" s="140"/>
      <c r="RA53" s="140"/>
      <c r="RB53" s="140"/>
      <c r="RC53" s="140"/>
      <c r="RD53" s="140"/>
      <c r="RE53" s="140"/>
      <c r="RF53" s="140"/>
      <c r="RG53" s="140"/>
      <c r="RH53" s="140"/>
      <c r="RI53" s="140"/>
      <c r="RJ53" s="140"/>
      <c r="RK53" s="140"/>
      <c r="RL53" s="140"/>
      <c r="RM53" s="140"/>
      <c r="RN53" s="140"/>
      <c r="RO53" s="140"/>
      <c r="RP53" s="140"/>
      <c r="RQ53" s="140"/>
      <c r="RR53" s="140"/>
      <c r="RS53" s="140"/>
      <c r="RT53" s="140"/>
      <c r="RU53" s="140"/>
      <c r="RV53" s="140"/>
      <c r="RW53" s="140"/>
      <c r="RX53" s="140"/>
      <c r="RY53" s="140"/>
      <c r="RZ53" s="140"/>
      <c r="SA53" s="140"/>
      <c r="SB53" s="140"/>
      <c r="SC53" s="140"/>
      <c r="SD53" s="140"/>
      <c r="SE53" s="140"/>
      <c r="SF53" s="140"/>
      <c r="SG53" s="140"/>
      <c r="SH53" s="140"/>
      <c r="SI53" s="140"/>
      <c r="SJ53" s="140"/>
      <c r="SK53" s="140"/>
      <c r="SL53" s="140"/>
      <c r="SM53" s="140"/>
      <c r="SN53" s="140"/>
      <c r="SO53" s="140"/>
      <c r="SP53" s="140"/>
      <c r="SQ53" s="140"/>
      <c r="SR53" s="140"/>
      <c r="SS53" s="140"/>
      <c r="ST53" s="140"/>
      <c r="SU53" s="140"/>
      <c r="SV53" s="140"/>
      <c r="SW53" s="140"/>
      <c r="SX53" s="140"/>
      <c r="SY53" s="140"/>
      <c r="SZ53" s="140"/>
      <c r="TA53" s="140"/>
      <c r="TB53" s="140"/>
      <c r="TC53" s="140"/>
      <c r="TD53" s="140"/>
      <c r="TE53" s="140"/>
      <c r="TF53" s="140"/>
      <c r="TG53" s="140"/>
      <c r="TH53" s="140"/>
      <c r="TI53" s="140"/>
      <c r="TJ53" s="140"/>
      <c r="TK53" s="140"/>
      <c r="TL53" s="140"/>
      <c r="TM53" s="140"/>
      <c r="TN53" s="140"/>
      <c r="TO53" s="140"/>
      <c r="TP53" s="140"/>
      <c r="TQ53" s="140"/>
      <c r="TR53" s="140"/>
      <c r="TS53" s="140"/>
      <c r="TT53" s="140"/>
      <c r="TU53" s="140"/>
      <c r="TV53" s="140"/>
      <c r="TW53" s="140"/>
      <c r="TX53" s="140"/>
      <c r="TY53" s="140"/>
      <c r="TZ53" s="140"/>
      <c r="UA53" s="140"/>
      <c r="UB53" s="140"/>
      <c r="UC53" s="140"/>
      <c r="UD53" s="140"/>
      <c r="UE53" s="140"/>
      <c r="UF53" s="140"/>
      <c r="UG53" s="140"/>
      <c r="UH53" s="140"/>
      <c r="UI53" s="140"/>
    </row>
    <row r="54" spans="1:555" customFormat="1" ht="19.5" customHeight="1" thickTop="1" x14ac:dyDescent="0.3">
      <c r="A54" s="9"/>
      <c r="B54" s="1191"/>
      <c r="C54" s="219"/>
      <c r="D54" s="220"/>
      <c r="E54" s="221"/>
      <c r="F54" s="219"/>
      <c r="G54" s="222"/>
      <c r="H54" s="866"/>
      <c r="I54" s="864"/>
      <c r="J54" s="886"/>
      <c r="K54" s="680"/>
      <c r="L54" s="1144"/>
      <c r="M54" s="7"/>
      <c r="N54" s="66"/>
      <c r="O54" s="67"/>
      <c r="P54" s="7"/>
      <c r="Q54" s="4"/>
      <c r="R54" s="2"/>
      <c r="S54" s="1"/>
      <c r="V54" s="1"/>
      <c r="W54" s="585"/>
      <c r="X54" s="2"/>
      <c r="Y54" s="1"/>
      <c r="Z54" s="801"/>
      <c r="AA54" s="68"/>
      <c r="AB54" s="7"/>
      <c r="AC54" s="616"/>
      <c r="AD54" s="66"/>
      <c r="AE54" s="1"/>
      <c r="AF54" s="622"/>
      <c r="AG54" s="2"/>
      <c r="AH54" s="1"/>
      <c r="AI54" s="1103"/>
      <c r="AJ54" s="13"/>
      <c r="AK54" s="7"/>
      <c r="AL54" s="622"/>
      <c r="AM54" s="2"/>
      <c r="AN54" s="1"/>
      <c r="AO54" s="522"/>
      <c r="AP54" s="13"/>
      <c r="AQ54" s="659"/>
      <c r="AR54" s="1086"/>
      <c r="AS54" s="1081"/>
      <c r="AT54" s="668"/>
      <c r="AU54" s="522"/>
      <c r="AV54" s="622"/>
      <c r="AW54" s="674"/>
      <c r="AX54" s="1088"/>
      <c r="AY54" s="649"/>
      <c r="AZ54" s="693"/>
      <c r="BA54" s="694"/>
      <c r="BB54" s="695"/>
      <c r="BC54" s="7"/>
      <c r="BD54" s="2"/>
      <c r="BE54" s="2"/>
      <c r="BF54" s="1"/>
      <c r="BG54" s="244"/>
      <c r="BH54" s="13"/>
      <c r="BI54" s="1"/>
      <c r="BJ54" s="412"/>
      <c r="BK54" s="2"/>
      <c r="BL54" s="1"/>
      <c r="BM54" s="39"/>
      <c r="BN54" s="13"/>
      <c r="BO54" s="1"/>
      <c r="BP54" s="244"/>
      <c r="BQ54" s="2"/>
      <c r="BR54" s="1"/>
      <c r="BS54" s="622"/>
      <c r="BT54" s="2"/>
      <c r="BU54" s="1"/>
      <c r="BV54" s="622"/>
      <c r="BW54" s="13"/>
      <c r="BX54" s="1"/>
      <c r="BY54" s="244"/>
      <c r="BZ54" s="13"/>
      <c r="CA54" s="172"/>
      <c r="CB54" s="616"/>
      <c r="CC54" s="2"/>
      <c r="CD54" s="175"/>
      <c r="CE54" s="740"/>
      <c r="CF54" s="186"/>
      <c r="CG54" s="7"/>
      <c r="CH54" s="521"/>
      <c r="CI54" s="226"/>
      <c r="CJ54" s="1"/>
      <c r="CK54" s="2"/>
      <c r="CL54" s="13"/>
      <c r="CM54" s="7"/>
      <c r="CN54" s="229"/>
      <c r="CO54" s="2"/>
      <c r="CP54" s="803"/>
      <c r="CQ54" s="804"/>
      <c r="CR54" s="805"/>
      <c r="CS54" s="7"/>
      <c r="CT54" s="2"/>
      <c r="CU54" s="2"/>
      <c r="CV54" s="4"/>
      <c r="CW54" s="4"/>
      <c r="CX54" s="8"/>
      <c r="CY54" s="1126"/>
      <c r="CZ54" s="632"/>
      <c r="DA54" s="600"/>
      <c r="DB54" s="356"/>
      <c r="DC54" s="632"/>
      <c r="DD54" s="600"/>
      <c r="DE54" s="356"/>
      <c r="DF54" s="633"/>
      <c r="DG54" s="267"/>
      <c r="DH54" s="634"/>
      <c r="DI54" s="266"/>
      <c r="DJ54" s="244"/>
      <c r="DK54" s="244"/>
      <c r="DL54" s="632"/>
      <c r="DM54" s="600"/>
      <c r="DN54" s="356"/>
      <c r="DO54" s="267"/>
      <c r="DP54" s="267"/>
      <c r="DQ54" s="267"/>
      <c r="DR54" s="610"/>
      <c r="DS54" s="267"/>
      <c r="DT54" s="356"/>
      <c r="DU54" s="610"/>
      <c r="DV54" s="267"/>
      <c r="DW54" s="356"/>
      <c r="DX54" s="610"/>
      <c r="DY54" s="267"/>
      <c r="DZ54" s="356"/>
      <c r="EA54" s="610"/>
      <c r="EB54" s="1051"/>
      <c r="EC54" s="356"/>
      <c r="ED54" s="266"/>
      <c r="EE54" s="267"/>
      <c r="EF54" s="267"/>
      <c r="EG54" s="683"/>
      <c r="EH54" s="542"/>
      <c r="EI54" s="543"/>
      <c r="EJ54" s="266"/>
      <c r="EK54" s="267"/>
      <c r="EL54" s="267"/>
      <c r="EM54" s="610"/>
      <c r="EN54" s="267"/>
      <c r="EO54" s="356"/>
      <c r="EP54" s="610"/>
      <c r="EQ54" s="267"/>
      <c r="ER54" s="356"/>
      <c r="ES54" s="610"/>
      <c r="ET54" s="267"/>
      <c r="EU54" s="356"/>
      <c r="EV54" s="610"/>
      <c r="EW54" s="267"/>
      <c r="EX54" s="356"/>
      <c r="EY54" s="610"/>
      <c r="EZ54" s="267"/>
      <c r="FA54" s="356"/>
      <c r="FB54" s="610"/>
      <c r="FC54" s="267"/>
      <c r="FD54" s="356"/>
      <c r="FE54" s="610"/>
      <c r="FF54" s="267"/>
      <c r="FG54" s="356"/>
      <c r="FH54" s="610"/>
      <c r="FI54" s="267"/>
      <c r="FJ54" s="356"/>
      <c r="FK54" s="610"/>
      <c r="FL54" s="267"/>
      <c r="FM54" s="356"/>
      <c r="FN54" s="610"/>
      <c r="FO54" s="267"/>
      <c r="FP54" s="267"/>
      <c r="FQ54" s="267"/>
      <c r="FR54" s="610"/>
      <c r="FS54" s="267"/>
      <c r="FT54" s="356"/>
      <c r="FU54" s="610"/>
      <c r="FV54" s="267"/>
      <c r="FW54" s="356"/>
      <c r="FX54" s="610"/>
      <c r="FY54" s="635"/>
      <c r="FZ54" s="296"/>
      <c r="GA54" s="1130"/>
      <c r="GB54" s="385"/>
      <c r="GC54" s="521"/>
      <c r="GD54" s="267"/>
      <c r="GE54" s="552"/>
      <c r="GF54" s="267"/>
      <c r="GG54" s="356"/>
      <c r="GH54" s="361"/>
      <c r="GI54" s="600"/>
      <c r="GJ54" s="267"/>
      <c r="GK54" s="552"/>
      <c r="GL54" s="267"/>
      <c r="GM54" s="356"/>
      <c r="GN54" s="610"/>
      <c r="GO54" s="267"/>
      <c r="GP54" s="356"/>
      <c r="GQ54" s="267"/>
      <c r="GR54" s="267"/>
      <c r="GS54" s="267"/>
      <c r="GT54" s="610"/>
      <c r="GU54" s="267"/>
      <c r="GV54" s="356"/>
      <c r="GW54" s="610"/>
      <c r="GX54" s="267"/>
      <c r="GY54" s="356"/>
      <c r="GZ54" s="267"/>
      <c r="HA54" s="267"/>
      <c r="HB54" s="267"/>
      <c r="HC54" s="610"/>
      <c r="HD54" s="267"/>
      <c r="HE54" s="267"/>
      <c r="HF54" s="688"/>
      <c r="HG54" s="600"/>
      <c r="HH54" s="685"/>
      <c r="HI54" s="690"/>
      <c r="HJ54" s="600"/>
      <c r="HK54" s="685"/>
      <c r="HL54" s="266"/>
      <c r="HM54" s="600"/>
      <c r="HN54" s="600"/>
      <c r="HO54" s="690"/>
      <c r="HP54" s="600"/>
      <c r="HQ54" s="685"/>
      <c r="HR54" s="1"/>
      <c r="HS54" s="730"/>
      <c r="HT54" s="13"/>
      <c r="HU54" s="690"/>
      <c r="HV54" s="600"/>
      <c r="HW54" s="685"/>
      <c r="HX54" s="1"/>
      <c r="HY54" s="730"/>
      <c r="HZ54" s="13"/>
      <c r="IA54" s="266"/>
      <c r="IB54" s="600"/>
      <c r="IC54" s="600"/>
      <c r="ID54" s="1"/>
      <c r="IE54" s="730"/>
      <c r="IF54" s="13"/>
      <c r="IG54" s="385"/>
      <c r="IH54" s="600"/>
      <c r="II54" s="685"/>
      <c r="IJ54" s="385"/>
      <c r="IK54" s="323"/>
      <c r="IL54" s="600"/>
      <c r="IM54" s="1"/>
      <c r="IN54" s="730"/>
      <c r="IO54" s="13"/>
      <c r="IP54" s="1"/>
      <c r="IQ54" s="39"/>
      <c r="IR54" s="13"/>
      <c r="IS54" s="1"/>
      <c r="IT54" s="730"/>
      <c r="IU54" s="13"/>
      <c r="IV54" s="1"/>
      <c r="IW54" s="730"/>
      <c r="IX54" s="13"/>
      <c r="IY54" s="1"/>
      <c r="IZ54" s="730"/>
      <c r="JA54" s="13"/>
      <c r="JB54" s="896"/>
      <c r="JC54" s="730"/>
      <c r="JD54" s="13"/>
      <c r="JE54" s="1"/>
      <c r="JF54" s="730"/>
      <c r="JG54" s="13"/>
      <c r="JH54" s="1"/>
      <c r="JI54" s="730"/>
      <c r="JJ54" s="13"/>
      <c r="JK54" s="1"/>
      <c r="JL54" s="730"/>
      <c r="JM54" s="13"/>
      <c r="JN54" s="1"/>
      <c r="JO54" s="730"/>
      <c r="JP54" s="13"/>
      <c r="JQ54" s="1009"/>
      <c r="JR54" s="685"/>
      <c r="JS54" s="8"/>
      <c r="JT54" s="243"/>
      <c r="JU54" s="253"/>
      <c r="JV54" s="253"/>
      <c r="JW54" s="253"/>
      <c r="JX54" s="253"/>
      <c r="JY54" s="253"/>
      <c r="JZ54" s="253"/>
      <c r="KA54" s="253"/>
      <c r="KB54" s="253"/>
      <c r="KC54" s="253"/>
      <c r="KD54" s="330"/>
      <c r="KE54" s="330"/>
      <c r="KF54" s="330"/>
      <c r="KG54" s="330"/>
      <c r="KH54" s="330"/>
      <c r="KI54" s="330"/>
      <c r="KJ54" s="330"/>
      <c r="KK54" s="330"/>
      <c r="KL54" s="330"/>
      <c r="KM54" s="330"/>
      <c r="KN54" s="330"/>
      <c r="KO54" s="330"/>
      <c r="KP54" s="330"/>
      <c r="KQ54" s="330"/>
      <c r="KR54" s="330"/>
      <c r="KS54" s="330"/>
      <c r="KT54" s="243"/>
      <c r="KU54" s="243"/>
      <c r="KV54" s="243"/>
      <c r="KW54" s="243"/>
      <c r="KX54" s="243"/>
      <c r="KY54" s="243"/>
      <c r="KZ54" s="243"/>
      <c r="LA54" s="243"/>
      <c r="LB54" s="243"/>
      <c r="LC54" s="243"/>
      <c r="LD54" s="243"/>
      <c r="LE54" s="243"/>
      <c r="LF54" s="243"/>
      <c r="LG54" s="243"/>
      <c r="LH54" s="243"/>
      <c r="LI54" s="243"/>
      <c r="LJ54" s="243"/>
      <c r="LK54" s="243"/>
      <c r="LL54" s="243"/>
      <c r="LM54" s="243"/>
      <c r="LN54" s="243"/>
      <c r="LO54" s="243"/>
      <c r="LP54" s="243"/>
      <c r="LQ54" s="243"/>
      <c r="LR54" s="243"/>
      <c r="LS54" s="243"/>
      <c r="LT54" s="243"/>
      <c r="LU54" s="243"/>
      <c r="LV54" s="243"/>
      <c r="LW54" s="243"/>
      <c r="LX54" s="243"/>
      <c r="LY54" s="243"/>
      <c r="LZ54" s="243"/>
      <c r="MA54" s="243"/>
      <c r="MB54" s="243"/>
      <c r="MC54" s="243"/>
      <c r="MD54" s="243"/>
      <c r="ME54" s="243"/>
      <c r="MF54" s="243"/>
      <c r="MG54" s="243"/>
      <c r="MH54" s="243"/>
      <c r="MI54" s="243"/>
      <c r="MJ54" s="243"/>
      <c r="MK54" s="243"/>
      <c r="ML54" s="243"/>
      <c r="MM54" s="243"/>
      <c r="MN54" s="243"/>
      <c r="MO54" s="243"/>
      <c r="MP54" s="243"/>
      <c r="MQ54" s="243"/>
      <c r="MR54" s="243"/>
      <c r="MS54" s="243"/>
      <c r="MT54" s="243"/>
      <c r="MU54" s="243"/>
      <c r="MV54" s="243"/>
      <c r="MW54" s="854"/>
      <c r="MX54" s="330"/>
      <c r="MY54" s="243"/>
      <c r="MZ54" s="243"/>
      <c r="NA54" s="243"/>
      <c r="NB54" s="236"/>
      <c r="NC54" s="1159"/>
      <c r="ND54" s="378"/>
      <c r="NE54" s="378"/>
      <c r="NF54" s="382"/>
      <c r="NG54" s="412"/>
      <c r="NH54" s="818"/>
      <c r="NI54" s="244"/>
      <c r="NJ54" s="412"/>
      <c r="NK54" s="1113"/>
      <c r="NL54" s="992"/>
      <c r="NM54" s="413"/>
      <c r="NN54" s="378"/>
      <c r="NO54" s="243"/>
      <c r="NP54" s="243"/>
      <c r="NQ54" s="276"/>
      <c r="NR54" s="254"/>
      <c r="NS54" s="757"/>
      <c r="NT54" s="757"/>
      <c r="NU54" s="758"/>
      <c r="NV54" s="758"/>
      <c r="NW54" s="758"/>
      <c r="NX54" s="234"/>
      <c r="NY54" s="241"/>
      <c r="NZ54" s="241"/>
      <c r="OA54" s="143"/>
      <c r="OB54" s="241"/>
      <c r="OC54" s="241"/>
      <c r="OD54" s="236"/>
      <c r="OE54" s="236"/>
      <c r="OF54" s="236"/>
      <c r="OG54" s="234"/>
      <c r="OH54" s="143"/>
      <c r="OI54" s="236"/>
      <c r="OJ54" s="236"/>
      <c r="OK54" s="236"/>
      <c r="OL54" s="236"/>
      <c r="OM54" s="236"/>
      <c r="ON54" s="236"/>
      <c r="OO54" s="236"/>
      <c r="OP54" s="236"/>
      <c r="OQ54" s="236"/>
      <c r="OR54" s="236"/>
      <c r="OS54" s="236"/>
      <c r="OT54" s="236"/>
      <c r="OU54" s="236"/>
      <c r="OV54" s="236"/>
      <c r="OW54" s="236"/>
      <c r="OX54" s="236"/>
      <c r="OY54" s="236"/>
      <c r="OZ54" s="236"/>
      <c r="PA54" s="236"/>
      <c r="PB54" s="236"/>
      <c r="PC54" s="236"/>
      <c r="PD54" s="236"/>
      <c r="PE54" s="236"/>
      <c r="PF54" s="236"/>
      <c r="PG54" s="236"/>
      <c r="PH54" s="236"/>
      <c r="PI54" s="236"/>
      <c r="PJ54" s="236"/>
      <c r="PK54" s="236"/>
      <c r="PL54" s="236"/>
      <c r="PM54" s="236"/>
      <c r="PN54" s="236"/>
      <c r="PO54" s="236"/>
      <c r="PP54" s="236"/>
      <c r="PQ54" s="236"/>
      <c r="PR54" s="236"/>
      <c r="PS54" s="236"/>
      <c r="PT54" s="236"/>
      <c r="PU54" s="236"/>
      <c r="PV54" s="236"/>
      <c r="PW54" s="236"/>
      <c r="PX54" s="236"/>
      <c r="PY54" s="236"/>
      <c r="PZ54" s="236"/>
      <c r="QA54" s="236"/>
      <c r="QB54" s="236"/>
      <c r="QC54" s="236"/>
      <c r="QD54" s="236"/>
      <c r="QE54" s="236"/>
      <c r="QF54" s="236"/>
      <c r="QG54" s="236"/>
      <c r="QH54" s="236"/>
      <c r="QI54" s="236"/>
      <c r="QJ54" s="236"/>
      <c r="QK54" s="236"/>
      <c r="QL54" s="236"/>
      <c r="QM54" s="236"/>
      <c r="QN54" s="236"/>
      <c r="QO54" s="236"/>
      <c r="QP54" s="236"/>
      <c r="QQ54" s="236"/>
      <c r="QR54" s="236"/>
      <c r="QS54" s="236"/>
      <c r="QT54" s="236"/>
      <c r="QU54" s="236"/>
      <c r="QV54" s="236"/>
      <c r="QW54" s="236"/>
      <c r="QX54" s="236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</row>
    <row r="55" spans="1:555" s="90" customFormat="1" ht="20.25" customHeight="1" x14ac:dyDescent="0.35">
      <c r="A55" s="84"/>
      <c r="B55" s="1167">
        <v>41640</v>
      </c>
      <c r="C55" s="867">
        <f>0</f>
        <v>0</v>
      </c>
      <c r="D55" s="868">
        <f>H19</f>
        <v>25000</v>
      </c>
      <c r="E55" s="869">
        <v>0</v>
      </c>
      <c r="F55" s="867">
        <f>NG55</f>
        <v>3416.25</v>
      </c>
      <c r="G55" s="870">
        <f>D55+F55</f>
        <v>28416.25</v>
      </c>
      <c r="H55" s="953">
        <f>F55/D55</f>
        <v>0.13664999999999999</v>
      </c>
      <c r="I55" s="355">
        <f>F55</f>
        <v>3416.25</v>
      </c>
      <c r="J55" s="355">
        <f>MAX(I55)</f>
        <v>3416.25</v>
      </c>
      <c r="K55" s="355">
        <f t="shared" ref="K55:K66" si="5">I55-J55</f>
        <v>0</v>
      </c>
      <c r="L55" s="1145">
        <f t="shared" ref="L55:L66" si="6">B55</f>
        <v>41640</v>
      </c>
      <c r="M55" s="330">
        <f>I19</f>
        <v>0</v>
      </c>
      <c r="N55" s="1035">
        <v>-3160</v>
      </c>
      <c r="O55" s="498">
        <f t="shared" ref="O55:O66" si="7">N55*M55</f>
        <v>0</v>
      </c>
      <c r="P55" s="330">
        <f>I20</f>
        <v>1</v>
      </c>
      <c r="Q55" s="382">
        <f t="shared" ref="Q55:Q66" si="8">N55/10</f>
        <v>-316</v>
      </c>
      <c r="R55" s="274">
        <f t="shared" ref="R55:R66" si="9">Q55*P55</f>
        <v>-316</v>
      </c>
      <c r="S55" s="499">
        <f>I21</f>
        <v>0</v>
      </c>
      <c r="T55" s="964">
        <v>-2225</v>
      </c>
      <c r="U55" s="269">
        <f t="shared" ref="U55:U66" si="10">T55*S55</f>
        <v>0</v>
      </c>
      <c r="V55" s="499">
        <f>I22</f>
        <v>1</v>
      </c>
      <c r="W55" s="964">
        <v>-222.5</v>
      </c>
      <c r="X55" s="269">
        <f t="shared" ref="X55:X66" si="11">W55*V55</f>
        <v>-222.5</v>
      </c>
      <c r="Y55" s="499">
        <f>I23</f>
        <v>0</v>
      </c>
      <c r="Z55" s="298">
        <v>7660</v>
      </c>
      <c r="AA55" s="392">
        <f t="shared" ref="AA55:AA66" si="12">Y55*Z55</f>
        <v>0</v>
      </c>
      <c r="AB55" s="330">
        <f>I24</f>
        <v>0</v>
      </c>
      <c r="AC55" s="298">
        <f t="shared" ref="AC55:AC66" si="13">Z55/2</f>
        <v>3830</v>
      </c>
      <c r="AD55" s="274">
        <f t="shared" ref="AD55:AD66" si="14">AC55*AB55</f>
        <v>0</v>
      </c>
      <c r="AE55" s="499">
        <f>I25</f>
        <v>1</v>
      </c>
      <c r="AF55" s="1036">
        <v>766</v>
      </c>
      <c r="AG55" s="274">
        <f t="shared" ref="AG55:AG66" si="15">AF55*AE55</f>
        <v>766</v>
      </c>
      <c r="AH55" s="499">
        <f>I26</f>
        <v>0</v>
      </c>
      <c r="AI55" s="1036">
        <v>2240</v>
      </c>
      <c r="AJ55" s="392">
        <f t="shared" ref="AJ55:AJ66" si="16">AI55*AH55</f>
        <v>0</v>
      </c>
      <c r="AK55" s="330">
        <f>I27</f>
        <v>0</v>
      </c>
      <c r="AL55" s="1036">
        <v>1120</v>
      </c>
      <c r="AM55" s="274">
        <f t="shared" ref="AM55:AM66" si="17">AL55*AK55</f>
        <v>0</v>
      </c>
      <c r="AN55" s="499">
        <f>I28</f>
        <v>1</v>
      </c>
      <c r="AO55" s="1036">
        <v>448</v>
      </c>
      <c r="AP55" s="392">
        <f t="shared" ref="AP55:AP66" si="18">AO55*AN55</f>
        <v>448</v>
      </c>
      <c r="AQ55" s="316">
        <f>I29</f>
        <v>0</v>
      </c>
      <c r="AR55" s="964">
        <v>-662.5</v>
      </c>
      <c r="AS55" s="392">
        <f t="shared" ref="AS55:AS66" si="19">AR55*AQ55</f>
        <v>0</v>
      </c>
      <c r="AT55" s="276">
        <f>I30</f>
        <v>0</v>
      </c>
      <c r="AU55" s="964">
        <v>-331.25</v>
      </c>
      <c r="AV55" s="392">
        <f t="shared" ref="AV55:AV66" si="20">AU55*AT55</f>
        <v>0</v>
      </c>
      <c r="AW55" s="297">
        <f>I31</f>
        <v>1</v>
      </c>
      <c r="AX55" s="964">
        <v>-66.25</v>
      </c>
      <c r="AY55" s="274">
        <f t="shared" ref="AY55:AY66" si="21">AX55*AW55</f>
        <v>-66.25</v>
      </c>
      <c r="AZ55" s="499">
        <f>I32</f>
        <v>0</v>
      </c>
      <c r="BA55" s="497">
        <v>5210</v>
      </c>
      <c r="BB55" s="392">
        <f t="shared" ref="BB55:BB66" si="22">BA55*AZ55</f>
        <v>0</v>
      </c>
      <c r="BC55" s="330">
        <f>I33</f>
        <v>0</v>
      </c>
      <c r="BD55" s="497">
        <v>1280</v>
      </c>
      <c r="BE55" s="274">
        <f t="shared" ref="BE55:BE66" si="23">BD55*BC55</f>
        <v>0</v>
      </c>
      <c r="BF55" s="499">
        <f>I34</f>
        <v>0</v>
      </c>
      <c r="BG55" s="1036">
        <v>5712.5</v>
      </c>
      <c r="BH55" s="358">
        <f t="shared" ref="BH55:BH66" si="24">BG55*BF55</f>
        <v>0</v>
      </c>
      <c r="BI55" s="499">
        <f>I36</f>
        <v>0</v>
      </c>
      <c r="BJ55" s="1036">
        <v>2275</v>
      </c>
      <c r="BK55" s="269">
        <f t="shared" ref="BK55:BK66" si="25">BJ55*BI55</f>
        <v>0</v>
      </c>
      <c r="BL55" s="499">
        <f>I37</f>
        <v>1</v>
      </c>
      <c r="BM55" s="382">
        <f t="shared" ref="BM55:BM66" si="26">BJ55/2</f>
        <v>1137.5</v>
      </c>
      <c r="BN55" s="392">
        <f t="shared" ref="BN55:BN66" si="27">BM55*BL55</f>
        <v>1137.5</v>
      </c>
      <c r="BO55" s="499">
        <f>I39</f>
        <v>0</v>
      </c>
      <c r="BP55" s="1036">
        <v>387.5</v>
      </c>
      <c r="BQ55" s="274">
        <f t="shared" ref="BQ55:BQ66" si="28">BP55*BO55</f>
        <v>0</v>
      </c>
      <c r="BR55" s="499">
        <f>I40</f>
        <v>0</v>
      </c>
      <c r="BS55" s="298">
        <v>1925</v>
      </c>
      <c r="BT55" s="269">
        <f t="shared" ref="BT55:BT66" si="29">BS55*BR55</f>
        <v>0</v>
      </c>
      <c r="BU55" s="499">
        <f>I41</f>
        <v>1</v>
      </c>
      <c r="BV55" s="298">
        <f t="shared" ref="BV55:BV66" si="30">(BS55/2)</f>
        <v>962.5</v>
      </c>
      <c r="BW55" s="392">
        <f t="shared" ref="BW55:BW66" si="31">BV55*BU55</f>
        <v>962.5</v>
      </c>
      <c r="BX55" s="499">
        <f>I42</f>
        <v>0</v>
      </c>
      <c r="BY55" s="1036">
        <v>65</v>
      </c>
      <c r="BZ55" s="392">
        <f t="shared" ref="BZ55:BZ66" si="32">BY55*BX55</f>
        <v>0</v>
      </c>
      <c r="CA55" s="297">
        <f>I43</f>
        <v>0</v>
      </c>
      <c r="CB55" s="1036">
        <v>7070</v>
      </c>
      <c r="CC55" s="269">
        <f t="shared" ref="CC55:CC66" si="33">CB55*CA55</f>
        <v>0</v>
      </c>
      <c r="CD55" s="297">
        <f>I44</f>
        <v>0</v>
      </c>
      <c r="CE55" s="298">
        <f t="shared" ref="CE55:CE66" si="34">CB55/2</f>
        <v>3535</v>
      </c>
      <c r="CF55" s="500">
        <f t="shared" ref="CF55:CF66" si="35">CE55*CD55</f>
        <v>0</v>
      </c>
      <c r="CG55" s="330">
        <f>I45</f>
        <v>1</v>
      </c>
      <c r="CH55" s="1036">
        <v>707</v>
      </c>
      <c r="CI55" s="299">
        <f t="shared" ref="CI55:CI66" si="36">CH55*CG55</f>
        <v>707</v>
      </c>
      <c r="CJ55" s="499">
        <f>I49</f>
        <v>0</v>
      </c>
      <c r="CK55" s="497"/>
      <c r="CL55" s="392">
        <f t="shared" ref="CL55:CL66" si="37">CK55*CJ55</f>
        <v>0</v>
      </c>
      <c r="CM55" s="330">
        <f>I38</f>
        <v>0</v>
      </c>
      <c r="CN55" s="497"/>
      <c r="CO55" s="269">
        <f t="shared" ref="CO55:CO66" si="38">CN55*CM55</f>
        <v>0</v>
      </c>
      <c r="CP55" s="501">
        <f>I48</f>
        <v>0</v>
      </c>
      <c r="CQ55" s="497"/>
      <c r="CR55" s="299"/>
      <c r="CS55" s="330">
        <f>I47</f>
        <v>1</v>
      </c>
      <c r="CT55" s="497"/>
      <c r="CU55" s="274">
        <f t="shared" ref="CU55:CU66" si="39">CT55*CS55</f>
        <v>0</v>
      </c>
      <c r="CV55" s="323">
        <f t="shared" ref="CV55:CV66" si="40">O55+R55+U55+X55+AA55+AD55+AG55+AJ55+AM55+AP55+BB55+CL55+BE55+BH55+CO55+BK55+BN55+BQ55+BT55+BW55+CU55+BZ55+CR55+CC55+CF55+CI55+AS55+AV55+AY55</f>
        <v>3416.25</v>
      </c>
      <c r="CW55" s="323">
        <f>CV55</f>
        <v>3416.25</v>
      </c>
      <c r="CX55" s="223"/>
      <c r="CY55" s="1127">
        <f t="shared" ref="CY55:CY66" si="41">L55</f>
        <v>41640</v>
      </c>
      <c r="CZ55" s="297">
        <f>J19</f>
        <v>0</v>
      </c>
      <c r="DA55" s="269">
        <v>267.5</v>
      </c>
      <c r="DB55" s="299">
        <f t="shared" ref="DB55:DB66" si="42">DA55*CZ55</f>
        <v>0</v>
      </c>
      <c r="DC55" s="297">
        <f>J20</f>
        <v>0</v>
      </c>
      <c r="DD55" s="298">
        <f t="shared" ref="DD55:DD66" si="43">DA55/10</f>
        <v>26.75</v>
      </c>
      <c r="DE55" s="299">
        <f t="shared" ref="DE55:DE66" si="44">DD55*DC55</f>
        <v>0</v>
      </c>
      <c r="DF55" s="297">
        <f>J21</f>
        <v>0</v>
      </c>
      <c r="DG55" s="1035">
        <v>-3605</v>
      </c>
      <c r="DH55" s="299">
        <f t="shared" ref="DH55:DH66" si="45">DG55*DF55</f>
        <v>0</v>
      </c>
      <c r="DI55" s="297">
        <f>J22</f>
        <v>0</v>
      </c>
      <c r="DJ55" s="964">
        <v>-360.5</v>
      </c>
      <c r="DK55" s="596">
        <f>DJ55*DI55</f>
        <v>0</v>
      </c>
      <c r="DL55" s="297">
        <f>J23</f>
        <v>0</v>
      </c>
      <c r="DM55" s="1035">
        <v>-1320</v>
      </c>
      <c r="DN55" s="596">
        <f t="shared" ref="DN55:DN66" si="46">DM55*DL55</f>
        <v>0</v>
      </c>
      <c r="DO55" s="330">
        <f>J24</f>
        <v>0</v>
      </c>
      <c r="DP55" s="298">
        <f t="shared" ref="DP55:DP66" si="47">DM55/2</f>
        <v>-660</v>
      </c>
      <c r="DQ55" s="274">
        <f t="shared" ref="DQ55:DQ66" si="48">DP55*DO55</f>
        <v>0</v>
      </c>
      <c r="DR55" s="499">
        <f>J25</f>
        <v>0</v>
      </c>
      <c r="DS55" s="298">
        <f t="shared" ref="DS55:DS66" si="49">DM55/10</f>
        <v>-132</v>
      </c>
      <c r="DT55" s="274">
        <f t="shared" ref="DT55:DT66" si="50">DS55*DR55</f>
        <v>0</v>
      </c>
      <c r="DU55" s="297">
        <f>J26</f>
        <v>0</v>
      </c>
      <c r="DV55" s="964">
        <v>-3810</v>
      </c>
      <c r="DW55" s="596">
        <f t="shared" ref="DW55:DW66" si="51">DV55*DU55</f>
        <v>0</v>
      </c>
      <c r="DX55" s="297">
        <f>J27</f>
        <v>0</v>
      </c>
      <c r="DY55" s="269">
        <f t="shared" ref="DY55:DY66" si="52">DV55/2</f>
        <v>-1905</v>
      </c>
      <c r="DZ55" s="596">
        <f t="shared" ref="DZ55:DZ66" si="53">DY55*DX55</f>
        <v>0</v>
      </c>
      <c r="EA55" s="297">
        <f>J28</f>
        <v>0</v>
      </c>
      <c r="EB55" s="1052">
        <v>-762</v>
      </c>
      <c r="EC55" s="596">
        <f t="shared" ref="EC55:EC66" si="54">EB55*EA55</f>
        <v>0</v>
      </c>
      <c r="ED55" s="276">
        <f>J29</f>
        <v>0</v>
      </c>
      <c r="EE55" s="274">
        <v>-375</v>
      </c>
      <c r="EF55" s="596">
        <f t="shared" ref="EF55:EF66" si="55">EE55*ED55</f>
        <v>0</v>
      </c>
      <c r="EG55" s="316">
        <f>J30</f>
        <v>0</v>
      </c>
      <c r="EH55" s="269">
        <f t="shared" ref="EH55:EH66" si="56">EE55/2</f>
        <v>-187.5</v>
      </c>
      <c r="EI55" s="596">
        <f t="shared" ref="EI55:EI66" si="57">EH55*EG55</f>
        <v>0</v>
      </c>
      <c r="EJ55" s="276">
        <f>J31</f>
        <v>0</v>
      </c>
      <c r="EK55" s="269">
        <f t="shared" ref="EK55:EK66" si="58">EE55/10</f>
        <v>-37.5</v>
      </c>
      <c r="EL55" s="596">
        <f t="shared" ref="EL55:EL66" si="59">EK55*EJ55</f>
        <v>0</v>
      </c>
      <c r="EM55" s="297">
        <f>J32</f>
        <v>0</v>
      </c>
      <c r="EN55" s="1224">
        <v>210</v>
      </c>
      <c r="EO55" s="596">
        <f t="shared" ref="EO55:EO66" si="60">EN55*EM55</f>
        <v>0</v>
      </c>
      <c r="EP55" s="297">
        <f>J33</f>
        <v>0</v>
      </c>
      <c r="EQ55" s="269">
        <v>3250</v>
      </c>
      <c r="ER55" s="596">
        <f t="shared" ref="ER55:ER66" si="61">EQ55*EP55</f>
        <v>0</v>
      </c>
      <c r="ES55" s="297">
        <f>J34</f>
        <v>0</v>
      </c>
      <c r="ET55" s="1036">
        <v>3220</v>
      </c>
      <c r="EU55" s="596">
        <f t="shared" ref="EU55:EU66" si="62">ET55*ES55</f>
        <v>0</v>
      </c>
      <c r="EV55" s="297">
        <f>J36</f>
        <v>0</v>
      </c>
      <c r="EW55" s="1036">
        <v>4650</v>
      </c>
      <c r="EX55" s="596">
        <f t="shared" ref="EX55:EX66" si="63">EW55*EV55</f>
        <v>0</v>
      </c>
      <c r="EY55" s="297">
        <f>J37</f>
        <v>0</v>
      </c>
      <c r="EZ55" s="1036">
        <v>2325</v>
      </c>
      <c r="FA55" s="596">
        <f t="shared" ref="FA55:FA66" si="64">EZ55*EY55</f>
        <v>0</v>
      </c>
      <c r="FB55" s="297">
        <f>J39</f>
        <v>0</v>
      </c>
      <c r="FC55" s="964">
        <v>-581.25</v>
      </c>
      <c r="FD55" s="596">
        <f t="shared" ref="FD55:FD66" si="65">FC55*FB55</f>
        <v>0</v>
      </c>
      <c r="FE55" s="297">
        <f>J40</f>
        <v>0</v>
      </c>
      <c r="FF55" s="964">
        <v>-687.5</v>
      </c>
      <c r="FG55" s="596">
        <f t="shared" ref="FG55:FG66" si="66">FF55*FE55</f>
        <v>0</v>
      </c>
      <c r="FH55" s="297">
        <f>J41</f>
        <v>0</v>
      </c>
      <c r="FI55" s="964">
        <v>-343.75</v>
      </c>
      <c r="FJ55" s="596">
        <f t="shared" ref="FJ55:FJ66" si="67">FI55*FH55</f>
        <v>0</v>
      </c>
      <c r="FK55" s="297">
        <f>J42</f>
        <v>0</v>
      </c>
      <c r="FL55" s="1036">
        <v>1515</v>
      </c>
      <c r="FM55" s="596">
        <f t="shared" ref="FM55:FM66" si="68">FL55*FK55</f>
        <v>0</v>
      </c>
      <c r="FN55" s="297">
        <f>J43</f>
        <v>0</v>
      </c>
      <c r="FO55" s="1036">
        <v>8170</v>
      </c>
      <c r="FP55" s="274">
        <f t="shared" ref="FP55:FP66" si="69">FO55*FN55</f>
        <v>0</v>
      </c>
      <c r="FQ55" s="274"/>
      <c r="FR55" s="297">
        <f>J44</f>
        <v>0</v>
      </c>
      <c r="FS55" s="269">
        <f t="shared" ref="FS55:FS66" si="70">FO55/2</f>
        <v>4085</v>
      </c>
      <c r="FT55" s="596">
        <f t="shared" ref="FT55:FT66" si="71">FS55*FR55</f>
        <v>0</v>
      </c>
      <c r="FU55" s="297">
        <f>J45</f>
        <v>0</v>
      </c>
      <c r="FV55" s="269">
        <f t="shared" ref="FV55:FV66" si="72">FO55/10</f>
        <v>817</v>
      </c>
      <c r="FW55" s="596">
        <f t="shared" ref="FW55:FW66" si="73">FV55*FU55</f>
        <v>0</v>
      </c>
      <c r="FX55" s="301">
        <f t="shared" ref="FX55:FX66" si="74">DB55+DE55+DH55+DK55+DN55+DQ55+DT55+DW55+DZ55+EC55+EF55+EI55+EL55+EO55+ER55+EU55+EX55+FA55+FD55+FG55+FJ55+FM55+FP55+FT55+FW55</f>
        <v>0</v>
      </c>
      <c r="FY55" s="492">
        <f>FX55</f>
        <v>0</v>
      </c>
      <c r="FZ55" s="302"/>
      <c r="GA55" s="1131">
        <f t="shared" ref="GA55:GA66" si="75">JT55</f>
        <v>41640</v>
      </c>
      <c r="GB55" s="316">
        <f>K19</f>
        <v>0</v>
      </c>
      <c r="GC55" s="323">
        <v>77.5</v>
      </c>
      <c r="GD55" s="268">
        <f t="shared" ref="GD55:GD66" si="76">GB55*GC55</f>
        <v>0</v>
      </c>
      <c r="GE55" s="660">
        <f>K20</f>
        <v>0</v>
      </c>
      <c r="GF55" s="1036">
        <v>7.75</v>
      </c>
      <c r="GG55" s="386">
        <f t="shared" ref="GG55:GG66" si="77">GF55*GE55</f>
        <v>0</v>
      </c>
      <c r="GH55" s="669">
        <f>K21</f>
        <v>0</v>
      </c>
      <c r="GI55" s="964">
        <v>-125</v>
      </c>
      <c r="GJ55" s="268">
        <f t="shared" ref="GJ55:GJ66" si="78">GI55*GH55</f>
        <v>0</v>
      </c>
      <c r="GK55" s="546">
        <f>K22</f>
        <v>0</v>
      </c>
      <c r="GL55" s="268">
        <f t="shared" ref="GL55:GL66" si="79">GI55/10</f>
        <v>-12.5</v>
      </c>
      <c r="GM55" s="386">
        <f t="shared" ref="GM55:GM66" si="80">GL55*GK55</f>
        <v>0</v>
      </c>
      <c r="GN55" s="297">
        <f>K23</f>
        <v>0</v>
      </c>
      <c r="GO55" s="269">
        <v>-6528.75</v>
      </c>
      <c r="GP55" s="596">
        <f t="shared" ref="GP55:GP66" si="81">GO55*GN55</f>
        <v>0</v>
      </c>
      <c r="GQ55" s="330">
        <f>K24</f>
        <v>0</v>
      </c>
      <c r="GR55" s="298">
        <f t="shared" ref="GR55:GR66" si="82">GO55/2</f>
        <v>-3264.375</v>
      </c>
      <c r="GS55" s="274">
        <f t="shared" ref="GS55:GS66" si="83">GR55*GQ55</f>
        <v>0</v>
      </c>
      <c r="GT55" s="499">
        <f>K25</f>
        <v>0</v>
      </c>
      <c r="GU55" s="298">
        <f t="shared" ref="GU55:GU66" si="84">GO55/10</f>
        <v>-652.875</v>
      </c>
      <c r="GV55" s="274">
        <f t="shared" ref="GV55:GV66" si="85">GU55*GT55</f>
        <v>0</v>
      </c>
      <c r="GW55" s="499">
        <f>K26</f>
        <v>0</v>
      </c>
      <c r="GX55" s="964">
        <v>-3517.5</v>
      </c>
      <c r="GY55" s="274">
        <f t="shared" ref="GY55:GY66" si="86">GX55*GW55</f>
        <v>0</v>
      </c>
      <c r="GZ55" s="499">
        <f>K27</f>
        <v>0</v>
      </c>
      <c r="HA55" s="298">
        <f t="shared" ref="HA55:HA66" si="87">GX55/2</f>
        <v>-1758.75</v>
      </c>
      <c r="HB55" s="274">
        <f t="shared" ref="HB55:HB66" si="88">HA55*GZ55</f>
        <v>0</v>
      </c>
      <c r="HC55" s="499">
        <f>K28</f>
        <v>0</v>
      </c>
      <c r="HD55" s="964">
        <v>-703.5</v>
      </c>
      <c r="HE55" s="274">
        <f t="shared" ref="HE55:HE66" si="89">HD55*HC55</f>
        <v>0</v>
      </c>
      <c r="HF55" s="691">
        <f>K29</f>
        <v>0</v>
      </c>
      <c r="HG55" s="317">
        <v>-635</v>
      </c>
      <c r="HH55" s="498">
        <f t="shared" ref="HH55:HH66" si="90">HG55*HF55</f>
        <v>0</v>
      </c>
      <c r="HI55" s="691">
        <f>K30</f>
        <v>0</v>
      </c>
      <c r="HJ55" s="317">
        <f t="shared" ref="HJ55:HJ66" si="91">HG55/2</f>
        <v>-317.5</v>
      </c>
      <c r="HK55" s="498">
        <f t="shared" ref="HK55:HK66" si="92">HJ55*HI55</f>
        <v>0</v>
      </c>
      <c r="HL55" s="276">
        <f>K31</f>
        <v>0</v>
      </c>
      <c r="HM55" s="317">
        <f t="shared" ref="HM55:HM66" si="93">HG55/10</f>
        <v>-63.5</v>
      </c>
      <c r="HN55" s="317">
        <f t="shared" ref="HN55:HN66" si="94">HM55*HL55</f>
        <v>0</v>
      </c>
      <c r="HO55" s="691">
        <f>K32</f>
        <v>0</v>
      </c>
      <c r="HP55" s="964">
        <v>-3640</v>
      </c>
      <c r="HQ55" s="498">
        <f t="shared" ref="HQ55:HQ66" si="95">HP55*HO55</f>
        <v>0</v>
      </c>
      <c r="HR55" s="499"/>
      <c r="HS55" s="298"/>
      <c r="HT55" s="392"/>
      <c r="HU55" s="691">
        <f>K33</f>
        <v>0</v>
      </c>
      <c r="HV55" s="1036">
        <v>3480</v>
      </c>
      <c r="HW55" s="498">
        <f t="shared" ref="HW55:HW66" si="96">HV55*HU55</f>
        <v>0</v>
      </c>
      <c r="HX55" s="499"/>
      <c r="HY55" s="298"/>
      <c r="HZ55" s="392"/>
      <c r="IA55" s="276">
        <f>K34</f>
        <v>0</v>
      </c>
      <c r="IB55" s="1036">
        <v>2225</v>
      </c>
      <c r="IC55" s="317">
        <f t="shared" ref="IC55:IC66" si="97">IB55*IA55</f>
        <v>0</v>
      </c>
      <c r="ID55" s="499">
        <f>K35</f>
        <v>0</v>
      </c>
      <c r="IE55" s="1036">
        <v>174.5</v>
      </c>
      <c r="IF55" s="392">
        <f t="shared" ref="IF55:IF66" si="98">IE55*ID55</f>
        <v>0</v>
      </c>
      <c r="IG55" s="316">
        <f>K36</f>
        <v>0</v>
      </c>
      <c r="IH55" s="317">
        <v>2525</v>
      </c>
      <c r="II55" s="498">
        <f t="shared" ref="II55:II66" si="99">IH55*IG55</f>
        <v>0</v>
      </c>
      <c r="IJ55" s="316">
        <f>K37</f>
        <v>0</v>
      </c>
      <c r="IK55" s="298">
        <f t="shared" ref="IK55:IK66" si="100">IH55/2</f>
        <v>1262.5</v>
      </c>
      <c r="IL55" s="317">
        <f t="shared" ref="IL55:IL66" si="101">IK55*IJ55</f>
        <v>0</v>
      </c>
      <c r="IM55" s="499">
        <f>K38</f>
        <v>0</v>
      </c>
      <c r="IN55" s="1036">
        <v>247.25</v>
      </c>
      <c r="IO55" s="392">
        <f t="shared" ref="IO55:IO66" si="102">IN55*IM55</f>
        <v>0</v>
      </c>
      <c r="IP55" s="499">
        <f>K39</f>
        <v>0</v>
      </c>
      <c r="IQ55" s="964">
        <v>-500</v>
      </c>
      <c r="IR55" s="392">
        <f t="shared" ref="IR55:IR66" si="103">IQ55*IP55</f>
        <v>0</v>
      </c>
      <c r="IS55" s="499"/>
      <c r="IT55" s="298"/>
      <c r="IU55" s="392"/>
      <c r="IV55" s="499">
        <f>K40</f>
        <v>0</v>
      </c>
      <c r="IW55" s="298">
        <v>-637.5</v>
      </c>
      <c r="IX55" s="392">
        <f t="shared" ref="IX55:IX66" si="104">IW55*IV55</f>
        <v>0</v>
      </c>
      <c r="IY55" s="499">
        <f>K41</f>
        <v>0</v>
      </c>
      <c r="IZ55" s="298">
        <f t="shared" ref="IZ55:IZ66" si="105">IW55/2</f>
        <v>-318.75</v>
      </c>
      <c r="JA55" s="392">
        <f t="shared" ref="JA55:JA66" si="106">IZ55*IY55</f>
        <v>0</v>
      </c>
      <c r="JB55" s="385">
        <f>K46</f>
        <v>0</v>
      </c>
      <c r="JC55" s="298">
        <v>-101.75</v>
      </c>
      <c r="JD55" s="392">
        <f t="shared" ref="JD55:JD66" si="107">JC55*JB55</f>
        <v>0</v>
      </c>
      <c r="JE55" s="499">
        <f>K42</f>
        <v>0</v>
      </c>
      <c r="JF55" s="298">
        <v>-470</v>
      </c>
      <c r="JG55" s="392">
        <f t="shared" ref="JG55:JG66" si="108">JF55*JE55</f>
        <v>0</v>
      </c>
      <c r="JH55" s="499">
        <f>K43</f>
        <v>0</v>
      </c>
      <c r="JI55" s="1036">
        <v>6790</v>
      </c>
      <c r="JJ55" s="392">
        <f t="shared" ref="JJ55:JJ66" si="109">JI55*JH55</f>
        <v>0</v>
      </c>
      <c r="JK55" s="499">
        <f>K44</f>
        <v>0</v>
      </c>
      <c r="JL55" s="1036">
        <v>3395</v>
      </c>
      <c r="JM55" s="392">
        <f t="shared" ref="JM55:JM66" si="110">JL55*JK55</f>
        <v>0</v>
      </c>
      <c r="JN55" s="499">
        <f>K45</f>
        <v>0</v>
      </c>
      <c r="JO55" s="298">
        <f t="shared" ref="JO55:JO66" si="111">JI55/10</f>
        <v>679</v>
      </c>
      <c r="JP55" s="392">
        <f t="shared" ref="JP55:JP66" si="112">JO55*JN55</f>
        <v>0</v>
      </c>
      <c r="JQ55" s="561">
        <f t="shared" ref="JQ55:JQ66" si="113">GD55+GG55+GJ55+GM55+GP55+GS55+GV55+GY55+HB55+HE55+HH55+HK55+HN55+HQ55+HW55+IC55+II55+IL55+IR55+IX55+JA55+JG55+JJ55+JM55+JP55+HT55+HZ55+IF55+IO55+IU55+JD55</f>
        <v>0</v>
      </c>
      <c r="JR55" s="498">
        <f>JQ55</f>
        <v>0</v>
      </c>
      <c r="JS55" s="223"/>
      <c r="JT55" s="254">
        <f t="shared" ref="JT55:JT66" si="114">B55</f>
        <v>41640</v>
      </c>
      <c r="JU55" s="253">
        <f>O55</f>
        <v>0</v>
      </c>
      <c r="JV55" s="253">
        <f>R55</f>
        <v>-316</v>
      </c>
      <c r="JW55" s="253">
        <f>U55</f>
        <v>0</v>
      </c>
      <c r="JX55" s="253">
        <f>X55</f>
        <v>-222.5</v>
      </c>
      <c r="JY55" s="253">
        <f>AA55</f>
        <v>0</v>
      </c>
      <c r="JZ55" s="253">
        <f>AD55</f>
        <v>0</v>
      </c>
      <c r="KA55" s="253">
        <f>AG55</f>
        <v>766</v>
      </c>
      <c r="KB55" s="253">
        <f>AJ55</f>
        <v>0</v>
      </c>
      <c r="KC55" s="253">
        <f>AM55</f>
        <v>0</v>
      </c>
      <c r="KD55" s="831">
        <f>AP55</f>
        <v>448</v>
      </c>
      <c r="KE55" s="831">
        <f>AS55</f>
        <v>0</v>
      </c>
      <c r="KF55" s="831">
        <f>AV55</f>
        <v>0</v>
      </c>
      <c r="KG55" s="831">
        <f>AY55</f>
        <v>-66.25</v>
      </c>
      <c r="KH55" s="831">
        <f>BB55</f>
        <v>0</v>
      </c>
      <c r="KI55" s="831">
        <f>BE55</f>
        <v>0</v>
      </c>
      <c r="KJ55" s="831">
        <f>BH55</f>
        <v>0</v>
      </c>
      <c r="KK55" s="831">
        <f>BK55</f>
        <v>0</v>
      </c>
      <c r="KL55" s="831">
        <f>BN55</f>
        <v>1137.5</v>
      </c>
      <c r="KM55" s="831">
        <f>BQ55</f>
        <v>0</v>
      </c>
      <c r="KN55" s="831">
        <f>BT55</f>
        <v>0</v>
      </c>
      <c r="KO55" s="831">
        <f>BW55</f>
        <v>962.5</v>
      </c>
      <c r="KP55" s="831">
        <f>BZ55</f>
        <v>0</v>
      </c>
      <c r="KQ55" s="831">
        <f>CC55</f>
        <v>0</v>
      </c>
      <c r="KR55" s="831">
        <f>CF55</f>
        <v>0</v>
      </c>
      <c r="KS55" s="831">
        <f>CI55</f>
        <v>707</v>
      </c>
      <c r="KT55" s="243">
        <f>DB55</f>
        <v>0</v>
      </c>
      <c r="KU55" s="243">
        <f>DE55</f>
        <v>0</v>
      </c>
      <c r="KV55" s="243">
        <f>DH55</f>
        <v>0</v>
      </c>
      <c r="KW55" s="243">
        <f>DK55</f>
        <v>0</v>
      </c>
      <c r="KX55" s="243">
        <f>DN55</f>
        <v>0</v>
      </c>
      <c r="KY55" s="243">
        <f>DQ55</f>
        <v>0</v>
      </c>
      <c r="KZ55" s="243">
        <f>DT55</f>
        <v>0</v>
      </c>
      <c r="LA55" s="243">
        <f>DW55</f>
        <v>0</v>
      </c>
      <c r="LB55" s="243">
        <f>DZ55</f>
        <v>0</v>
      </c>
      <c r="LC55" s="243">
        <f>EC55</f>
        <v>0</v>
      </c>
      <c r="LD55" s="243">
        <f>EF55</f>
        <v>0</v>
      </c>
      <c r="LE55" s="243">
        <f>EI55</f>
        <v>0</v>
      </c>
      <c r="LF55" s="243">
        <f>EL55</f>
        <v>0</v>
      </c>
      <c r="LG55" s="243">
        <f>EO55</f>
        <v>0</v>
      </c>
      <c r="LH55" s="243">
        <f>ER55</f>
        <v>0</v>
      </c>
      <c r="LI55" s="243">
        <f>EU55</f>
        <v>0</v>
      </c>
      <c r="LJ55" s="243">
        <f>EX55</f>
        <v>0</v>
      </c>
      <c r="LK55" s="243">
        <f>FA55</f>
        <v>0</v>
      </c>
      <c r="LL55" s="243">
        <f>FD55</f>
        <v>0</v>
      </c>
      <c r="LM55" s="243">
        <f>FG55</f>
        <v>0</v>
      </c>
      <c r="LN55" s="243">
        <f>FJ55</f>
        <v>0</v>
      </c>
      <c r="LO55" s="243">
        <f>FP55</f>
        <v>0</v>
      </c>
      <c r="LP55" s="243">
        <f>FT55</f>
        <v>0</v>
      </c>
      <c r="LQ55" s="243">
        <f>FW55</f>
        <v>0</v>
      </c>
      <c r="LR55" s="243">
        <f>GD55</f>
        <v>0</v>
      </c>
      <c r="LS55" s="243">
        <f>GG55</f>
        <v>0</v>
      </c>
      <c r="LT55" s="243">
        <f>GJ55</f>
        <v>0</v>
      </c>
      <c r="LU55" s="243">
        <f>GM55</f>
        <v>0</v>
      </c>
      <c r="LV55" s="243">
        <f>GP55</f>
        <v>0</v>
      </c>
      <c r="LW55" s="243">
        <f>GS55</f>
        <v>0</v>
      </c>
      <c r="LX55" s="243">
        <f>GV55</f>
        <v>0</v>
      </c>
      <c r="LY55" s="243">
        <f>GY55</f>
        <v>0</v>
      </c>
      <c r="LZ55" s="243">
        <f>HB55</f>
        <v>0</v>
      </c>
      <c r="MA55" s="243">
        <f>HE55</f>
        <v>0</v>
      </c>
      <c r="MB55" s="243">
        <f>HH55</f>
        <v>0</v>
      </c>
      <c r="MC55" s="243">
        <f>HK55</f>
        <v>0</v>
      </c>
      <c r="MD55" s="243">
        <f>HN55</f>
        <v>0</v>
      </c>
      <c r="ME55" s="243">
        <f>HQ55</f>
        <v>0</v>
      </c>
      <c r="MF55" s="243">
        <f>HW55</f>
        <v>0</v>
      </c>
      <c r="MG55" s="243">
        <f>IC55</f>
        <v>0</v>
      </c>
      <c r="MH55" s="243">
        <f>II55</f>
        <v>0</v>
      </c>
      <c r="MI55" s="243">
        <f>IL55</f>
        <v>0</v>
      </c>
      <c r="MJ55" s="243">
        <f>IR55</f>
        <v>0</v>
      </c>
      <c r="MK55" s="243">
        <f>IX55</f>
        <v>0</v>
      </c>
      <c r="ML55" s="243">
        <f>JA55</f>
        <v>0</v>
      </c>
      <c r="MM55" s="243">
        <f>JG55</f>
        <v>0</v>
      </c>
      <c r="MN55" s="243">
        <f>JJ55</f>
        <v>0</v>
      </c>
      <c r="MO55" s="243">
        <f>JM55</f>
        <v>0</v>
      </c>
      <c r="MP55" s="243">
        <f>JP55</f>
        <v>0</v>
      </c>
      <c r="MQ55" s="243">
        <f>HT55</f>
        <v>0</v>
      </c>
      <c r="MR55" s="243">
        <f>HZ55</f>
        <v>0</v>
      </c>
      <c r="MS55" s="243">
        <f>IF55</f>
        <v>0</v>
      </c>
      <c r="MT55" s="243">
        <f>IO55</f>
        <v>0</v>
      </c>
      <c r="MU55" s="243">
        <f>IU55</f>
        <v>0</v>
      </c>
      <c r="MV55" s="243">
        <f>JD55</f>
        <v>0</v>
      </c>
      <c r="MW55" s="861">
        <f t="shared" ref="MW55:MW86" si="115">JT55</f>
        <v>41640</v>
      </c>
      <c r="MX55" s="253">
        <f t="shared" ref="MX55:MX86" si="116">SUM(JU55:KS55)</f>
        <v>3416.25</v>
      </c>
      <c r="MY55" s="243">
        <f t="shared" ref="MY55:MY86" si="117">SUM(KT55:LQ55)</f>
        <v>0</v>
      </c>
      <c r="MZ55" s="243">
        <f t="shared" ref="MZ55:MZ86" si="118">SUM(LR55:MV55)</f>
        <v>0</v>
      </c>
      <c r="NA55" s="243">
        <f t="shared" ref="NA55:NA86" si="119">SUM(MX55:MZ55)</f>
        <v>3416.25</v>
      </c>
      <c r="NB55" s="359"/>
      <c r="NC55" s="1159">
        <f t="shared" ref="NC55:NC66" si="120">JT55</f>
        <v>41640</v>
      </c>
      <c r="ND55" s="378">
        <f t="shared" ref="ND55:ND66" si="121">CV55</f>
        <v>3416.25</v>
      </c>
      <c r="NE55" s="378">
        <f t="shared" ref="NE55:NE66" si="122">FX55</f>
        <v>0</v>
      </c>
      <c r="NF55" s="382">
        <f t="shared" ref="NF55:NF66" si="123">JQ55</f>
        <v>0</v>
      </c>
      <c r="NG55" s="274">
        <f t="shared" ref="NG55:NG66" si="124">SUM(ND55:NF55)</f>
        <v>3416.25</v>
      </c>
      <c r="NH55" s="819">
        <f t="shared" ref="NH55:NH66" si="125">NC55</f>
        <v>41640</v>
      </c>
      <c r="NI55" s="269">
        <f t="shared" ref="NI55:NI66" si="126">NG55*NK55</f>
        <v>3416.25</v>
      </c>
      <c r="NJ55" s="274">
        <f t="shared" ref="NJ55:NJ66" si="127">NL55*NG55</f>
        <v>0</v>
      </c>
      <c r="NK55" s="1113">
        <f t="shared" ref="NK55:NK66" si="128">(NG55&gt;0)*1</f>
        <v>1</v>
      </c>
      <c r="NL55" s="992">
        <f t="shared" ref="NL55:NL66" si="129">(NG55&lt;0)*1</f>
        <v>0</v>
      </c>
      <c r="NM55" s="413">
        <f t="shared" ref="NM55:NM66" si="130">NC55</f>
        <v>41640</v>
      </c>
      <c r="NN55" s="378">
        <f>NG55</f>
        <v>3416.25</v>
      </c>
      <c r="NO55" s="243"/>
      <c r="NP55" s="243"/>
      <c r="NQ55" s="276"/>
      <c r="NR55" s="254"/>
      <c r="NS55" s="757"/>
      <c r="NT55" s="757"/>
      <c r="NU55" s="758"/>
      <c r="NV55" s="758"/>
      <c r="NW55" s="758"/>
      <c r="NX55" s="234"/>
      <c r="NY55" s="241"/>
      <c r="NZ55" s="241"/>
      <c r="OA55" s="143"/>
      <c r="OB55" s="241"/>
      <c r="OC55" s="241"/>
      <c r="OD55" s="236"/>
      <c r="OE55" s="236"/>
      <c r="OF55" s="236"/>
      <c r="OG55" s="234"/>
      <c r="OH55" s="143"/>
      <c r="OI55" s="236"/>
      <c r="OJ55" s="236"/>
      <c r="OK55" s="236"/>
      <c r="OL55" s="236"/>
      <c r="OM55" s="236"/>
      <c r="ON55" s="236"/>
      <c r="OO55" s="236"/>
      <c r="OP55" s="236"/>
      <c r="OQ55" s="236"/>
      <c r="OR55" s="236"/>
      <c r="OS55" s="236"/>
      <c r="OT55" s="236"/>
      <c r="OU55" s="236"/>
      <c r="OV55" s="236"/>
      <c r="OW55" s="236"/>
      <c r="OX55" s="236"/>
      <c r="OY55" s="236"/>
      <c r="OZ55" s="236"/>
      <c r="PA55" s="236"/>
      <c r="PB55" s="236"/>
      <c r="PC55" s="236"/>
      <c r="PD55" s="236"/>
      <c r="PE55" s="236"/>
      <c r="PF55" s="236"/>
      <c r="PG55" s="236"/>
      <c r="PH55" s="236"/>
      <c r="PI55" s="236"/>
      <c r="PJ55" s="236"/>
      <c r="PK55" s="236"/>
      <c r="PL55" s="236"/>
      <c r="PM55" s="236"/>
      <c r="PN55" s="236"/>
      <c r="PO55" s="236"/>
      <c r="PP55" s="236"/>
      <c r="PQ55" s="236"/>
      <c r="PR55" s="236"/>
      <c r="PS55" s="236"/>
      <c r="PT55" s="236"/>
      <c r="PU55" s="236"/>
      <c r="PV55" s="236"/>
      <c r="PW55" s="236"/>
      <c r="PX55" s="236"/>
      <c r="PY55" s="236"/>
      <c r="PZ55" s="236"/>
      <c r="QA55" s="236"/>
      <c r="QB55" s="236"/>
      <c r="QC55" s="236"/>
      <c r="QD55" s="236"/>
      <c r="QE55" s="236"/>
      <c r="QF55" s="236"/>
      <c r="QG55" s="236"/>
      <c r="QH55" s="236"/>
      <c r="QI55" s="236"/>
      <c r="QJ55" s="236"/>
      <c r="QK55" s="236"/>
      <c r="QL55" s="236"/>
      <c r="QM55" s="236"/>
      <c r="QN55" s="236"/>
      <c r="QO55" s="236"/>
      <c r="QP55" s="236"/>
      <c r="QQ55" s="236"/>
      <c r="QR55" s="236"/>
      <c r="QS55" s="236"/>
      <c r="QT55" s="236"/>
      <c r="QU55" s="236"/>
      <c r="QV55" s="236"/>
      <c r="QW55" s="236"/>
      <c r="QX55" s="236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  <c r="SR55" s="84"/>
      <c r="SS55" s="84"/>
      <c r="ST55" s="84"/>
      <c r="SU55" s="84"/>
      <c r="SV55" s="84"/>
      <c r="SW55" s="84"/>
      <c r="SX55" s="84"/>
      <c r="SY55" s="84"/>
      <c r="SZ55" s="84"/>
      <c r="TA55" s="84"/>
      <c r="TB55" s="84"/>
      <c r="TC55" s="84"/>
      <c r="TD55" s="84"/>
      <c r="TE55" s="84"/>
      <c r="TF55" s="84"/>
      <c r="TG55" s="84"/>
      <c r="TH55" s="84"/>
      <c r="TI55" s="84"/>
      <c r="TJ55" s="84"/>
      <c r="TK55" s="84"/>
      <c r="TL55" s="84"/>
      <c r="TM55" s="84"/>
      <c r="TN55" s="84"/>
      <c r="TO55" s="84"/>
      <c r="TP55" s="84"/>
      <c r="TQ55" s="84"/>
      <c r="TR55" s="84"/>
      <c r="TS55" s="84"/>
      <c r="TT55" s="84"/>
      <c r="TU55" s="84"/>
      <c r="TV55" s="84"/>
      <c r="TW55" s="84"/>
      <c r="TX55" s="84"/>
      <c r="TY55" s="84"/>
      <c r="TZ55" s="84"/>
      <c r="UA55" s="84"/>
      <c r="UB55" s="84"/>
      <c r="UC55" s="84"/>
      <c r="UD55" s="84"/>
      <c r="UE55" s="84"/>
      <c r="UF55" s="84"/>
      <c r="UG55" s="84"/>
      <c r="UH55" s="84"/>
      <c r="UI55" s="84"/>
    </row>
    <row r="56" spans="1:555" s="90" customFormat="1" ht="19.5" customHeight="1" x14ac:dyDescent="0.35">
      <c r="A56" s="84"/>
      <c r="B56" s="1167">
        <f t="shared" ref="B56:B66" si="131">EDATE(B55,1)</f>
        <v>41671</v>
      </c>
      <c r="C56" s="867">
        <f t="shared" ref="C56:C66" si="132">G55</f>
        <v>28416.25</v>
      </c>
      <c r="D56" s="869">
        <v>0</v>
      </c>
      <c r="E56" s="869">
        <v>0</v>
      </c>
      <c r="F56" s="867">
        <f t="shared" ref="F56:F66" si="133">NG56</f>
        <v>584.75</v>
      </c>
      <c r="G56" s="870">
        <f t="shared" ref="G56:G66" si="134">C56+F56</f>
        <v>29001</v>
      </c>
      <c r="H56" s="953">
        <f t="shared" ref="H56:H66" si="135">F56/G55</f>
        <v>2.0578014340386221E-2</v>
      </c>
      <c r="I56" s="355">
        <f t="shared" ref="I56:I66" si="136">I55+F56</f>
        <v>4001</v>
      </c>
      <c r="J56" s="355">
        <f>MAX(I55:I56)</f>
        <v>4001</v>
      </c>
      <c r="K56" s="355">
        <f t="shared" si="5"/>
        <v>0</v>
      </c>
      <c r="L56" s="1145">
        <f t="shared" si="6"/>
        <v>41671</v>
      </c>
      <c r="M56" s="330">
        <f t="shared" ref="M56:M66" si="137">M55</f>
        <v>0</v>
      </c>
      <c r="N56" s="1034">
        <v>1542.5</v>
      </c>
      <c r="O56" s="498">
        <f t="shared" si="7"/>
        <v>0</v>
      </c>
      <c r="P56" s="330">
        <f t="shared" ref="P56:P66" si="138">P55</f>
        <v>1</v>
      </c>
      <c r="Q56" s="382">
        <f t="shared" si="8"/>
        <v>154.25</v>
      </c>
      <c r="R56" s="274">
        <f t="shared" si="9"/>
        <v>154.25</v>
      </c>
      <c r="S56" s="499">
        <f t="shared" ref="S56:S66" si="139">S55</f>
        <v>0</v>
      </c>
      <c r="T56" s="1036">
        <v>65</v>
      </c>
      <c r="U56" s="269">
        <f t="shared" si="10"/>
        <v>0</v>
      </c>
      <c r="V56" s="499">
        <f t="shared" ref="V56:V66" si="140">V55</f>
        <v>1</v>
      </c>
      <c r="W56" s="1036">
        <v>6.5</v>
      </c>
      <c r="X56" s="269">
        <f t="shared" si="11"/>
        <v>6.5</v>
      </c>
      <c r="Y56" s="499">
        <f t="shared" ref="Y56:Y66" si="141">Y55</f>
        <v>0</v>
      </c>
      <c r="Z56" s="298">
        <v>4630</v>
      </c>
      <c r="AA56" s="392">
        <f t="shared" si="12"/>
        <v>0</v>
      </c>
      <c r="AB56" s="330">
        <f t="shared" ref="AB56:AB66" si="142">AB55</f>
        <v>0</v>
      </c>
      <c r="AC56" s="298">
        <f t="shared" si="13"/>
        <v>2315</v>
      </c>
      <c r="AD56" s="274">
        <f t="shared" si="14"/>
        <v>0</v>
      </c>
      <c r="AE56" s="499">
        <f t="shared" ref="AE56:AE66" si="143">AE55</f>
        <v>1</v>
      </c>
      <c r="AF56" s="1036">
        <v>463</v>
      </c>
      <c r="AG56" s="274">
        <f t="shared" si="15"/>
        <v>463</v>
      </c>
      <c r="AH56" s="499">
        <f t="shared" ref="AH56:AH66" si="144">AH55</f>
        <v>0</v>
      </c>
      <c r="AI56" s="964">
        <v>-1905</v>
      </c>
      <c r="AJ56" s="392">
        <f t="shared" si="16"/>
        <v>0</v>
      </c>
      <c r="AK56" s="330">
        <f t="shared" ref="AK56:AK66" si="145">AK55</f>
        <v>0</v>
      </c>
      <c r="AL56" s="964">
        <v>-952.5</v>
      </c>
      <c r="AM56" s="274">
        <f t="shared" si="17"/>
        <v>0</v>
      </c>
      <c r="AN56" s="499">
        <f t="shared" ref="AN56:AN66" si="146">AN55</f>
        <v>1</v>
      </c>
      <c r="AO56" s="964">
        <v>-381</v>
      </c>
      <c r="AP56" s="392">
        <f t="shared" si="18"/>
        <v>-381</v>
      </c>
      <c r="AQ56" s="316">
        <f t="shared" ref="AQ56:AQ66" si="147">AQ55</f>
        <v>0</v>
      </c>
      <c r="AR56" s="964">
        <v>-2252.5</v>
      </c>
      <c r="AS56" s="392">
        <f t="shared" si="19"/>
        <v>0</v>
      </c>
      <c r="AT56" s="276">
        <f t="shared" ref="AT56:AT66" si="148">AT55</f>
        <v>0</v>
      </c>
      <c r="AU56" s="964">
        <v>-1126.25</v>
      </c>
      <c r="AV56" s="392">
        <f t="shared" si="20"/>
        <v>0</v>
      </c>
      <c r="AW56" s="297">
        <f t="shared" ref="AW56:AW66" si="149">AW55</f>
        <v>1</v>
      </c>
      <c r="AX56" s="964">
        <v>-225.25</v>
      </c>
      <c r="AY56" s="274">
        <f t="shared" si="21"/>
        <v>-225.25</v>
      </c>
      <c r="AZ56" s="499">
        <f t="shared" ref="AZ56:AZ66" si="150">AZ55</f>
        <v>0</v>
      </c>
      <c r="BA56" s="268">
        <v>2190</v>
      </c>
      <c r="BB56" s="392">
        <f t="shared" si="22"/>
        <v>0</v>
      </c>
      <c r="BC56" s="330">
        <f t="shared" ref="BC56:BC66" si="151">BC55</f>
        <v>0</v>
      </c>
      <c r="BD56" s="268">
        <v>310</v>
      </c>
      <c r="BE56" s="274">
        <f t="shared" si="23"/>
        <v>0</v>
      </c>
      <c r="BF56" s="499">
        <f t="shared" ref="BF56:BF66" si="152">BF55</f>
        <v>0</v>
      </c>
      <c r="BG56" s="1036">
        <v>1675</v>
      </c>
      <c r="BH56" s="358">
        <f t="shared" si="24"/>
        <v>0</v>
      </c>
      <c r="BI56" s="499">
        <f t="shared" ref="BI56:BI66" si="153">BI55</f>
        <v>0</v>
      </c>
      <c r="BJ56" s="1036">
        <v>1275</v>
      </c>
      <c r="BK56" s="269">
        <f t="shared" si="25"/>
        <v>0</v>
      </c>
      <c r="BL56" s="499">
        <f t="shared" ref="BL56:BL66" si="154">BL55</f>
        <v>1</v>
      </c>
      <c r="BM56" s="382">
        <f t="shared" si="26"/>
        <v>637.5</v>
      </c>
      <c r="BN56" s="392">
        <f t="shared" si="27"/>
        <v>637.5</v>
      </c>
      <c r="BO56" s="499">
        <f t="shared" ref="BO56:BO66" si="155">BO55</f>
        <v>0</v>
      </c>
      <c r="BP56" s="1036">
        <v>593.75</v>
      </c>
      <c r="BQ56" s="274">
        <f t="shared" si="28"/>
        <v>0</v>
      </c>
      <c r="BR56" s="499">
        <f t="shared" ref="BR56:BR66" si="156">BR55</f>
        <v>0</v>
      </c>
      <c r="BS56" s="298">
        <v>437.5</v>
      </c>
      <c r="BT56" s="269">
        <f t="shared" si="29"/>
        <v>0</v>
      </c>
      <c r="BU56" s="499">
        <f t="shared" ref="BU56:BU66" si="157">BU55</f>
        <v>1</v>
      </c>
      <c r="BV56" s="298">
        <f t="shared" si="30"/>
        <v>218.75</v>
      </c>
      <c r="BW56" s="392">
        <f t="shared" si="31"/>
        <v>218.75</v>
      </c>
      <c r="BX56" s="499">
        <f t="shared" ref="BX56:BX66" si="158">BX55</f>
        <v>0</v>
      </c>
      <c r="BY56" s="1036">
        <v>180</v>
      </c>
      <c r="BZ56" s="392">
        <f t="shared" si="32"/>
        <v>0</v>
      </c>
      <c r="CA56" s="297">
        <f t="shared" ref="CA56:CA66" si="159">CA55</f>
        <v>0</v>
      </c>
      <c r="CB56" s="964">
        <v>-2890</v>
      </c>
      <c r="CC56" s="269">
        <f t="shared" si="33"/>
        <v>0</v>
      </c>
      <c r="CD56" s="501">
        <f t="shared" ref="CD56:CD66" si="160">CD55</f>
        <v>0</v>
      </c>
      <c r="CE56" s="298">
        <f t="shared" si="34"/>
        <v>-1445</v>
      </c>
      <c r="CF56" s="500">
        <f t="shared" si="35"/>
        <v>0</v>
      </c>
      <c r="CG56" s="330">
        <f t="shared" ref="CG56:CG66" si="161">CG55</f>
        <v>1</v>
      </c>
      <c r="CH56" s="964">
        <v>-289</v>
      </c>
      <c r="CI56" s="299">
        <f t="shared" si="36"/>
        <v>-289</v>
      </c>
      <c r="CJ56" s="499">
        <f t="shared" ref="CJ56:CJ66" si="162">CJ55</f>
        <v>0</v>
      </c>
      <c r="CK56" s="268"/>
      <c r="CL56" s="392">
        <f t="shared" si="37"/>
        <v>0</v>
      </c>
      <c r="CM56" s="330">
        <f t="shared" ref="CM56:CM66" si="163">CM55</f>
        <v>0</v>
      </c>
      <c r="CN56" s="268"/>
      <c r="CO56" s="269">
        <f t="shared" si="38"/>
        <v>0</v>
      </c>
      <c r="CP56" s="501">
        <f t="shared" ref="CP56:CP66" si="164">CP55</f>
        <v>0</v>
      </c>
      <c r="CQ56" s="497"/>
      <c r="CR56" s="299"/>
      <c r="CS56" s="330">
        <f t="shared" ref="CS56:CS66" si="165">CS55</f>
        <v>1</v>
      </c>
      <c r="CT56" s="268"/>
      <c r="CU56" s="274">
        <f t="shared" si="39"/>
        <v>0</v>
      </c>
      <c r="CV56" s="323">
        <f t="shared" si="40"/>
        <v>584.75</v>
      </c>
      <c r="CW56" s="323">
        <f t="shared" ref="CW56:CW66" si="166">CV56+CW55</f>
        <v>4001</v>
      </c>
      <c r="CX56" s="223"/>
      <c r="CY56" s="1127">
        <f t="shared" si="41"/>
        <v>41671</v>
      </c>
      <c r="CZ56" s="297">
        <f t="shared" ref="CZ56:CZ66" si="167">CZ55</f>
        <v>0</v>
      </c>
      <c r="DA56" s="269">
        <v>4873.75</v>
      </c>
      <c r="DB56" s="299">
        <f t="shared" si="42"/>
        <v>0</v>
      </c>
      <c r="DC56" s="297">
        <f t="shared" ref="DC56:DC66" si="168">DC55</f>
        <v>0</v>
      </c>
      <c r="DD56" s="298">
        <f t="shared" si="43"/>
        <v>487.375</v>
      </c>
      <c r="DE56" s="299">
        <f t="shared" si="44"/>
        <v>0</v>
      </c>
      <c r="DF56" s="297">
        <f t="shared" ref="DF56:DF66" si="169">DF55</f>
        <v>0</v>
      </c>
      <c r="DG56" s="1034">
        <v>2225</v>
      </c>
      <c r="DH56" s="299">
        <f t="shared" si="45"/>
        <v>0</v>
      </c>
      <c r="DI56" s="297">
        <f t="shared" ref="DI56:DI66" si="170">DI55</f>
        <v>0</v>
      </c>
      <c r="DJ56" s="1036">
        <v>222.5</v>
      </c>
      <c r="DK56" s="596">
        <f>DJ56*DI56</f>
        <v>0</v>
      </c>
      <c r="DL56" s="297">
        <f t="shared" ref="DL56:DL66" si="171">DL55</f>
        <v>0</v>
      </c>
      <c r="DM56" s="1034">
        <v>3990</v>
      </c>
      <c r="DN56" s="596">
        <f t="shared" si="46"/>
        <v>0</v>
      </c>
      <c r="DO56" s="330">
        <f t="shared" ref="DO56:DO66" si="172">DO55</f>
        <v>0</v>
      </c>
      <c r="DP56" s="298">
        <f t="shared" si="47"/>
        <v>1995</v>
      </c>
      <c r="DQ56" s="274">
        <f t="shared" si="48"/>
        <v>0</v>
      </c>
      <c r="DR56" s="499">
        <f t="shared" ref="DR56:DR66" si="173">DR55</f>
        <v>0</v>
      </c>
      <c r="DS56" s="298">
        <f t="shared" si="49"/>
        <v>399</v>
      </c>
      <c r="DT56" s="274">
        <f t="shared" si="50"/>
        <v>0</v>
      </c>
      <c r="DU56" s="297">
        <f t="shared" ref="DU56:DU66" si="174">DU55</f>
        <v>0</v>
      </c>
      <c r="DV56" s="1036">
        <v>10650</v>
      </c>
      <c r="DW56" s="596">
        <f t="shared" si="51"/>
        <v>0</v>
      </c>
      <c r="DX56" s="297">
        <f t="shared" ref="DX56:DX66" si="175">DX55</f>
        <v>0</v>
      </c>
      <c r="DY56" s="269">
        <f t="shared" si="52"/>
        <v>5325</v>
      </c>
      <c r="DZ56" s="596">
        <f t="shared" si="53"/>
        <v>0</v>
      </c>
      <c r="EA56" s="297">
        <f t="shared" ref="EA56:EA66" si="176">EA55</f>
        <v>0</v>
      </c>
      <c r="EB56" s="1053">
        <v>2130</v>
      </c>
      <c r="EC56" s="596">
        <f t="shared" si="54"/>
        <v>0</v>
      </c>
      <c r="ED56" s="297">
        <f t="shared" ref="ED56:ED66" si="177">ED55</f>
        <v>0</v>
      </c>
      <c r="EE56" s="269">
        <v>1725</v>
      </c>
      <c r="EF56" s="596">
        <f t="shared" si="55"/>
        <v>0</v>
      </c>
      <c r="EG56" s="297">
        <f t="shared" ref="EG56:EG66" si="178">EG55</f>
        <v>0</v>
      </c>
      <c r="EH56" s="269">
        <f t="shared" si="56"/>
        <v>862.5</v>
      </c>
      <c r="EI56" s="596">
        <f t="shared" si="57"/>
        <v>0</v>
      </c>
      <c r="EJ56" s="297">
        <f t="shared" ref="EJ56:EJ66" si="179">EJ55</f>
        <v>0</v>
      </c>
      <c r="EK56" s="269">
        <f t="shared" si="58"/>
        <v>172.5</v>
      </c>
      <c r="EL56" s="596">
        <f t="shared" si="59"/>
        <v>0</v>
      </c>
      <c r="EM56" s="297">
        <f t="shared" ref="EM56:EM66" si="180">EM55</f>
        <v>0</v>
      </c>
      <c r="EN56" s="1224">
        <v>1140</v>
      </c>
      <c r="EO56" s="596">
        <f t="shared" si="60"/>
        <v>0</v>
      </c>
      <c r="EP56" s="297">
        <f t="shared" ref="EP56:EP66" si="181">EP55</f>
        <v>0</v>
      </c>
      <c r="EQ56" s="269">
        <v>-90</v>
      </c>
      <c r="ER56" s="596">
        <f t="shared" si="61"/>
        <v>0</v>
      </c>
      <c r="ES56" s="297">
        <f t="shared" ref="ES56:ES66" si="182">ES55</f>
        <v>0</v>
      </c>
      <c r="ET56" s="964">
        <v>-230</v>
      </c>
      <c r="EU56" s="596">
        <f t="shared" si="62"/>
        <v>0</v>
      </c>
      <c r="EV56" s="297">
        <f t="shared" ref="EV56:EV66" si="183">EV55</f>
        <v>0</v>
      </c>
      <c r="EW56" s="964">
        <v>-187.5</v>
      </c>
      <c r="EX56" s="596">
        <f t="shared" si="63"/>
        <v>0</v>
      </c>
      <c r="EY56" s="297">
        <f t="shared" ref="EY56:EY66" si="184">EY55</f>
        <v>0</v>
      </c>
      <c r="EZ56" s="964">
        <v>-93.75</v>
      </c>
      <c r="FA56" s="596">
        <f t="shared" si="64"/>
        <v>0</v>
      </c>
      <c r="FB56" s="297">
        <f t="shared" ref="FB56:FB66" si="185">FB55</f>
        <v>0</v>
      </c>
      <c r="FC56" s="1036">
        <v>2437.5</v>
      </c>
      <c r="FD56" s="596">
        <f t="shared" si="65"/>
        <v>0</v>
      </c>
      <c r="FE56" s="297">
        <f t="shared" ref="FE56:FE66" si="186">FE55</f>
        <v>0</v>
      </c>
      <c r="FF56" s="964">
        <v>-262.5</v>
      </c>
      <c r="FG56" s="596">
        <f t="shared" si="66"/>
        <v>0</v>
      </c>
      <c r="FH56" s="297">
        <f t="shared" ref="FH56:FH66" si="187">FH55</f>
        <v>0</v>
      </c>
      <c r="FI56" s="964">
        <v>-131.25</v>
      </c>
      <c r="FJ56" s="596">
        <f t="shared" si="67"/>
        <v>0</v>
      </c>
      <c r="FK56" s="297">
        <f t="shared" ref="FK56:FK66" si="188">FK55</f>
        <v>0</v>
      </c>
      <c r="FL56" s="1036">
        <v>340</v>
      </c>
      <c r="FM56" s="596">
        <f t="shared" si="68"/>
        <v>0</v>
      </c>
      <c r="FN56" s="297">
        <f t="shared" ref="FN56:FN66" si="189">FN55</f>
        <v>0</v>
      </c>
      <c r="FO56" s="964">
        <v>-740</v>
      </c>
      <c r="FP56" s="274">
        <f t="shared" si="69"/>
        <v>0</v>
      </c>
      <c r="FQ56" s="274"/>
      <c r="FR56" s="297">
        <f t="shared" ref="FR56:FR66" si="190">FR55</f>
        <v>0</v>
      </c>
      <c r="FS56" s="269">
        <f t="shared" si="70"/>
        <v>-370</v>
      </c>
      <c r="FT56" s="596">
        <f t="shared" si="71"/>
        <v>0</v>
      </c>
      <c r="FU56" s="297">
        <f t="shared" ref="FU56:FU66" si="191">FU55</f>
        <v>0</v>
      </c>
      <c r="FV56" s="269">
        <f t="shared" si="72"/>
        <v>-74</v>
      </c>
      <c r="FW56" s="596">
        <f t="shared" si="73"/>
        <v>0</v>
      </c>
      <c r="FX56" s="301">
        <f t="shared" si="74"/>
        <v>0</v>
      </c>
      <c r="FY56" s="492">
        <f t="shared" ref="FY56:FY66" si="192">FX56+FY55</f>
        <v>0</v>
      </c>
      <c r="FZ56" s="302"/>
      <c r="GA56" s="1131">
        <f t="shared" si="75"/>
        <v>41671</v>
      </c>
      <c r="GB56" s="316">
        <f t="shared" ref="GB56:GB66" si="193">GB55</f>
        <v>0</v>
      </c>
      <c r="GC56" s="323">
        <v>3935</v>
      </c>
      <c r="GD56" s="268">
        <f t="shared" si="76"/>
        <v>0</v>
      </c>
      <c r="GE56" s="316">
        <f t="shared" ref="GE56:GE66" si="194">GE55</f>
        <v>0</v>
      </c>
      <c r="GF56" s="1036">
        <v>393.5</v>
      </c>
      <c r="GG56" s="386">
        <f t="shared" si="77"/>
        <v>0</v>
      </c>
      <c r="GH56" s="316">
        <f t="shared" ref="GH56:GH66" si="195">GH55</f>
        <v>0</v>
      </c>
      <c r="GI56" s="1036">
        <v>3350</v>
      </c>
      <c r="GJ56" s="268">
        <f t="shared" si="78"/>
        <v>0</v>
      </c>
      <c r="GK56" s="316">
        <f t="shared" ref="GK56:GK66" si="196">GK55</f>
        <v>0</v>
      </c>
      <c r="GL56" s="268">
        <f t="shared" si="79"/>
        <v>335</v>
      </c>
      <c r="GM56" s="386">
        <f t="shared" si="80"/>
        <v>0</v>
      </c>
      <c r="GN56" s="297">
        <f t="shared" ref="GN56:GN66" si="197">GN55</f>
        <v>0</v>
      </c>
      <c r="GO56" s="269">
        <v>5060</v>
      </c>
      <c r="GP56" s="596">
        <f t="shared" si="81"/>
        <v>0</v>
      </c>
      <c r="GQ56" s="330">
        <f t="shared" ref="GQ56:GQ66" si="198">GQ55</f>
        <v>0</v>
      </c>
      <c r="GR56" s="298">
        <f t="shared" si="82"/>
        <v>2530</v>
      </c>
      <c r="GS56" s="274">
        <f t="shared" si="83"/>
        <v>0</v>
      </c>
      <c r="GT56" s="499">
        <f t="shared" ref="GT56:GT66" si="199">GT55</f>
        <v>0</v>
      </c>
      <c r="GU56" s="298">
        <f t="shared" si="84"/>
        <v>506</v>
      </c>
      <c r="GV56" s="274">
        <f t="shared" si="85"/>
        <v>0</v>
      </c>
      <c r="GW56" s="499">
        <f t="shared" ref="GW56:GW66" si="200">GW55</f>
        <v>0</v>
      </c>
      <c r="GX56" s="1036">
        <v>10025</v>
      </c>
      <c r="GY56" s="274">
        <f t="shared" si="86"/>
        <v>0</v>
      </c>
      <c r="GZ56" s="499">
        <f t="shared" ref="GZ56:GZ66" si="201">GZ55</f>
        <v>0</v>
      </c>
      <c r="HA56" s="298">
        <f t="shared" si="87"/>
        <v>5012.5</v>
      </c>
      <c r="HB56" s="274">
        <f t="shared" si="88"/>
        <v>0</v>
      </c>
      <c r="HC56" s="499">
        <f t="shared" ref="HC56:HC66" si="202">HC55</f>
        <v>0</v>
      </c>
      <c r="HD56" s="1036">
        <v>2005</v>
      </c>
      <c r="HE56" s="274">
        <f t="shared" si="89"/>
        <v>0</v>
      </c>
      <c r="HF56" s="691">
        <f t="shared" ref="HF56:HF66" si="203">HF55</f>
        <v>0</v>
      </c>
      <c r="HG56" s="317">
        <v>1000</v>
      </c>
      <c r="HH56" s="498">
        <f t="shared" si="90"/>
        <v>0</v>
      </c>
      <c r="HI56" s="691">
        <f>HI55</f>
        <v>0</v>
      </c>
      <c r="HJ56" s="317">
        <f t="shared" si="91"/>
        <v>500</v>
      </c>
      <c r="HK56" s="498">
        <f t="shared" si="92"/>
        <v>0</v>
      </c>
      <c r="HL56" s="689">
        <f t="shared" ref="HL56:HL66" si="204">HL55</f>
        <v>0</v>
      </c>
      <c r="HM56" s="317">
        <f t="shared" si="93"/>
        <v>100</v>
      </c>
      <c r="HN56" s="317">
        <f t="shared" si="94"/>
        <v>0</v>
      </c>
      <c r="HO56" s="691">
        <f t="shared" ref="HO56:HO66" si="205">HO55</f>
        <v>0</v>
      </c>
      <c r="HP56" s="1036">
        <v>2600</v>
      </c>
      <c r="HQ56" s="498">
        <f t="shared" si="95"/>
        <v>0</v>
      </c>
      <c r="HR56" s="499"/>
      <c r="HS56" s="298"/>
      <c r="HT56" s="392"/>
      <c r="HU56" s="691">
        <f t="shared" ref="HU56:HU66" si="206">HU55</f>
        <v>0</v>
      </c>
      <c r="HV56" s="1036">
        <v>1470</v>
      </c>
      <c r="HW56" s="498">
        <f t="shared" si="96"/>
        <v>0</v>
      </c>
      <c r="HX56" s="499"/>
      <c r="HY56" s="298"/>
      <c r="HZ56" s="392"/>
      <c r="IA56" s="689">
        <f t="shared" ref="IA56:IA66" si="207">IA55</f>
        <v>0</v>
      </c>
      <c r="IB56" s="1036">
        <v>275</v>
      </c>
      <c r="IC56" s="317">
        <f t="shared" si="97"/>
        <v>0</v>
      </c>
      <c r="ID56" s="499">
        <f t="shared" ref="ID56:ID66" si="208">ID55</f>
        <v>0</v>
      </c>
      <c r="IE56" s="964">
        <v>-1.5</v>
      </c>
      <c r="IF56" s="392">
        <f t="shared" si="98"/>
        <v>0</v>
      </c>
      <c r="IG56" s="691">
        <f t="shared" ref="IG56:IG66" si="209">IG55</f>
        <v>0</v>
      </c>
      <c r="IH56" s="317">
        <v>-787.5</v>
      </c>
      <c r="II56" s="498">
        <f t="shared" si="99"/>
        <v>0</v>
      </c>
      <c r="IJ56" s="691">
        <f t="shared" ref="IJ56:IJ66" si="210">IJ55</f>
        <v>0</v>
      </c>
      <c r="IK56" s="298">
        <f t="shared" si="100"/>
        <v>-393.75</v>
      </c>
      <c r="IL56" s="317">
        <f t="shared" si="101"/>
        <v>0</v>
      </c>
      <c r="IM56" s="499">
        <f t="shared" ref="IM56:IM66" si="211">IM55</f>
        <v>0</v>
      </c>
      <c r="IN56" s="964">
        <v>-136.75</v>
      </c>
      <c r="IO56" s="392">
        <f t="shared" si="102"/>
        <v>0</v>
      </c>
      <c r="IP56" s="499">
        <f t="shared" ref="IP56:IP66" si="212">IP55</f>
        <v>0</v>
      </c>
      <c r="IQ56" s="1036">
        <v>1700</v>
      </c>
      <c r="IR56" s="392">
        <f t="shared" si="103"/>
        <v>0</v>
      </c>
      <c r="IS56" s="499"/>
      <c r="IT56" s="298"/>
      <c r="IU56" s="392"/>
      <c r="IV56" s="499">
        <f t="shared" ref="IV56:IV66" si="213">IV55</f>
        <v>0</v>
      </c>
      <c r="IW56" s="298">
        <v>137.5</v>
      </c>
      <c r="IX56" s="392">
        <f t="shared" si="104"/>
        <v>0</v>
      </c>
      <c r="IY56" s="499">
        <f t="shared" ref="IY56:IY66" si="214">IY55</f>
        <v>0</v>
      </c>
      <c r="IZ56" s="298">
        <f t="shared" si="105"/>
        <v>68.75</v>
      </c>
      <c r="JA56" s="392">
        <f t="shared" si="106"/>
        <v>0</v>
      </c>
      <c r="JB56" s="385">
        <f t="shared" ref="JB56:JB66" si="215">JB55</f>
        <v>0</v>
      </c>
      <c r="JC56" s="298">
        <v>-10.25</v>
      </c>
      <c r="JD56" s="392">
        <f t="shared" si="107"/>
        <v>0</v>
      </c>
      <c r="JE56" s="499">
        <f t="shared" ref="JE56:JE66" si="216">JE55</f>
        <v>0</v>
      </c>
      <c r="JF56" s="298">
        <v>590</v>
      </c>
      <c r="JG56" s="392">
        <f t="shared" si="108"/>
        <v>0</v>
      </c>
      <c r="JH56" s="499">
        <f t="shared" ref="JH56:JH66" si="217">JH55</f>
        <v>0</v>
      </c>
      <c r="JI56" s="1036">
        <v>980</v>
      </c>
      <c r="JJ56" s="392">
        <f t="shared" si="109"/>
        <v>0</v>
      </c>
      <c r="JK56" s="499">
        <f t="shared" ref="JK56:JK66" si="218">JK55</f>
        <v>0</v>
      </c>
      <c r="JL56" s="1036">
        <v>490</v>
      </c>
      <c r="JM56" s="392">
        <f t="shared" si="110"/>
        <v>0</v>
      </c>
      <c r="JN56" s="499">
        <f t="shared" ref="JN56:JN66" si="219">JN55</f>
        <v>0</v>
      </c>
      <c r="JO56" s="298">
        <f t="shared" si="111"/>
        <v>98</v>
      </c>
      <c r="JP56" s="392">
        <f t="shared" si="112"/>
        <v>0</v>
      </c>
      <c r="JQ56" s="561">
        <f t="shared" si="113"/>
        <v>0</v>
      </c>
      <c r="JR56" s="498">
        <f t="shared" ref="JR56:JR66" si="220">JR55+JQ56</f>
        <v>0</v>
      </c>
      <c r="JS56" s="223"/>
      <c r="JT56" s="254">
        <f t="shared" si="114"/>
        <v>41671</v>
      </c>
      <c r="JU56" s="253">
        <f t="shared" ref="JU56:JU66" si="221">JU55+O56</f>
        <v>0</v>
      </c>
      <c r="JV56" s="253">
        <f t="shared" ref="JV56:JV66" si="222">JV55+R56</f>
        <v>-161.75</v>
      </c>
      <c r="JW56" s="253">
        <f t="shared" ref="JW56:JW66" si="223">JW55+U56</f>
        <v>0</v>
      </c>
      <c r="JX56" s="253">
        <f t="shared" ref="JX56:JX66" si="224">JX55+X56</f>
        <v>-216</v>
      </c>
      <c r="JY56" s="253">
        <f t="shared" ref="JY56:JY66" si="225">JY55+AA56</f>
        <v>0</v>
      </c>
      <c r="JZ56" s="253">
        <f t="shared" ref="JZ56:JZ66" si="226">JZ55+AD56</f>
        <v>0</v>
      </c>
      <c r="KA56" s="253">
        <f t="shared" ref="KA56:KA66" si="227">KA55+AG56</f>
        <v>1229</v>
      </c>
      <c r="KB56" s="253">
        <f t="shared" ref="KB56:KB66" si="228">KB55+AJ56</f>
        <v>0</v>
      </c>
      <c r="KC56" s="253">
        <f t="shared" ref="KC56:KC66" si="229">KC55+AM56</f>
        <v>0</v>
      </c>
      <c r="KD56" s="831">
        <f t="shared" ref="KD56:KD66" si="230">KD55+AP56</f>
        <v>67</v>
      </c>
      <c r="KE56" s="831">
        <f t="shared" ref="KE56:KE66" si="231">KE55+AS56</f>
        <v>0</v>
      </c>
      <c r="KF56" s="831">
        <f t="shared" ref="KF56:KF66" si="232">KF55+AV56</f>
        <v>0</v>
      </c>
      <c r="KG56" s="831">
        <f t="shared" ref="KG56:KG66" si="233">KG55+AY56</f>
        <v>-291.5</v>
      </c>
      <c r="KH56" s="831">
        <f t="shared" ref="KH56:KH66" si="234">KH55+BB56</f>
        <v>0</v>
      </c>
      <c r="KI56" s="831">
        <f t="shared" ref="KI56:KI66" si="235">KI55+BE56</f>
        <v>0</v>
      </c>
      <c r="KJ56" s="253">
        <f t="shared" ref="KJ56:KJ66" si="236">KJ55+BH56</f>
        <v>0</v>
      </c>
      <c r="KK56" s="831">
        <f t="shared" ref="KK56:KK66" si="237">KK55+BK56</f>
        <v>0</v>
      </c>
      <c r="KL56" s="831">
        <f t="shared" ref="KL56:KL66" si="238">KL55+BN56</f>
        <v>1775</v>
      </c>
      <c r="KM56" s="831">
        <f t="shared" ref="KM56:KM66" si="239">KM55+BQ56</f>
        <v>0</v>
      </c>
      <c r="KN56" s="831">
        <f t="shared" ref="KN56:KN66" si="240">KN55+BT56</f>
        <v>0</v>
      </c>
      <c r="KO56" s="831">
        <f t="shared" ref="KO56:KO66" si="241">KO55+BW56</f>
        <v>1181.25</v>
      </c>
      <c r="KP56" s="831">
        <f t="shared" ref="KP56:KP66" si="242">KP55+BZ56</f>
        <v>0</v>
      </c>
      <c r="KQ56" s="831">
        <f t="shared" ref="KQ56:KQ66" si="243">KQ55+CC56</f>
        <v>0</v>
      </c>
      <c r="KR56" s="831">
        <f t="shared" ref="KR56:KR66" si="244">KR55+CF56</f>
        <v>0</v>
      </c>
      <c r="KS56" s="831">
        <f t="shared" ref="KS56:KS66" si="245">KS55+CI56</f>
        <v>418</v>
      </c>
      <c r="KT56" s="243">
        <f t="shared" ref="KT56:KT66" si="246">KT55+DB56</f>
        <v>0</v>
      </c>
      <c r="KU56" s="243">
        <f t="shared" ref="KU56:KU66" si="247">KU55+DE56</f>
        <v>0</v>
      </c>
      <c r="KV56" s="243">
        <f t="shared" ref="KV56:KV66" si="248">KV55+DH56</f>
        <v>0</v>
      </c>
      <c r="KW56" s="243">
        <f t="shared" ref="KW56:KW66" si="249">KW55+DK56</f>
        <v>0</v>
      </c>
      <c r="KX56" s="243">
        <f t="shared" ref="KX56:KX66" si="250">KX55+DN56</f>
        <v>0</v>
      </c>
      <c r="KY56" s="243">
        <f t="shared" ref="KY56:KY66" si="251">KY55+DQ56</f>
        <v>0</v>
      </c>
      <c r="KZ56" s="243">
        <f t="shared" ref="KZ56:KZ66" si="252">DT56+KZ55</f>
        <v>0</v>
      </c>
      <c r="LA56" s="243">
        <f t="shared" ref="LA56:LA66" si="253">LA55+DW56</f>
        <v>0</v>
      </c>
      <c r="LB56" s="243">
        <f t="shared" ref="LB56:LB66" si="254">LB55+DZ56</f>
        <v>0</v>
      </c>
      <c r="LC56" s="243">
        <f t="shared" ref="LC56:LC66" si="255">LC55+EC56</f>
        <v>0</v>
      </c>
      <c r="LD56" s="243">
        <f t="shared" ref="LD56:LD66" si="256">LD55+EF56</f>
        <v>0</v>
      </c>
      <c r="LE56" s="243">
        <f t="shared" ref="LE56:LE66" si="257">LE55+EI56</f>
        <v>0</v>
      </c>
      <c r="LF56" s="243">
        <f t="shared" ref="LF56:LF66" si="258">LF55+EL56</f>
        <v>0</v>
      </c>
      <c r="LG56" s="243">
        <f t="shared" ref="LG56:LG66" si="259">LG55+EO56</f>
        <v>0</v>
      </c>
      <c r="LH56" s="243">
        <f t="shared" ref="LH56:LH66" si="260">LH55+ER56</f>
        <v>0</v>
      </c>
      <c r="LI56" s="243">
        <f t="shared" ref="LI56:LI66" si="261">LI55+EU56</f>
        <v>0</v>
      </c>
      <c r="LJ56" s="243">
        <f t="shared" ref="LJ56:LJ66" si="262">LJ55+EX56</f>
        <v>0</v>
      </c>
      <c r="LK56" s="243">
        <f t="shared" ref="LK56:LK66" si="263">LK55+FA56</f>
        <v>0</v>
      </c>
      <c r="LL56" s="243">
        <f t="shared" ref="LL56:LL66" si="264">LL55+FD56</f>
        <v>0</v>
      </c>
      <c r="LM56" s="243">
        <f t="shared" ref="LM56:LM66" si="265">LM55+FG56</f>
        <v>0</v>
      </c>
      <c r="LN56" s="243">
        <f t="shared" ref="LN56:LN66" si="266">LN55+FJ56</f>
        <v>0</v>
      </c>
      <c r="LO56" s="243">
        <f t="shared" ref="LO56:LO66" si="267">LO55+FP56</f>
        <v>0</v>
      </c>
      <c r="LP56" s="243">
        <f t="shared" ref="LP56:LP66" si="268">LP55+FT56</f>
        <v>0</v>
      </c>
      <c r="LQ56" s="243">
        <f t="shared" ref="LQ56:LQ66" si="269">LQ55+FW56</f>
        <v>0</v>
      </c>
      <c r="LR56" s="243">
        <f t="shared" ref="LR56:LR66" si="270">LR55+GD56</f>
        <v>0</v>
      </c>
      <c r="LS56" s="243">
        <f t="shared" ref="LS56:LS66" si="271">LS55+GG56</f>
        <v>0</v>
      </c>
      <c r="LT56" s="243">
        <f t="shared" ref="LT56:LT66" si="272">LT55+GJ56</f>
        <v>0</v>
      </c>
      <c r="LU56" s="243">
        <f t="shared" ref="LU56:LU66" si="273">LU55+GM56</f>
        <v>0</v>
      </c>
      <c r="LV56" s="243">
        <f t="shared" ref="LV56:LV66" si="274">LV55+GP56</f>
        <v>0</v>
      </c>
      <c r="LW56" s="243">
        <f t="shared" ref="LW56:LW66" si="275">LW55+GS56</f>
        <v>0</v>
      </c>
      <c r="LX56" s="243">
        <f t="shared" ref="LX56:LX66" si="276">LX55+GV56</f>
        <v>0</v>
      </c>
      <c r="LY56" s="243">
        <f t="shared" ref="LY56:LY66" si="277">LY55+GY56</f>
        <v>0</v>
      </c>
      <c r="LZ56" s="243">
        <f t="shared" ref="LZ56:LZ66" si="278">LZ55+HB56</f>
        <v>0</v>
      </c>
      <c r="MA56" s="243">
        <f t="shared" ref="MA56:MA66" si="279">MA55+HE56</f>
        <v>0</v>
      </c>
      <c r="MB56" s="243">
        <f t="shared" ref="MB56:MB66" si="280">MB55+HH56</f>
        <v>0</v>
      </c>
      <c r="MC56" s="243">
        <f t="shared" ref="MC56:MC66" si="281">MC55+HK56</f>
        <v>0</v>
      </c>
      <c r="MD56" s="243">
        <f t="shared" ref="MD56:MD66" si="282">MD55+HN56</f>
        <v>0</v>
      </c>
      <c r="ME56" s="243">
        <f t="shared" ref="ME56:ME66" si="283">ME55+HQ56</f>
        <v>0</v>
      </c>
      <c r="MF56" s="243">
        <f t="shared" ref="MF56:MF66" si="284">MF55+HW56</f>
        <v>0</v>
      </c>
      <c r="MG56" s="243">
        <f t="shared" ref="MG56:MG66" si="285">MG55+IC56</f>
        <v>0</v>
      </c>
      <c r="MH56" s="243">
        <f t="shared" ref="MH56:MH66" si="286">MH55+II56</f>
        <v>0</v>
      </c>
      <c r="MI56" s="243">
        <f t="shared" ref="MI56:MI66" si="287">MI55+IL56</f>
        <v>0</v>
      </c>
      <c r="MJ56" s="243">
        <f t="shared" ref="MJ56:MJ66" si="288">MJ55+IR56</f>
        <v>0</v>
      </c>
      <c r="MK56" s="243">
        <f t="shared" ref="MK56:MK66" si="289">MK55+IX56</f>
        <v>0</v>
      </c>
      <c r="ML56" s="243">
        <f t="shared" ref="ML56:ML66" si="290">ML55+JA56</f>
        <v>0</v>
      </c>
      <c r="MM56" s="243">
        <f t="shared" ref="MM56:MM66" si="291">MM55+JG56</f>
        <v>0</v>
      </c>
      <c r="MN56" s="243">
        <f t="shared" ref="MN56:MN66" si="292">MN55+JJ56</f>
        <v>0</v>
      </c>
      <c r="MO56" s="243">
        <f t="shared" ref="MO56:MO66" si="293">MO55+JM56</f>
        <v>0</v>
      </c>
      <c r="MP56" s="243">
        <f t="shared" ref="MP56:MP66" si="294">MP55+JP56</f>
        <v>0</v>
      </c>
      <c r="MQ56" s="243">
        <f t="shared" ref="MQ56:MQ66" si="295">HT56+MQ55</f>
        <v>0</v>
      </c>
      <c r="MR56" s="243">
        <f t="shared" ref="MR56:MR66" si="296">HZ56+MR55</f>
        <v>0</v>
      </c>
      <c r="MS56" s="243">
        <f t="shared" ref="MS56:MS66" si="297">IF56+MS55</f>
        <v>0</v>
      </c>
      <c r="MT56" s="243">
        <f t="shared" ref="MT56:MT66" si="298">IO56+MT55</f>
        <v>0</v>
      </c>
      <c r="MU56" s="243">
        <f t="shared" ref="MU56:MU66" si="299">IU56+MU55</f>
        <v>0</v>
      </c>
      <c r="MV56" s="243">
        <f t="shared" ref="MV56:MV66" si="300">JD56+MV55</f>
        <v>0</v>
      </c>
      <c r="MW56" s="861">
        <f t="shared" si="115"/>
        <v>41671</v>
      </c>
      <c r="MX56" s="253">
        <f t="shared" si="116"/>
        <v>4001</v>
      </c>
      <c r="MY56" s="243">
        <f t="shared" si="117"/>
        <v>0</v>
      </c>
      <c r="MZ56" s="243">
        <f t="shared" si="118"/>
        <v>0</v>
      </c>
      <c r="NA56" s="243">
        <f t="shared" si="119"/>
        <v>4001</v>
      </c>
      <c r="NB56" s="359"/>
      <c r="NC56" s="1159">
        <f t="shared" si="120"/>
        <v>41671</v>
      </c>
      <c r="ND56" s="378">
        <f t="shared" si="121"/>
        <v>584.75</v>
      </c>
      <c r="NE56" s="378">
        <f t="shared" si="122"/>
        <v>0</v>
      </c>
      <c r="NF56" s="382">
        <f t="shared" si="123"/>
        <v>0</v>
      </c>
      <c r="NG56" s="274">
        <f t="shared" si="124"/>
        <v>584.75</v>
      </c>
      <c r="NH56" s="819">
        <f t="shared" si="125"/>
        <v>41671</v>
      </c>
      <c r="NI56" s="269">
        <f t="shared" si="126"/>
        <v>584.75</v>
      </c>
      <c r="NJ56" s="274">
        <f t="shared" si="127"/>
        <v>0</v>
      </c>
      <c r="NK56" s="1113">
        <f t="shared" si="128"/>
        <v>1</v>
      </c>
      <c r="NL56" s="992">
        <f t="shared" si="129"/>
        <v>0</v>
      </c>
      <c r="NM56" s="413">
        <f t="shared" si="130"/>
        <v>41671</v>
      </c>
      <c r="NN56" s="378">
        <f t="shared" ref="NN56:NN66" si="301">NN55+NG56</f>
        <v>4001</v>
      </c>
      <c r="NO56" s="243">
        <f>MAX(NN55:NN56)</f>
        <v>4001</v>
      </c>
      <c r="NP56" s="243">
        <f t="shared" ref="NP56:NP66" si="302">NN56-NO56</f>
        <v>0</v>
      </c>
      <c r="NQ56" s="276">
        <f>(NP56=NP203)*1</f>
        <v>0</v>
      </c>
      <c r="NR56" s="254">
        <f t="shared" ref="NR56:NR66" si="303">NQ56*NM56</f>
        <v>0</v>
      </c>
      <c r="NS56" s="757"/>
      <c r="NT56" s="757"/>
      <c r="NU56" s="758"/>
      <c r="NV56" s="758"/>
      <c r="NW56" s="758"/>
      <c r="NX56" s="234"/>
      <c r="NY56" s="241"/>
      <c r="NZ56" s="241"/>
      <c r="OA56" s="143"/>
      <c r="OB56" s="241"/>
      <c r="OC56" s="241"/>
      <c r="OD56" s="236"/>
      <c r="OE56" s="236"/>
      <c r="OF56" s="236"/>
      <c r="OG56" s="234"/>
      <c r="OH56" s="143"/>
      <c r="OI56" s="236"/>
      <c r="OJ56" s="236"/>
      <c r="OK56" s="236"/>
      <c r="OL56" s="236"/>
      <c r="OM56" s="236"/>
      <c r="ON56" s="236"/>
      <c r="OO56" s="236"/>
      <c r="OP56" s="236"/>
      <c r="OQ56" s="236"/>
      <c r="OR56" s="236"/>
      <c r="OS56" s="236"/>
      <c r="OT56" s="236"/>
      <c r="OU56" s="236"/>
      <c r="OV56" s="236"/>
      <c r="OW56" s="236"/>
      <c r="OX56" s="236"/>
      <c r="OY56" s="236"/>
      <c r="OZ56" s="236"/>
      <c r="PA56" s="236"/>
      <c r="PB56" s="236"/>
      <c r="PC56" s="236"/>
      <c r="PD56" s="236"/>
      <c r="PE56" s="236"/>
      <c r="PF56" s="236"/>
      <c r="PG56" s="236"/>
      <c r="PH56" s="236"/>
      <c r="PI56" s="236"/>
      <c r="PJ56" s="236"/>
      <c r="PK56" s="236"/>
      <c r="PL56" s="236"/>
      <c r="PM56" s="236"/>
      <c r="PN56" s="236"/>
      <c r="PO56" s="236"/>
      <c r="PP56" s="236"/>
      <c r="PQ56" s="236"/>
      <c r="PR56" s="236"/>
      <c r="PS56" s="236"/>
      <c r="PT56" s="236"/>
      <c r="PU56" s="236"/>
      <c r="PV56" s="236"/>
      <c r="PW56" s="236"/>
      <c r="PX56" s="236"/>
      <c r="PY56" s="236"/>
      <c r="PZ56" s="236"/>
      <c r="QA56" s="236"/>
      <c r="QB56" s="236"/>
      <c r="QC56" s="236"/>
      <c r="QD56" s="236"/>
      <c r="QE56" s="236"/>
      <c r="QF56" s="236"/>
      <c r="QG56" s="236"/>
      <c r="QH56" s="236"/>
      <c r="QI56" s="236"/>
      <c r="QJ56" s="236"/>
      <c r="QK56" s="236"/>
      <c r="QL56" s="236"/>
      <c r="QM56" s="236"/>
      <c r="QN56" s="236"/>
      <c r="QO56" s="236"/>
      <c r="QP56" s="236"/>
      <c r="QQ56" s="236"/>
      <c r="QR56" s="236"/>
      <c r="QS56" s="236"/>
      <c r="QT56" s="236"/>
      <c r="QU56" s="236"/>
      <c r="QV56" s="236"/>
      <c r="QW56" s="236"/>
      <c r="QX56" s="236"/>
      <c r="QY56" s="84"/>
      <c r="QZ56" s="84"/>
      <c r="RA56" s="84"/>
      <c r="RB56" s="84"/>
      <c r="RC56" s="84"/>
      <c r="RD56" s="84"/>
      <c r="RE56" s="84"/>
      <c r="RF56" s="84"/>
      <c r="RG56" s="84"/>
      <c r="RH56" s="84"/>
      <c r="RI56" s="84"/>
      <c r="RJ56" s="84"/>
      <c r="RK56" s="84"/>
      <c r="RL56" s="84"/>
      <c r="RM56" s="84"/>
      <c r="RN56" s="84"/>
      <c r="RO56" s="84"/>
      <c r="RP56" s="84"/>
      <c r="RQ56" s="84"/>
      <c r="RR56" s="84"/>
      <c r="RS56" s="84"/>
      <c r="RT56" s="84"/>
      <c r="RU56" s="84"/>
      <c r="RV56" s="84"/>
      <c r="RW56" s="84"/>
      <c r="RX56" s="84"/>
      <c r="RY56" s="84"/>
      <c r="RZ56" s="84"/>
      <c r="SA56" s="84"/>
      <c r="SB56" s="84"/>
      <c r="SC56" s="84"/>
      <c r="SD56" s="84"/>
      <c r="SE56" s="84"/>
      <c r="SF56" s="84"/>
      <c r="SG56" s="84"/>
      <c r="SH56" s="84"/>
      <c r="SI56" s="84"/>
      <c r="SJ56" s="84"/>
      <c r="SK56" s="84"/>
      <c r="SL56" s="84"/>
      <c r="SM56" s="84"/>
      <c r="SN56" s="84"/>
      <c r="SO56" s="84"/>
      <c r="SP56" s="84"/>
      <c r="SQ56" s="84"/>
      <c r="SR56" s="84"/>
      <c r="SS56" s="84"/>
      <c r="ST56" s="84"/>
      <c r="SU56" s="84"/>
      <c r="SV56" s="84"/>
      <c r="SW56" s="84"/>
      <c r="SX56" s="84"/>
      <c r="SY56" s="84"/>
      <c r="SZ56" s="84"/>
      <c r="TA56" s="84"/>
      <c r="TB56" s="84"/>
      <c r="TC56" s="84"/>
      <c r="TD56" s="84"/>
      <c r="TE56" s="84"/>
      <c r="TF56" s="84"/>
      <c r="TG56" s="84"/>
      <c r="TH56" s="84"/>
      <c r="TI56" s="84"/>
      <c r="TJ56" s="84"/>
      <c r="TK56" s="84"/>
      <c r="TL56" s="84"/>
      <c r="TM56" s="84"/>
      <c r="TN56" s="84"/>
      <c r="TO56" s="84"/>
      <c r="TP56" s="84"/>
      <c r="TQ56" s="84"/>
      <c r="TR56" s="84"/>
      <c r="TS56" s="84"/>
      <c r="TT56" s="84"/>
      <c r="TU56" s="84"/>
      <c r="TV56" s="84"/>
      <c r="TW56" s="84"/>
      <c r="TX56" s="84"/>
      <c r="TY56" s="84"/>
      <c r="TZ56" s="84"/>
      <c r="UA56" s="84"/>
      <c r="UB56" s="84"/>
      <c r="UC56" s="84"/>
      <c r="UD56" s="84"/>
      <c r="UE56" s="84"/>
      <c r="UF56" s="84"/>
      <c r="UG56" s="84"/>
      <c r="UH56" s="84"/>
      <c r="UI56" s="84"/>
    </row>
    <row r="57" spans="1:555" s="90" customFormat="1" ht="19.5" customHeight="1" x14ac:dyDescent="0.35">
      <c r="A57" s="84"/>
      <c r="B57" s="1167">
        <f t="shared" si="131"/>
        <v>41699</v>
      </c>
      <c r="C57" s="867">
        <f t="shared" si="132"/>
        <v>29001</v>
      </c>
      <c r="D57" s="869">
        <v>0</v>
      </c>
      <c r="E57" s="869">
        <v>0</v>
      </c>
      <c r="F57" s="867">
        <f t="shared" si="133"/>
        <v>4747.37</v>
      </c>
      <c r="G57" s="870">
        <f t="shared" si="134"/>
        <v>33748.370000000003</v>
      </c>
      <c r="H57" s="953">
        <f>F57/G56</f>
        <v>0.16369676907692837</v>
      </c>
      <c r="I57" s="355">
        <f t="shared" si="136"/>
        <v>8748.369999999999</v>
      </c>
      <c r="J57" s="355">
        <f>MAX(I55:I57)</f>
        <v>8748.369999999999</v>
      </c>
      <c r="K57" s="355">
        <f t="shared" si="5"/>
        <v>0</v>
      </c>
      <c r="L57" s="1145">
        <f t="shared" si="6"/>
        <v>41699</v>
      </c>
      <c r="M57" s="330">
        <f t="shared" si="137"/>
        <v>0</v>
      </c>
      <c r="N57" s="1034">
        <v>3330</v>
      </c>
      <c r="O57" s="498">
        <f t="shared" si="7"/>
        <v>0</v>
      </c>
      <c r="P57" s="330">
        <f t="shared" si="138"/>
        <v>1</v>
      </c>
      <c r="Q57" s="382">
        <f t="shared" si="8"/>
        <v>333</v>
      </c>
      <c r="R57" s="274">
        <f t="shared" si="9"/>
        <v>333</v>
      </c>
      <c r="S57" s="499">
        <f t="shared" si="139"/>
        <v>0</v>
      </c>
      <c r="T57" s="1036">
        <v>695</v>
      </c>
      <c r="U57" s="269">
        <f t="shared" si="10"/>
        <v>0</v>
      </c>
      <c r="V57" s="499">
        <f t="shared" si="140"/>
        <v>1</v>
      </c>
      <c r="W57" s="1036">
        <v>69.5</v>
      </c>
      <c r="X57" s="269">
        <f t="shared" si="11"/>
        <v>69.5</v>
      </c>
      <c r="Y57" s="499">
        <f t="shared" si="141"/>
        <v>0</v>
      </c>
      <c r="Z57" s="298">
        <v>8430</v>
      </c>
      <c r="AA57" s="392">
        <f t="shared" si="12"/>
        <v>0</v>
      </c>
      <c r="AB57" s="330">
        <f t="shared" si="142"/>
        <v>0</v>
      </c>
      <c r="AC57" s="298">
        <f t="shared" si="13"/>
        <v>4215</v>
      </c>
      <c r="AD57" s="274">
        <f t="shared" si="14"/>
        <v>0</v>
      </c>
      <c r="AE57" s="499">
        <f t="shared" si="143"/>
        <v>1</v>
      </c>
      <c r="AF57" s="1036">
        <v>843</v>
      </c>
      <c r="AG57" s="274">
        <f t="shared" si="15"/>
        <v>843</v>
      </c>
      <c r="AH57" s="499">
        <f t="shared" si="144"/>
        <v>0</v>
      </c>
      <c r="AI57" s="1036">
        <v>15</v>
      </c>
      <c r="AJ57" s="392">
        <f t="shared" si="16"/>
        <v>0</v>
      </c>
      <c r="AK57" s="330">
        <f t="shared" si="145"/>
        <v>0</v>
      </c>
      <c r="AL57" s="1036">
        <v>7.5</v>
      </c>
      <c r="AM57" s="274">
        <f t="shared" si="17"/>
        <v>0</v>
      </c>
      <c r="AN57" s="499">
        <f t="shared" si="146"/>
        <v>1</v>
      </c>
      <c r="AO57" s="1036">
        <v>3</v>
      </c>
      <c r="AP57" s="392">
        <f t="shared" si="18"/>
        <v>3</v>
      </c>
      <c r="AQ57" s="316">
        <f t="shared" si="147"/>
        <v>0</v>
      </c>
      <c r="AR57" s="1036">
        <v>2511.25</v>
      </c>
      <c r="AS57" s="392">
        <f t="shared" si="19"/>
        <v>0</v>
      </c>
      <c r="AT57" s="276">
        <f t="shared" si="148"/>
        <v>0</v>
      </c>
      <c r="AU57" s="1036">
        <v>1255.6199999999999</v>
      </c>
      <c r="AV57" s="392">
        <f t="shared" si="20"/>
        <v>0</v>
      </c>
      <c r="AW57" s="297">
        <f t="shared" si="149"/>
        <v>1</v>
      </c>
      <c r="AX57" s="1036">
        <v>251.12</v>
      </c>
      <c r="AY57" s="274">
        <f t="shared" si="21"/>
        <v>251.12</v>
      </c>
      <c r="AZ57" s="499">
        <f t="shared" si="150"/>
        <v>0</v>
      </c>
      <c r="BA57" s="268">
        <v>4340</v>
      </c>
      <c r="BB57" s="392">
        <f t="shared" si="22"/>
        <v>0</v>
      </c>
      <c r="BC57" s="330">
        <f t="shared" si="151"/>
        <v>0</v>
      </c>
      <c r="BD57" s="268">
        <v>1710</v>
      </c>
      <c r="BE57" s="274">
        <f t="shared" si="23"/>
        <v>0</v>
      </c>
      <c r="BF57" s="499">
        <f t="shared" si="152"/>
        <v>0</v>
      </c>
      <c r="BG57" s="1036">
        <v>2337.5</v>
      </c>
      <c r="BH57" s="358">
        <f t="shared" si="24"/>
        <v>0</v>
      </c>
      <c r="BI57" s="499">
        <f t="shared" si="153"/>
        <v>0</v>
      </c>
      <c r="BJ57" s="1036">
        <v>1225</v>
      </c>
      <c r="BK57" s="269">
        <f t="shared" si="25"/>
        <v>0</v>
      </c>
      <c r="BL57" s="499">
        <f t="shared" si="154"/>
        <v>1</v>
      </c>
      <c r="BM57" s="382">
        <f t="shared" si="26"/>
        <v>612.5</v>
      </c>
      <c r="BN57" s="392">
        <f t="shared" si="27"/>
        <v>612.5</v>
      </c>
      <c r="BO57" s="499">
        <f t="shared" si="155"/>
        <v>0</v>
      </c>
      <c r="BP57" s="1036">
        <v>1343.75</v>
      </c>
      <c r="BQ57" s="274">
        <f t="shared" si="28"/>
        <v>0</v>
      </c>
      <c r="BR57" s="499">
        <f t="shared" si="156"/>
        <v>0</v>
      </c>
      <c r="BS57" s="298">
        <v>4412.5</v>
      </c>
      <c r="BT57" s="269">
        <f t="shared" si="29"/>
        <v>0</v>
      </c>
      <c r="BU57" s="499">
        <f t="shared" si="157"/>
        <v>1</v>
      </c>
      <c r="BV57" s="298">
        <f t="shared" si="30"/>
        <v>2206.25</v>
      </c>
      <c r="BW57" s="392">
        <f t="shared" si="31"/>
        <v>2206.25</v>
      </c>
      <c r="BX57" s="499">
        <f t="shared" si="158"/>
        <v>0</v>
      </c>
      <c r="BY57" s="964">
        <v>-580</v>
      </c>
      <c r="BZ57" s="392">
        <f t="shared" si="32"/>
        <v>0</v>
      </c>
      <c r="CA57" s="297">
        <f t="shared" si="159"/>
        <v>0</v>
      </c>
      <c r="CB57" s="1036">
        <v>4290</v>
      </c>
      <c r="CC57" s="269">
        <f t="shared" si="33"/>
        <v>0</v>
      </c>
      <c r="CD57" s="501">
        <f t="shared" si="160"/>
        <v>0</v>
      </c>
      <c r="CE57" s="298">
        <f t="shared" si="34"/>
        <v>2145</v>
      </c>
      <c r="CF57" s="500">
        <f t="shared" si="35"/>
        <v>0</v>
      </c>
      <c r="CG57" s="330">
        <f t="shared" si="161"/>
        <v>1</v>
      </c>
      <c r="CH57" s="1036">
        <v>429</v>
      </c>
      <c r="CI57" s="299">
        <f t="shared" si="36"/>
        <v>429</v>
      </c>
      <c r="CJ57" s="499">
        <f t="shared" si="162"/>
        <v>0</v>
      </c>
      <c r="CK57" s="268"/>
      <c r="CL57" s="392">
        <f t="shared" si="37"/>
        <v>0</v>
      </c>
      <c r="CM57" s="330">
        <f t="shared" si="163"/>
        <v>0</v>
      </c>
      <c r="CN57" s="268"/>
      <c r="CO57" s="269">
        <f t="shared" si="38"/>
        <v>0</v>
      </c>
      <c r="CP57" s="501">
        <f t="shared" si="164"/>
        <v>0</v>
      </c>
      <c r="CQ57" s="497"/>
      <c r="CR57" s="299"/>
      <c r="CS57" s="330">
        <f t="shared" si="165"/>
        <v>1</v>
      </c>
      <c r="CT57" s="268"/>
      <c r="CU57" s="274">
        <f t="shared" si="39"/>
        <v>0</v>
      </c>
      <c r="CV57" s="323">
        <f t="shared" si="40"/>
        <v>4747.37</v>
      </c>
      <c r="CW57" s="323">
        <f t="shared" si="166"/>
        <v>8748.369999999999</v>
      </c>
      <c r="CX57" s="223"/>
      <c r="CY57" s="1127">
        <f t="shared" si="41"/>
        <v>41699</v>
      </c>
      <c r="CZ57" s="297">
        <f t="shared" si="167"/>
        <v>0</v>
      </c>
      <c r="DA57" s="269">
        <v>-2046.25</v>
      </c>
      <c r="DB57" s="299">
        <f t="shared" si="42"/>
        <v>0</v>
      </c>
      <c r="DC57" s="297">
        <f t="shared" si="168"/>
        <v>0</v>
      </c>
      <c r="DD57" s="298">
        <f t="shared" si="43"/>
        <v>-204.625</v>
      </c>
      <c r="DE57" s="299">
        <f t="shared" si="44"/>
        <v>0</v>
      </c>
      <c r="DF57" s="297">
        <f t="shared" si="169"/>
        <v>0</v>
      </c>
      <c r="DG57" s="1035">
        <v>-2030</v>
      </c>
      <c r="DH57" s="299">
        <f t="shared" si="45"/>
        <v>0</v>
      </c>
      <c r="DI57" s="297">
        <f t="shared" si="170"/>
        <v>0</v>
      </c>
      <c r="DJ57" s="964">
        <v>-203</v>
      </c>
      <c r="DK57" s="596">
        <f>DJ57*DI57</f>
        <v>0</v>
      </c>
      <c r="DL57" s="297">
        <f t="shared" si="171"/>
        <v>0</v>
      </c>
      <c r="DM57" s="1034">
        <v>5380</v>
      </c>
      <c r="DN57" s="596">
        <f t="shared" si="46"/>
        <v>0</v>
      </c>
      <c r="DO57" s="330">
        <f t="shared" si="172"/>
        <v>0</v>
      </c>
      <c r="DP57" s="298">
        <f t="shared" si="47"/>
        <v>2690</v>
      </c>
      <c r="DQ57" s="274">
        <f t="shared" si="48"/>
        <v>0</v>
      </c>
      <c r="DR57" s="499">
        <f t="shared" si="173"/>
        <v>0</v>
      </c>
      <c r="DS57" s="298">
        <f t="shared" si="49"/>
        <v>538</v>
      </c>
      <c r="DT57" s="274">
        <f t="shared" si="50"/>
        <v>0</v>
      </c>
      <c r="DU57" s="297">
        <f t="shared" si="174"/>
        <v>0</v>
      </c>
      <c r="DV57" s="1036">
        <v>1755</v>
      </c>
      <c r="DW57" s="596">
        <f t="shared" si="51"/>
        <v>0</v>
      </c>
      <c r="DX57" s="297">
        <f t="shared" si="175"/>
        <v>0</v>
      </c>
      <c r="DY57" s="269">
        <f t="shared" si="52"/>
        <v>877.5</v>
      </c>
      <c r="DZ57" s="596">
        <f t="shared" si="53"/>
        <v>0</v>
      </c>
      <c r="EA57" s="297">
        <f t="shared" si="176"/>
        <v>0</v>
      </c>
      <c r="EB57" s="1053">
        <v>351</v>
      </c>
      <c r="EC57" s="596">
        <f t="shared" si="54"/>
        <v>0</v>
      </c>
      <c r="ED57" s="297">
        <f t="shared" si="177"/>
        <v>0</v>
      </c>
      <c r="EE57" s="269">
        <v>1075</v>
      </c>
      <c r="EF57" s="596">
        <f t="shared" si="55"/>
        <v>0</v>
      </c>
      <c r="EG57" s="297">
        <f t="shared" si="178"/>
        <v>0</v>
      </c>
      <c r="EH57" s="269">
        <f t="shared" si="56"/>
        <v>537.5</v>
      </c>
      <c r="EI57" s="596">
        <f t="shared" si="57"/>
        <v>0</v>
      </c>
      <c r="EJ57" s="297">
        <f t="shared" si="179"/>
        <v>0</v>
      </c>
      <c r="EK57" s="269">
        <f t="shared" si="58"/>
        <v>107.5</v>
      </c>
      <c r="EL57" s="596">
        <f t="shared" si="59"/>
        <v>0</v>
      </c>
      <c r="EM57" s="297">
        <f t="shared" si="180"/>
        <v>0</v>
      </c>
      <c r="EN57" s="1225">
        <v>-400</v>
      </c>
      <c r="EO57" s="596">
        <f t="shared" si="60"/>
        <v>0</v>
      </c>
      <c r="EP57" s="297">
        <f t="shared" si="181"/>
        <v>0</v>
      </c>
      <c r="EQ57" s="269">
        <v>700</v>
      </c>
      <c r="ER57" s="596">
        <f t="shared" si="61"/>
        <v>0</v>
      </c>
      <c r="ES57" s="297">
        <f t="shared" si="182"/>
        <v>0</v>
      </c>
      <c r="ET57" s="1036">
        <v>160</v>
      </c>
      <c r="EU57" s="596">
        <f t="shared" si="62"/>
        <v>0</v>
      </c>
      <c r="EV57" s="297">
        <f t="shared" si="183"/>
        <v>0</v>
      </c>
      <c r="EW57" s="964">
        <v>-3912.5</v>
      </c>
      <c r="EX57" s="596">
        <f t="shared" si="63"/>
        <v>0</v>
      </c>
      <c r="EY57" s="297">
        <f t="shared" si="184"/>
        <v>0</v>
      </c>
      <c r="EZ57" s="964">
        <v>-1956.25</v>
      </c>
      <c r="FA57" s="596">
        <f t="shared" si="64"/>
        <v>0</v>
      </c>
      <c r="FB57" s="297">
        <f t="shared" si="185"/>
        <v>0</v>
      </c>
      <c r="FC57" s="1036">
        <v>237.5</v>
      </c>
      <c r="FD57" s="596">
        <f t="shared" si="65"/>
        <v>0</v>
      </c>
      <c r="FE57" s="297">
        <f t="shared" si="186"/>
        <v>0</v>
      </c>
      <c r="FF57" s="1036">
        <v>3137.5</v>
      </c>
      <c r="FG57" s="596">
        <f t="shared" si="66"/>
        <v>0</v>
      </c>
      <c r="FH57" s="297">
        <f t="shared" si="187"/>
        <v>0</v>
      </c>
      <c r="FI57" s="1036">
        <v>1568.75</v>
      </c>
      <c r="FJ57" s="596">
        <f t="shared" si="67"/>
        <v>0</v>
      </c>
      <c r="FK57" s="297">
        <f t="shared" si="188"/>
        <v>0</v>
      </c>
      <c r="FL57" s="964">
        <v>-460</v>
      </c>
      <c r="FM57" s="596">
        <f t="shared" si="68"/>
        <v>0</v>
      </c>
      <c r="FN57" s="297">
        <f t="shared" si="189"/>
        <v>0</v>
      </c>
      <c r="FO57" s="1036">
        <v>490</v>
      </c>
      <c r="FP57" s="274">
        <f t="shared" si="69"/>
        <v>0</v>
      </c>
      <c r="FQ57" s="274"/>
      <c r="FR57" s="297">
        <f t="shared" si="190"/>
        <v>0</v>
      </c>
      <c r="FS57" s="269">
        <f t="shared" si="70"/>
        <v>245</v>
      </c>
      <c r="FT57" s="596">
        <f t="shared" si="71"/>
        <v>0</v>
      </c>
      <c r="FU57" s="297">
        <f t="shared" si="191"/>
        <v>0</v>
      </c>
      <c r="FV57" s="269">
        <f t="shared" si="72"/>
        <v>49</v>
      </c>
      <c r="FW57" s="596">
        <f t="shared" si="73"/>
        <v>0</v>
      </c>
      <c r="FX57" s="301">
        <f t="shared" si="74"/>
        <v>0</v>
      </c>
      <c r="FY57" s="492">
        <f t="shared" si="192"/>
        <v>0</v>
      </c>
      <c r="FZ57" s="302"/>
      <c r="GA57" s="1131">
        <f t="shared" si="75"/>
        <v>41699</v>
      </c>
      <c r="GB57" s="316">
        <f t="shared" si="193"/>
        <v>0</v>
      </c>
      <c r="GC57" s="323">
        <v>-2060</v>
      </c>
      <c r="GD57" s="268">
        <f t="shared" si="76"/>
        <v>0</v>
      </c>
      <c r="GE57" s="316">
        <f t="shared" si="194"/>
        <v>0</v>
      </c>
      <c r="GF57" s="964">
        <v>-206</v>
      </c>
      <c r="GG57" s="386">
        <f t="shared" si="77"/>
        <v>0</v>
      </c>
      <c r="GH57" s="316">
        <f t="shared" si="195"/>
        <v>0</v>
      </c>
      <c r="GI57" s="964">
        <v>-1520</v>
      </c>
      <c r="GJ57" s="268">
        <f t="shared" si="78"/>
        <v>0</v>
      </c>
      <c r="GK57" s="316">
        <f t="shared" si="196"/>
        <v>0</v>
      </c>
      <c r="GL57" s="268">
        <f t="shared" si="79"/>
        <v>-152</v>
      </c>
      <c r="GM57" s="386">
        <f t="shared" si="80"/>
        <v>0</v>
      </c>
      <c r="GN57" s="297">
        <f t="shared" si="197"/>
        <v>0</v>
      </c>
      <c r="GO57" s="269">
        <v>6546.25</v>
      </c>
      <c r="GP57" s="596">
        <f t="shared" si="81"/>
        <v>0</v>
      </c>
      <c r="GQ57" s="330">
        <f t="shared" si="198"/>
        <v>0</v>
      </c>
      <c r="GR57" s="298">
        <f t="shared" si="82"/>
        <v>3273.125</v>
      </c>
      <c r="GS57" s="274">
        <f t="shared" si="83"/>
        <v>0</v>
      </c>
      <c r="GT57" s="499">
        <f t="shared" si="199"/>
        <v>0</v>
      </c>
      <c r="GU57" s="298">
        <f t="shared" si="84"/>
        <v>654.625</v>
      </c>
      <c r="GV57" s="274">
        <f t="shared" si="85"/>
        <v>0</v>
      </c>
      <c r="GW57" s="499">
        <f t="shared" si="200"/>
        <v>0</v>
      </c>
      <c r="GX57" s="1036">
        <v>2355</v>
      </c>
      <c r="GY57" s="274">
        <f t="shared" si="86"/>
        <v>0</v>
      </c>
      <c r="GZ57" s="499">
        <f t="shared" si="201"/>
        <v>0</v>
      </c>
      <c r="HA57" s="298">
        <f t="shared" si="87"/>
        <v>1177.5</v>
      </c>
      <c r="HB57" s="274">
        <f t="shared" si="88"/>
        <v>0</v>
      </c>
      <c r="HC57" s="499">
        <f t="shared" si="202"/>
        <v>0</v>
      </c>
      <c r="HD57" s="1036">
        <v>471</v>
      </c>
      <c r="HE57" s="274">
        <f t="shared" si="89"/>
        <v>0</v>
      </c>
      <c r="HF57" s="691">
        <f t="shared" si="203"/>
        <v>0</v>
      </c>
      <c r="HG57" s="317">
        <v>4522.5</v>
      </c>
      <c r="HH57" s="498">
        <f t="shared" si="90"/>
        <v>0</v>
      </c>
      <c r="HI57" s="691">
        <f t="shared" ref="HI57:HI66" si="304">HI56</f>
        <v>0</v>
      </c>
      <c r="HJ57" s="317">
        <f t="shared" si="91"/>
        <v>2261.25</v>
      </c>
      <c r="HK57" s="498">
        <f t="shared" si="92"/>
        <v>0</v>
      </c>
      <c r="HL57" s="689">
        <f t="shared" si="204"/>
        <v>0</v>
      </c>
      <c r="HM57" s="317">
        <f t="shared" si="93"/>
        <v>452.25</v>
      </c>
      <c r="HN57" s="317">
        <f t="shared" si="94"/>
        <v>0</v>
      </c>
      <c r="HO57" s="691">
        <f t="shared" si="205"/>
        <v>0</v>
      </c>
      <c r="HP57" s="964">
        <v>-960</v>
      </c>
      <c r="HQ57" s="498">
        <f t="shared" si="95"/>
        <v>0</v>
      </c>
      <c r="HR57" s="499"/>
      <c r="HS57" s="298"/>
      <c r="HT57" s="392"/>
      <c r="HU57" s="691">
        <f t="shared" si="206"/>
        <v>0</v>
      </c>
      <c r="HV57" s="964">
        <v>-10</v>
      </c>
      <c r="HW57" s="498">
        <f t="shared" si="96"/>
        <v>0</v>
      </c>
      <c r="HX57" s="499"/>
      <c r="HY57" s="298"/>
      <c r="HZ57" s="392"/>
      <c r="IA57" s="689">
        <f t="shared" si="207"/>
        <v>0</v>
      </c>
      <c r="IB57" s="964">
        <v>-337.5</v>
      </c>
      <c r="IC57" s="317">
        <f t="shared" si="97"/>
        <v>0</v>
      </c>
      <c r="ID57" s="499">
        <f t="shared" si="208"/>
        <v>0</v>
      </c>
      <c r="IE57" s="964">
        <v>-57.75</v>
      </c>
      <c r="IF57" s="392">
        <f t="shared" si="98"/>
        <v>0</v>
      </c>
      <c r="IG57" s="691">
        <f t="shared" si="209"/>
        <v>0</v>
      </c>
      <c r="IH57" s="317">
        <v>950</v>
      </c>
      <c r="II57" s="498">
        <f t="shared" si="99"/>
        <v>0</v>
      </c>
      <c r="IJ57" s="691">
        <f t="shared" si="210"/>
        <v>0</v>
      </c>
      <c r="IK57" s="298">
        <f t="shared" si="100"/>
        <v>475</v>
      </c>
      <c r="IL57" s="317">
        <f t="shared" si="101"/>
        <v>0</v>
      </c>
      <c r="IM57" s="499">
        <f t="shared" si="211"/>
        <v>0</v>
      </c>
      <c r="IN57" s="1036">
        <v>66</v>
      </c>
      <c r="IO57" s="392">
        <f t="shared" si="102"/>
        <v>0</v>
      </c>
      <c r="IP57" s="499">
        <f t="shared" si="212"/>
        <v>0</v>
      </c>
      <c r="IQ57" s="964">
        <v>-37.5</v>
      </c>
      <c r="IR57" s="392">
        <f t="shared" si="103"/>
        <v>0</v>
      </c>
      <c r="IS57" s="499"/>
      <c r="IT57" s="298"/>
      <c r="IU57" s="392"/>
      <c r="IV57" s="499">
        <f t="shared" si="213"/>
        <v>0</v>
      </c>
      <c r="IW57" s="298">
        <v>37.5</v>
      </c>
      <c r="IX57" s="392">
        <f t="shared" si="104"/>
        <v>0</v>
      </c>
      <c r="IY57" s="499">
        <f t="shared" si="214"/>
        <v>0</v>
      </c>
      <c r="IZ57" s="298">
        <f t="shared" si="105"/>
        <v>18.75</v>
      </c>
      <c r="JA57" s="392">
        <f t="shared" si="106"/>
        <v>0</v>
      </c>
      <c r="JB57" s="385">
        <f t="shared" si="215"/>
        <v>0</v>
      </c>
      <c r="JC57" s="298">
        <v>-44.25</v>
      </c>
      <c r="JD57" s="392">
        <f t="shared" si="107"/>
        <v>0</v>
      </c>
      <c r="JE57" s="499">
        <f t="shared" si="216"/>
        <v>0</v>
      </c>
      <c r="JF57" s="298">
        <v>-455</v>
      </c>
      <c r="JG57" s="392">
        <f t="shared" si="108"/>
        <v>0</v>
      </c>
      <c r="JH57" s="499">
        <f t="shared" si="217"/>
        <v>0</v>
      </c>
      <c r="JI57" s="1036">
        <v>6610</v>
      </c>
      <c r="JJ57" s="392">
        <f t="shared" si="109"/>
        <v>0</v>
      </c>
      <c r="JK57" s="499">
        <f t="shared" si="218"/>
        <v>0</v>
      </c>
      <c r="JL57" s="1036">
        <v>3305</v>
      </c>
      <c r="JM57" s="392">
        <f t="shared" si="110"/>
        <v>0</v>
      </c>
      <c r="JN57" s="499">
        <f t="shared" si="219"/>
        <v>0</v>
      </c>
      <c r="JO57" s="298">
        <f t="shared" si="111"/>
        <v>661</v>
      </c>
      <c r="JP57" s="392">
        <f t="shared" si="112"/>
        <v>0</v>
      </c>
      <c r="JQ57" s="561">
        <f t="shared" si="113"/>
        <v>0</v>
      </c>
      <c r="JR57" s="498">
        <f t="shared" si="220"/>
        <v>0</v>
      </c>
      <c r="JS57" s="223"/>
      <c r="JT57" s="254">
        <f t="shared" si="114"/>
        <v>41699</v>
      </c>
      <c r="JU57" s="253">
        <f t="shared" si="221"/>
        <v>0</v>
      </c>
      <c r="JV57" s="253">
        <f t="shared" si="222"/>
        <v>171.25</v>
      </c>
      <c r="JW57" s="253">
        <f t="shared" si="223"/>
        <v>0</v>
      </c>
      <c r="JX57" s="253">
        <f t="shared" si="224"/>
        <v>-146.5</v>
      </c>
      <c r="JY57" s="253">
        <f t="shared" si="225"/>
        <v>0</v>
      </c>
      <c r="JZ57" s="253">
        <f t="shared" si="226"/>
        <v>0</v>
      </c>
      <c r="KA57" s="253">
        <f t="shared" si="227"/>
        <v>2072</v>
      </c>
      <c r="KB57" s="253">
        <f t="shared" si="228"/>
        <v>0</v>
      </c>
      <c r="KC57" s="253">
        <f t="shared" si="229"/>
        <v>0</v>
      </c>
      <c r="KD57" s="831">
        <f t="shared" si="230"/>
        <v>70</v>
      </c>
      <c r="KE57" s="831">
        <f t="shared" si="231"/>
        <v>0</v>
      </c>
      <c r="KF57" s="831">
        <f t="shared" si="232"/>
        <v>0</v>
      </c>
      <c r="KG57" s="831">
        <f t="shared" si="233"/>
        <v>-40.379999999999995</v>
      </c>
      <c r="KH57" s="831">
        <f t="shared" si="234"/>
        <v>0</v>
      </c>
      <c r="KI57" s="831">
        <f t="shared" si="235"/>
        <v>0</v>
      </c>
      <c r="KJ57" s="253">
        <f t="shared" si="236"/>
        <v>0</v>
      </c>
      <c r="KK57" s="831">
        <f t="shared" si="237"/>
        <v>0</v>
      </c>
      <c r="KL57" s="831">
        <f t="shared" si="238"/>
        <v>2387.5</v>
      </c>
      <c r="KM57" s="831">
        <f t="shared" si="239"/>
        <v>0</v>
      </c>
      <c r="KN57" s="831">
        <f t="shared" si="240"/>
        <v>0</v>
      </c>
      <c r="KO57" s="831">
        <f t="shared" si="241"/>
        <v>3387.5</v>
      </c>
      <c r="KP57" s="831">
        <f t="shared" si="242"/>
        <v>0</v>
      </c>
      <c r="KQ57" s="831">
        <f t="shared" si="243"/>
        <v>0</v>
      </c>
      <c r="KR57" s="831">
        <f t="shared" si="244"/>
        <v>0</v>
      </c>
      <c r="KS57" s="831">
        <f t="shared" si="245"/>
        <v>847</v>
      </c>
      <c r="KT57" s="243">
        <f t="shared" si="246"/>
        <v>0</v>
      </c>
      <c r="KU57" s="243">
        <f t="shared" si="247"/>
        <v>0</v>
      </c>
      <c r="KV57" s="243">
        <f t="shared" si="248"/>
        <v>0</v>
      </c>
      <c r="KW57" s="243">
        <f t="shared" si="249"/>
        <v>0</v>
      </c>
      <c r="KX57" s="243">
        <f t="shared" si="250"/>
        <v>0</v>
      </c>
      <c r="KY57" s="243">
        <f t="shared" si="251"/>
        <v>0</v>
      </c>
      <c r="KZ57" s="243">
        <f t="shared" si="252"/>
        <v>0</v>
      </c>
      <c r="LA57" s="243">
        <f t="shared" si="253"/>
        <v>0</v>
      </c>
      <c r="LB57" s="243">
        <f t="shared" si="254"/>
        <v>0</v>
      </c>
      <c r="LC57" s="243">
        <f t="shared" si="255"/>
        <v>0</v>
      </c>
      <c r="LD57" s="243">
        <f t="shared" si="256"/>
        <v>0</v>
      </c>
      <c r="LE57" s="243">
        <f t="shared" si="257"/>
        <v>0</v>
      </c>
      <c r="LF57" s="243">
        <f t="shared" si="258"/>
        <v>0</v>
      </c>
      <c r="LG57" s="243">
        <f t="shared" si="259"/>
        <v>0</v>
      </c>
      <c r="LH57" s="243">
        <f t="shared" si="260"/>
        <v>0</v>
      </c>
      <c r="LI57" s="243">
        <f t="shared" si="261"/>
        <v>0</v>
      </c>
      <c r="LJ57" s="243">
        <f t="shared" si="262"/>
        <v>0</v>
      </c>
      <c r="LK57" s="243">
        <f t="shared" si="263"/>
        <v>0</v>
      </c>
      <c r="LL57" s="243">
        <f t="shared" si="264"/>
        <v>0</v>
      </c>
      <c r="LM57" s="243">
        <f t="shared" si="265"/>
        <v>0</v>
      </c>
      <c r="LN57" s="243">
        <f t="shared" si="266"/>
        <v>0</v>
      </c>
      <c r="LO57" s="243">
        <f t="shared" si="267"/>
        <v>0</v>
      </c>
      <c r="LP57" s="243">
        <f t="shared" si="268"/>
        <v>0</v>
      </c>
      <c r="LQ57" s="243">
        <f t="shared" si="269"/>
        <v>0</v>
      </c>
      <c r="LR57" s="243">
        <f t="shared" si="270"/>
        <v>0</v>
      </c>
      <c r="LS57" s="243">
        <f t="shared" si="271"/>
        <v>0</v>
      </c>
      <c r="LT57" s="243">
        <f t="shared" si="272"/>
        <v>0</v>
      </c>
      <c r="LU57" s="243">
        <f t="shared" si="273"/>
        <v>0</v>
      </c>
      <c r="LV57" s="243">
        <f t="shared" si="274"/>
        <v>0</v>
      </c>
      <c r="LW57" s="243">
        <f t="shared" si="275"/>
        <v>0</v>
      </c>
      <c r="LX57" s="243">
        <f t="shared" si="276"/>
        <v>0</v>
      </c>
      <c r="LY57" s="243">
        <f t="shared" si="277"/>
        <v>0</v>
      </c>
      <c r="LZ57" s="243">
        <f t="shared" si="278"/>
        <v>0</v>
      </c>
      <c r="MA57" s="243">
        <f t="shared" si="279"/>
        <v>0</v>
      </c>
      <c r="MB57" s="243">
        <f t="shared" si="280"/>
        <v>0</v>
      </c>
      <c r="MC57" s="243">
        <f t="shared" si="281"/>
        <v>0</v>
      </c>
      <c r="MD57" s="243">
        <f t="shared" si="282"/>
        <v>0</v>
      </c>
      <c r="ME57" s="243">
        <f t="shared" si="283"/>
        <v>0</v>
      </c>
      <c r="MF57" s="243">
        <f t="shared" si="284"/>
        <v>0</v>
      </c>
      <c r="MG57" s="243">
        <f t="shared" si="285"/>
        <v>0</v>
      </c>
      <c r="MH57" s="243">
        <f t="shared" si="286"/>
        <v>0</v>
      </c>
      <c r="MI57" s="243">
        <f t="shared" si="287"/>
        <v>0</v>
      </c>
      <c r="MJ57" s="243">
        <f t="shared" si="288"/>
        <v>0</v>
      </c>
      <c r="MK57" s="243">
        <f t="shared" si="289"/>
        <v>0</v>
      </c>
      <c r="ML57" s="243">
        <f t="shared" si="290"/>
        <v>0</v>
      </c>
      <c r="MM57" s="243">
        <f t="shared" si="291"/>
        <v>0</v>
      </c>
      <c r="MN57" s="243">
        <f t="shared" si="292"/>
        <v>0</v>
      </c>
      <c r="MO57" s="243">
        <f t="shared" si="293"/>
        <v>0</v>
      </c>
      <c r="MP57" s="243">
        <f t="shared" si="294"/>
        <v>0</v>
      </c>
      <c r="MQ57" s="243">
        <f t="shared" si="295"/>
        <v>0</v>
      </c>
      <c r="MR57" s="243">
        <f t="shared" si="296"/>
        <v>0</v>
      </c>
      <c r="MS57" s="243">
        <f t="shared" si="297"/>
        <v>0</v>
      </c>
      <c r="MT57" s="243">
        <f t="shared" si="298"/>
        <v>0</v>
      </c>
      <c r="MU57" s="243">
        <f t="shared" si="299"/>
        <v>0</v>
      </c>
      <c r="MV57" s="243">
        <f t="shared" si="300"/>
        <v>0</v>
      </c>
      <c r="MW57" s="861">
        <f t="shared" si="115"/>
        <v>41699</v>
      </c>
      <c r="MX57" s="253">
        <f t="shared" si="116"/>
        <v>8748.369999999999</v>
      </c>
      <c r="MY57" s="243">
        <f t="shared" si="117"/>
        <v>0</v>
      </c>
      <c r="MZ57" s="243">
        <f t="shared" si="118"/>
        <v>0</v>
      </c>
      <c r="NA57" s="243">
        <f t="shared" si="119"/>
        <v>8748.369999999999</v>
      </c>
      <c r="NB57" s="359"/>
      <c r="NC57" s="1159">
        <f t="shared" si="120"/>
        <v>41699</v>
      </c>
      <c r="ND57" s="378">
        <f t="shared" si="121"/>
        <v>4747.37</v>
      </c>
      <c r="NE57" s="378">
        <f t="shared" si="122"/>
        <v>0</v>
      </c>
      <c r="NF57" s="382">
        <f t="shared" si="123"/>
        <v>0</v>
      </c>
      <c r="NG57" s="274">
        <f t="shared" si="124"/>
        <v>4747.37</v>
      </c>
      <c r="NH57" s="819">
        <f t="shared" si="125"/>
        <v>41699</v>
      </c>
      <c r="NI57" s="269">
        <f t="shared" si="126"/>
        <v>4747.37</v>
      </c>
      <c r="NJ57" s="274">
        <f t="shared" si="127"/>
        <v>0</v>
      </c>
      <c r="NK57" s="1113">
        <f t="shared" si="128"/>
        <v>1</v>
      </c>
      <c r="NL57" s="992">
        <f t="shared" si="129"/>
        <v>0</v>
      </c>
      <c r="NM57" s="413">
        <f t="shared" si="130"/>
        <v>41699</v>
      </c>
      <c r="NN57" s="378">
        <f t="shared" si="301"/>
        <v>8748.369999999999</v>
      </c>
      <c r="NO57" s="243">
        <f>MAX(NN55:NN57)</f>
        <v>8748.369999999999</v>
      </c>
      <c r="NP57" s="243">
        <f t="shared" si="302"/>
        <v>0</v>
      </c>
      <c r="NQ57" s="276">
        <f>(NP57=NP203)*1</f>
        <v>0</v>
      </c>
      <c r="NR57" s="254">
        <f t="shared" si="303"/>
        <v>0</v>
      </c>
      <c r="NS57" s="757"/>
      <c r="NT57" s="757"/>
      <c r="NU57" s="758"/>
      <c r="NV57" s="758"/>
      <c r="NW57" s="758"/>
      <c r="NX57" s="234"/>
      <c r="NY57" s="241"/>
      <c r="NZ57" s="241"/>
      <c r="OA57" s="143"/>
      <c r="OB57" s="241"/>
      <c r="OC57" s="241"/>
      <c r="OD57" s="236"/>
      <c r="OE57" s="236"/>
      <c r="OF57" s="236"/>
      <c r="OG57" s="234"/>
      <c r="OH57" s="143"/>
      <c r="OI57" s="236"/>
      <c r="OJ57" s="236"/>
      <c r="OK57" s="236"/>
      <c r="OL57" s="236"/>
      <c r="OM57" s="236"/>
      <c r="ON57" s="236"/>
      <c r="OO57" s="236"/>
      <c r="OP57" s="236"/>
      <c r="OQ57" s="236"/>
      <c r="OR57" s="236"/>
      <c r="OS57" s="236"/>
      <c r="OT57" s="236"/>
      <c r="OU57" s="236"/>
      <c r="OV57" s="236"/>
      <c r="OW57" s="236"/>
      <c r="OX57" s="236"/>
      <c r="OY57" s="236"/>
      <c r="OZ57" s="236"/>
      <c r="PA57" s="236"/>
      <c r="PB57" s="236"/>
      <c r="PC57" s="236"/>
      <c r="PD57" s="236"/>
      <c r="PE57" s="236"/>
      <c r="PF57" s="236"/>
      <c r="PG57" s="236"/>
      <c r="PH57" s="236"/>
      <c r="PI57" s="236"/>
      <c r="PJ57" s="236"/>
      <c r="PK57" s="236"/>
      <c r="PL57" s="236"/>
      <c r="PM57" s="236"/>
      <c r="PN57" s="236"/>
      <c r="PO57" s="236"/>
      <c r="PP57" s="236"/>
      <c r="PQ57" s="236"/>
      <c r="PR57" s="236"/>
      <c r="PS57" s="236"/>
      <c r="PT57" s="236"/>
      <c r="PU57" s="236"/>
      <c r="PV57" s="236"/>
      <c r="PW57" s="236"/>
      <c r="PX57" s="236"/>
      <c r="PY57" s="236"/>
      <c r="PZ57" s="236"/>
      <c r="QA57" s="236"/>
      <c r="QB57" s="236"/>
      <c r="QC57" s="236"/>
      <c r="QD57" s="236"/>
      <c r="QE57" s="236"/>
      <c r="QF57" s="236"/>
      <c r="QG57" s="236"/>
      <c r="QH57" s="236"/>
      <c r="QI57" s="236"/>
      <c r="QJ57" s="236"/>
      <c r="QK57" s="236"/>
      <c r="QL57" s="236"/>
      <c r="QM57" s="236"/>
      <c r="QN57" s="236"/>
      <c r="QO57" s="236"/>
      <c r="QP57" s="236"/>
      <c r="QQ57" s="236"/>
      <c r="QR57" s="236"/>
      <c r="QS57" s="236"/>
      <c r="QT57" s="236"/>
      <c r="QU57" s="236"/>
      <c r="QV57" s="236"/>
      <c r="QW57" s="236"/>
      <c r="QX57" s="236"/>
      <c r="QY57" s="84"/>
      <c r="QZ57" s="84"/>
      <c r="RA57" s="84"/>
      <c r="RB57" s="84"/>
      <c r="RC57" s="84"/>
      <c r="RD57" s="84"/>
      <c r="RE57" s="84"/>
      <c r="RF57" s="84"/>
      <c r="RG57" s="84"/>
      <c r="RH57" s="84"/>
      <c r="RI57" s="84"/>
      <c r="RJ57" s="84"/>
      <c r="RK57" s="84"/>
      <c r="RL57" s="84"/>
      <c r="RM57" s="84"/>
      <c r="RN57" s="84"/>
      <c r="RO57" s="84"/>
      <c r="RP57" s="84"/>
      <c r="RQ57" s="84"/>
      <c r="RR57" s="84"/>
      <c r="RS57" s="84"/>
      <c r="RT57" s="84"/>
      <c r="RU57" s="84"/>
      <c r="RV57" s="84"/>
      <c r="RW57" s="84"/>
      <c r="RX57" s="84"/>
      <c r="RY57" s="84"/>
      <c r="RZ57" s="84"/>
      <c r="SA57" s="84"/>
      <c r="SB57" s="84"/>
      <c r="SC57" s="84"/>
      <c r="SD57" s="84"/>
      <c r="SE57" s="84"/>
      <c r="SF57" s="84"/>
      <c r="SG57" s="84"/>
      <c r="SH57" s="84"/>
      <c r="SI57" s="84"/>
      <c r="SJ57" s="84"/>
      <c r="SK57" s="84"/>
      <c r="SL57" s="84"/>
      <c r="SM57" s="84"/>
      <c r="SN57" s="84"/>
      <c r="SO57" s="84"/>
      <c r="SP57" s="84"/>
      <c r="SQ57" s="84"/>
      <c r="SR57" s="84"/>
      <c r="SS57" s="84"/>
      <c r="ST57" s="84"/>
      <c r="SU57" s="84"/>
      <c r="SV57" s="84"/>
      <c r="SW57" s="84"/>
      <c r="SX57" s="84"/>
      <c r="SY57" s="84"/>
      <c r="SZ57" s="84"/>
      <c r="TA57" s="84"/>
      <c r="TB57" s="84"/>
      <c r="TC57" s="84"/>
      <c r="TD57" s="84"/>
      <c r="TE57" s="84"/>
      <c r="TF57" s="84"/>
      <c r="TG57" s="84"/>
      <c r="TH57" s="84"/>
      <c r="TI57" s="84"/>
      <c r="TJ57" s="84"/>
      <c r="TK57" s="84"/>
      <c r="TL57" s="84"/>
      <c r="TM57" s="84"/>
      <c r="TN57" s="84"/>
      <c r="TO57" s="84"/>
      <c r="TP57" s="84"/>
      <c r="TQ57" s="84"/>
      <c r="TR57" s="84"/>
      <c r="TS57" s="84"/>
      <c r="TT57" s="84"/>
      <c r="TU57" s="84"/>
      <c r="TV57" s="84"/>
      <c r="TW57" s="84"/>
      <c r="TX57" s="84"/>
      <c r="TY57" s="84"/>
      <c r="TZ57" s="84"/>
      <c r="UA57" s="84"/>
      <c r="UB57" s="84"/>
      <c r="UC57" s="84"/>
      <c r="UD57" s="84"/>
      <c r="UE57" s="84"/>
      <c r="UF57" s="84"/>
      <c r="UG57" s="84"/>
      <c r="UH57" s="84"/>
      <c r="UI57" s="84"/>
    </row>
    <row r="58" spans="1:555" s="90" customFormat="1" ht="19.5" customHeight="1" x14ac:dyDescent="0.35">
      <c r="A58" s="84"/>
      <c r="B58" s="1167">
        <f t="shared" si="131"/>
        <v>41730</v>
      </c>
      <c r="C58" s="867">
        <f t="shared" si="132"/>
        <v>33748.370000000003</v>
      </c>
      <c r="D58" s="869">
        <v>0</v>
      </c>
      <c r="E58" s="869">
        <v>0</v>
      </c>
      <c r="F58" s="867">
        <f t="shared" si="133"/>
        <v>2268.5</v>
      </c>
      <c r="G58" s="870">
        <f t="shared" si="134"/>
        <v>36016.870000000003</v>
      </c>
      <c r="H58" s="953">
        <f t="shared" si="135"/>
        <v>6.7218061198214898E-2</v>
      </c>
      <c r="I58" s="355">
        <f t="shared" si="136"/>
        <v>11016.869999999999</v>
      </c>
      <c r="J58" s="355">
        <f>MAX(I55:I58)</f>
        <v>11016.869999999999</v>
      </c>
      <c r="K58" s="355">
        <f t="shared" si="5"/>
        <v>0</v>
      </c>
      <c r="L58" s="1145">
        <f t="shared" si="6"/>
        <v>41730</v>
      </c>
      <c r="M58" s="330">
        <f t="shared" si="137"/>
        <v>0</v>
      </c>
      <c r="N58" s="1034">
        <v>3477.5</v>
      </c>
      <c r="O58" s="498">
        <f t="shared" si="7"/>
        <v>0</v>
      </c>
      <c r="P58" s="330">
        <f t="shared" si="138"/>
        <v>1</v>
      </c>
      <c r="Q58" s="382">
        <f t="shared" si="8"/>
        <v>347.75</v>
      </c>
      <c r="R58" s="274">
        <f t="shared" si="9"/>
        <v>347.75</v>
      </c>
      <c r="S58" s="499">
        <f t="shared" si="139"/>
        <v>0</v>
      </c>
      <c r="T58" s="1036">
        <v>1460</v>
      </c>
      <c r="U58" s="269">
        <f t="shared" si="10"/>
        <v>0</v>
      </c>
      <c r="V58" s="499">
        <f t="shared" si="140"/>
        <v>1</v>
      </c>
      <c r="W58" s="1036">
        <v>146</v>
      </c>
      <c r="X58" s="269">
        <f t="shared" si="11"/>
        <v>146</v>
      </c>
      <c r="Y58" s="499">
        <f t="shared" si="141"/>
        <v>0</v>
      </c>
      <c r="Z58" s="298">
        <v>-820</v>
      </c>
      <c r="AA58" s="392">
        <f t="shared" si="12"/>
        <v>0</v>
      </c>
      <c r="AB58" s="330">
        <f t="shared" si="142"/>
        <v>0</v>
      </c>
      <c r="AC58" s="298">
        <f t="shared" si="13"/>
        <v>-410</v>
      </c>
      <c r="AD58" s="274">
        <f t="shared" si="14"/>
        <v>0</v>
      </c>
      <c r="AE58" s="499">
        <f t="shared" si="143"/>
        <v>1</v>
      </c>
      <c r="AF58" s="964">
        <v>-82</v>
      </c>
      <c r="AG58" s="274">
        <f t="shared" si="15"/>
        <v>-82</v>
      </c>
      <c r="AH58" s="499">
        <f t="shared" si="144"/>
        <v>0</v>
      </c>
      <c r="AI58" s="964">
        <v>-4845</v>
      </c>
      <c r="AJ58" s="392">
        <f t="shared" si="16"/>
        <v>0</v>
      </c>
      <c r="AK58" s="330">
        <f t="shared" si="145"/>
        <v>0</v>
      </c>
      <c r="AL58" s="964">
        <v>-2422.5</v>
      </c>
      <c r="AM58" s="274">
        <f t="shared" si="17"/>
        <v>0</v>
      </c>
      <c r="AN58" s="499">
        <f t="shared" si="146"/>
        <v>1</v>
      </c>
      <c r="AO58" s="964">
        <v>-969</v>
      </c>
      <c r="AP58" s="392">
        <f t="shared" si="18"/>
        <v>-969</v>
      </c>
      <c r="AQ58" s="316">
        <f t="shared" si="147"/>
        <v>0</v>
      </c>
      <c r="AR58" s="964">
        <v>-915</v>
      </c>
      <c r="AS58" s="392">
        <f t="shared" si="19"/>
        <v>0</v>
      </c>
      <c r="AT58" s="276">
        <f t="shared" si="148"/>
        <v>0</v>
      </c>
      <c r="AU58" s="964">
        <v>-457.5</v>
      </c>
      <c r="AV58" s="392">
        <f t="shared" si="20"/>
        <v>0</v>
      </c>
      <c r="AW58" s="297">
        <f t="shared" si="149"/>
        <v>1</v>
      </c>
      <c r="AX58" s="964">
        <v>-91.5</v>
      </c>
      <c r="AY58" s="274">
        <f t="shared" si="21"/>
        <v>-91.5</v>
      </c>
      <c r="AZ58" s="499">
        <f t="shared" si="150"/>
        <v>0</v>
      </c>
      <c r="BA58" s="268">
        <v>700</v>
      </c>
      <c r="BB58" s="392">
        <f t="shared" si="22"/>
        <v>0</v>
      </c>
      <c r="BC58" s="330">
        <f t="shared" si="151"/>
        <v>0</v>
      </c>
      <c r="BD58" s="268">
        <v>-590</v>
      </c>
      <c r="BE58" s="274">
        <f t="shared" si="23"/>
        <v>0</v>
      </c>
      <c r="BF58" s="499">
        <f t="shared" si="152"/>
        <v>0</v>
      </c>
      <c r="BG58" s="1036">
        <v>2000</v>
      </c>
      <c r="BH58" s="358">
        <f t="shared" si="24"/>
        <v>0</v>
      </c>
      <c r="BI58" s="499">
        <f t="shared" si="153"/>
        <v>0</v>
      </c>
      <c r="BJ58" s="1036">
        <v>3025</v>
      </c>
      <c r="BK58" s="269">
        <f t="shared" si="25"/>
        <v>0</v>
      </c>
      <c r="BL58" s="499">
        <f t="shared" si="154"/>
        <v>1</v>
      </c>
      <c r="BM58" s="382">
        <f t="shared" si="26"/>
        <v>1512.5</v>
      </c>
      <c r="BN58" s="392">
        <f t="shared" si="27"/>
        <v>1512.5</v>
      </c>
      <c r="BO58" s="499">
        <f t="shared" si="155"/>
        <v>0</v>
      </c>
      <c r="BP58" s="1036">
        <v>268.75</v>
      </c>
      <c r="BQ58" s="274">
        <f t="shared" si="28"/>
        <v>0</v>
      </c>
      <c r="BR58" s="499">
        <f t="shared" si="156"/>
        <v>0</v>
      </c>
      <c r="BS58" s="298">
        <v>2837.5</v>
      </c>
      <c r="BT58" s="269">
        <f t="shared" si="29"/>
        <v>0</v>
      </c>
      <c r="BU58" s="499">
        <f t="shared" si="157"/>
        <v>1</v>
      </c>
      <c r="BV58" s="298">
        <f t="shared" si="30"/>
        <v>1418.75</v>
      </c>
      <c r="BW58" s="392">
        <f t="shared" si="31"/>
        <v>1418.75</v>
      </c>
      <c r="BX58" s="499">
        <f t="shared" si="158"/>
        <v>0</v>
      </c>
      <c r="BY58" s="1036">
        <v>15</v>
      </c>
      <c r="BZ58" s="392">
        <f t="shared" si="32"/>
        <v>0</v>
      </c>
      <c r="CA58" s="297">
        <f t="shared" si="159"/>
        <v>0</v>
      </c>
      <c r="CB58" s="964">
        <v>-140</v>
      </c>
      <c r="CC58" s="269">
        <f t="shared" si="33"/>
        <v>0</v>
      </c>
      <c r="CD58" s="501">
        <f t="shared" si="160"/>
        <v>0</v>
      </c>
      <c r="CE58" s="298">
        <f t="shared" si="34"/>
        <v>-70</v>
      </c>
      <c r="CF58" s="500">
        <f t="shared" si="35"/>
        <v>0</v>
      </c>
      <c r="CG58" s="330">
        <f t="shared" si="161"/>
        <v>1</v>
      </c>
      <c r="CH58" s="964">
        <v>-14</v>
      </c>
      <c r="CI58" s="299">
        <f t="shared" si="36"/>
        <v>-14</v>
      </c>
      <c r="CJ58" s="499">
        <f t="shared" si="162"/>
        <v>0</v>
      </c>
      <c r="CK58" s="268"/>
      <c r="CL58" s="392">
        <f t="shared" si="37"/>
        <v>0</v>
      </c>
      <c r="CM58" s="330">
        <f t="shared" si="163"/>
        <v>0</v>
      </c>
      <c r="CN58" s="268"/>
      <c r="CO58" s="269">
        <f t="shared" si="38"/>
        <v>0</v>
      </c>
      <c r="CP58" s="501">
        <f t="shared" si="164"/>
        <v>0</v>
      </c>
      <c r="CQ58" s="497"/>
      <c r="CR58" s="299"/>
      <c r="CS58" s="330">
        <f t="shared" si="165"/>
        <v>1</v>
      </c>
      <c r="CT58" s="268"/>
      <c r="CU58" s="274">
        <f t="shared" si="39"/>
        <v>0</v>
      </c>
      <c r="CV58" s="323">
        <f t="shared" si="40"/>
        <v>2268.5</v>
      </c>
      <c r="CW58" s="323">
        <f t="shared" si="166"/>
        <v>11016.869999999999</v>
      </c>
      <c r="CX58" s="223"/>
      <c r="CY58" s="1127">
        <f t="shared" si="41"/>
        <v>41730</v>
      </c>
      <c r="CZ58" s="297">
        <f t="shared" si="167"/>
        <v>0</v>
      </c>
      <c r="DA58" s="269">
        <v>1881.25</v>
      </c>
      <c r="DB58" s="299">
        <f t="shared" si="42"/>
        <v>0</v>
      </c>
      <c r="DC58" s="297">
        <f t="shared" si="168"/>
        <v>0</v>
      </c>
      <c r="DD58" s="298">
        <f t="shared" si="43"/>
        <v>188.125</v>
      </c>
      <c r="DE58" s="299">
        <f t="shared" si="44"/>
        <v>0</v>
      </c>
      <c r="DF58" s="297">
        <f t="shared" si="169"/>
        <v>0</v>
      </c>
      <c r="DG58" s="1034">
        <v>2435</v>
      </c>
      <c r="DH58" s="299">
        <f t="shared" si="45"/>
        <v>0</v>
      </c>
      <c r="DI58" s="297">
        <f t="shared" si="170"/>
        <v>0</v>
      </c>
      <c r="DJ58" s="1036">
        <v>243.5</v>
      </c>
      <c r="DK58" s="596">
        <f>DJ58*DI58</f>
        <v>0</v>
      </c>
      <c r="DL58" s="297">
        <f t="shared" si="171"/>
        <v>0</v>
      </c>
      <c r="DM58" s="1034">
        <v>4180</v>
      </c>
      <c r="DN58" s="596">
        <f t="shared" si="46"/>
        <v>0</v>
      </c>
      <c r="DO58" s="330">
        <f t="shared" si="172"/>
        <v>0</v>
      </c>
      <c r="DP58" s="298">
        <f t="shared" si="47"/>
        <v>2090</v>
      </c>
      <c r="DQ58" s="274">
        <f t="shared" si="48"/>
        <v>0</v>
      </c>
      <c r="DR58" s="499">
        <f t="shared" si="173"/>
        <v>0</v>
      </c>
      <c r="DS58" s="298">
        <f t="shared" si="49"/>
        <v>418</v>
      </c>
      <c r="DT58" s="274">
        <f t="shared" si="50"/>
        <v>0</v>
      </c>
      <c r="DU58" s="297">
        <f t="shared" si="174"/>
        <v>0</v>
      </c>
      <c r="DV58" s="964">
        <v>-1502.5</v>
      </c>
      <c r="DW58" s="596">
        <f t="shared" si="51"/>
        <v>0</v>
      </c>
      <c r="DX58" s="297">
        <f t="shared" si="175"/>
        <v>0</v>
      </c>
      <c r="DY58" s="269">
        <f t="shared" si="52"/>
        <v>-751.25</v>
      </c>
      <c r="DZ58" s="596">
        <f t="shared" si="53"/>
        <v>0</v>
      </c>
      <c r="EA58" s="297">
        <f t="shared" si="176"/>
        <v>0</v>
      </c>
      <c r="EB58" s="1052">
        <v>-300.5</v>
      </c>
      <c r="EC58" s="596">
        <f t="shared" si="54"/>
        <v>0</v>
      </c>
      <c r="ED58" s="297">
        <f t="shared" si="177"/>
        <v>0</v>
      </c>
      <c r="EE58" s="269">
        <v>-3475</v>
      </c>
      <c r="EF58" s="596">
        <f t="shared" si="55"/>
        <v>0</v>
      </c>
      <c r="EG58" s="297">
        <f t="shared" si="178"/>
        <v>0</v>
      </c>
      <c r="EH58" s="269">
        <f t="shared" si="56"/>
        <v>-1737.5</v>
      </c>
      <c r="EI58" s="596">
        <f t="shared" si="57"/>
        <v>0</v>
      </c>
      <c r="EJ58" s="297">
        <f t="shared" si="179"/>
        <v>0</v>
      </c>
      <c r="EK58" s="269">
        <f t="shared" si="58"/>
        <v>-347.5</v>
      </c>
      <c r="EL58" s="596">
        <f t="shared" si="59"/>
        <v>0</v>
      </c>
      <c r="EM58" s="297">
        <f t="shared" si="180"/>
        <v>0</v>
      </c>
      <c r="EN58" s="1224">
        <v>730</v>
      </c>
      <c r="EO58" s="596">
        <f t="shared" si="60"/>
        <v>0</v>
      </c>
      <c r="EP58" s="297">
        <f t="shared" si="181"/>
        <v>0</v>
      </c>
      <c r="EQ58" s="269">
        <v>1890</v>
      </c>
      <c r="ER58" s="596">
        <f t="shared" si="61"/>
        <v>0</v>
      </c>
      <c r="ES58" s="297">
        <f t="shared" si="182"/>
        <v>0</v>
      </c>
      <c r="ET58" s="1036">
        <v>720</v>
      </c>
      <c r="EU58" s="596">
        <f t="shared" si="62"/>
        <v>0</v>
      </c>
      <c r="EV58" s="297">
        <f t="shared" si="183"/>
        <v>0</v>
      </c>
      <c r="EW58" s="1036">
        <v>650</v>
      </c>
      <c r="EX58" s="596">
        <f t="shared" si="63"/>
        <v>0</v>
      </c>
      <c r="EY58" s="297">
        <f t="shared" si="184"/>
        <v>0</v>
      </c>
      <c r="EZ58" s="1036">
        <v>325</v>
      </c>
      <c r="FA58" s="596">
        <f t="shared" si="64"/>
        <v>0</v>
      </c>
      <c r="FB58" s="297">
        <f t="shared" si="185"/>
        <v>0</v>
      </c>
      <c r="FC58" s="1036">
        <v>856.25</v>
      </c>
      <c r="FD58" s="596">
        <f t="shared" si="65"/>
        <v>0</v>
      </c>
      <c r="FE58" s="297">
        <f t="shared" si="186"/>
        <v>0</v>
      </c>
      <c r="FF58" s="1036">
        <v>2050</v>
      </c>
      <c r="FG58" s="596">
        <f t="shared" si="66"/>
        <v>0</v>
      </c>
      <c r="FH58" s="297">
        <f t="shared" si="187"/>
        <v>0</v>
      </c>
      <c r="FI58" s="1036">
        <v>1025</v>
      </c>
      <c r="FJ58" s="596">
        <f t="shared" si="67"/>
        <v>0</v>
      </c>
      <c r="FK58" s="297">
        <f t="shared" si="188"/>
        <v>0</v>
      </c>
      <c r="FL58" s="1036">
        <v>505</v>
      </c>
      <c r="FM58" s="596">
        <f t="shared" si="68"/>
        <v>0</v>
      </c>
      <c r="FN58" s="297">
        <f t="shared" si="189"/>
        <v>0</v>
      </c>
      <c r="FO58" s="1036">
        <v>1510</v>
      </c>
      <c r="FP58" s="274">
        <f t="shared" si="69"/>
        <v>0</v>
      </c>
      <c r="FQ58" s="274"/>
      <c r="FR58" s="297">
        <f t="shared" si="190"/>
        <v>0</v>
      </c>
      <c r="FS58" s="269">
        <f t="shared" si="70"/>
        <v>755</v>
      </c>
      <c r="FT58" s="596">
        <f t="shared" si="71"/>
        <v>0</v>
      </c>
      <c r="FU58" s="297">
        <f t="shared" si="191"/>
        <v>0</v>
      </c>
      <c r="FV58" s="269">
        <f t="shared" si="72"/>
        <v>151</v>
      </c>
      <c r="FW58" s="596">
        <f t="shared" si="73"/>
        <v>0</v>
      </c>
      <c r="FX58" s="301">
        <f t="shared" si="74"/>
        <v>0</v>
      </c>
      <c r="FY58" s="492">
        <f t="shared" si="192"/>
        <v>0</v>
      </c>
      <c r="FZ58" s="302"/>
      <c r="GA58" s="1131">
        <f t="shared" si="75"/>
        <v>41730</v>
      </c>
      <c r="GB58" s="316">
        <f t="shared" si="193"/>
        <v>0</v>
      </c>
      <c r="GC58" s="323">
        <v>-1895</v>
      </c>
      <c r="GD58" s="268">
        <f t="shared" si="76"/>
        <v>0</v>
      </c>
      <c r="GE58" s="316">
        <f t="shared" si="194"/>
        <v>0</v>
      </c>
      <c r="GF58" s="964">
        <v>-189.5</v>
      </c>
      <c r="GG58" s="386">
        <f t="shared" si="77"/>
        <v>0</v>
      </c>
      <c r="GH58" s="316">
        <f t="shared" si="195"/>
        <v>0</v>
      </c>
      <c r="GI58" s="964">
        <v>-4225</v>
      </c>
      <c r="GJ58" s="268">
        <f t="shared" si="78"/>
        <v>0</v>
      </c>
      <c r="GK58" s="316">
        <f t="shared" si="196"/>
        <v>0</v>
      </c>
      <c r="GL58" s="268">
        <f t="shared" si="79"/>
        <v>-422.5</v>
      </c>
      <c r="GM58" s="386">
        <f t="shared" si="80"/>
        <v>0</v>
      </c>
      <c r="GN58" s="297">
        <f t="shared" si="197"/>
        <v>0</v>
      </c>
      <c r="GO58" s="269">
        <v>1790</v>
      </c>
      <c r="GP58" s="596">
        <f t="shared" si="81"/>
        <v>0</v>
      </c>
      <c r="GQ58" s="330">
        <f t="shared" si="198"/>
        <v>0</v>
      </c>
      <c r="GR58" s="298">
        <f t="shared" si="82"/>
        <v>895</v>
      </c>
      <c r="GS58" s="274">
        <f t="shared" si="83"/>
        <v>0</v>
      </c>
      <c r="GT58" s="499">
        <f t="shared" si="199"/>
        <v>0</v>
      </c>
      <c r="GU58" s="298">
        <f t="shared" si="84"/>
        <v>179</v>
      </c>
      <c r="GV58" s="274">
        <f t="shared" si="85"/>
        <v>0</v>
      </c>
      <c r="GW58" s="499">
        <f t="shared" si="200"/>
        <v>0</v>
      </c>
      <c r="GX58" s="964">
        <v>-1505</v>
      </c>
      <c r="GY58" s="274">
        <f t="shared" si="86"/>
        <v>0</v>
      </c>
      <c r="GZ58" s="499">
        <f t="shared" si="201"/>
        <v>0</v>
      </c>
      <c r="HA58" s="298">
        <f t="shared" si="87"/>
        <v>-752.5</v>
      </c>
      <c r="HB58" s="274">
        <f t="shared" si="88"/>
        <v>0</v>
      </c>
      <c r="HC58" s="499">
        <f t="shared" si="202"/>
        <v>0</v>
      </c>
      <c r="HD58" s="964">
        <v>-301</v>
      </c>
      <c r="HE58" s="274">
        <f t="shared" si="89"/>
        <v>0</v>
      </c>
      <c r="HF58" s="691">
        <f t="shared" si="203"/>
        <v>0</v>
      </c>
      <c r="HG58" s="317">
        <v>-1782.5</v>
      </c>
      <c r="HH58" s="498">
        <f t="shared" si="90"/>
        <v>0</v>
      </c>
      <c r="HI58" s="691">
        <f t="shared" si="304"/>
        <v>0</v>
      </c>
      <c r="HJ58" s="317">
        <f t="shared" si="91"/>
        <v>-891.25</v>
      </c>
      <c r="HK58" s="498">
        <f t="shared" si="92"/>
        <v>0</v>
      </c>
      <c r="HL58" s="689">
        <f t="shared" si="204"/>
        <v>0</v>
      </c>
      <c r="HM58" s="317">
        <f t="shared" si="93"/>
        <v>-178.25</v>
      </c>
      <c r="HN58" s="317">
        <f t="shared" si="94"/>
        <v>0</v>
      </c>
      <c r="HO58" s="691">
        <f t="shared" si="205"/>
        <v>0</v>
      </c>
      <c r="HP58" s="964">
        <v>-220</v>
      </c>
      <c r="HQ58" s="498">
        <f t="shared" si="95"/>
        <v>0</v>
      </c>
      <c r="HR58" s="499"/>
      <c r="HS58" s="298"/>
      <c r="HT58" s="392"/>
      <c r="HU58" s="691">
        <f t="shared" si="206"/>
        <v>0</v>
      </c>
      <c r="HV58" s="1036">
        <v>1640</v>
      </c>
      <c r="HW58" s="498">
        <f t="shared" si="96"/>
        <v>0</v>
      </c>
      <c r="HX58" s="499"/>
      <c r="HY58" s="298"/>
      <c r="HZ58" s="392"/>
      <c r="IA58" s="689">
        <f t="shared" si="207"/>
        <v>0</v>
      </c>
      <c r="IB58" s="1036">
        <v>212.5</v>
      </c>
      <c r="IC58" s="317">
        <f t="shared" si="97"/>
        <v>0</v>
      </c>
      <c r="ID58" s="499">
        <f t="shared" si="208"/>
        <v>0</v>
      </c>
      <c r="IE58" s="964">
        <v>-84.75</v>
      </c>
      <c r="IF58" s="392">
        <f t="shared" si="98"/>
        <v>0</v>
      </c>
      <c r="IG58" s="691">
        <f t="shared" si="209"/>
        <v>0</v>
      </c>
      <c r="IH58" s="317">
        <v>-1412.5</v>
      </c>
      <c r="II58" s="498">
        <f t="shared" si="99"/>
        <v>0</v>
      </c>
      <c r="IJ58" s="691">
        <f t="shared" si="210"/>
        <v>0</v>
      </c>
      <c r="IK58" s="298">
        <f t="shared" si="100"/>
        <v>-706.25</v>
      </c>
      <c r="IL58" s="317">
        <f t="shared" si="101"/>
        <v>0</v>
      </c>
      <c r="IM58" s="499">
        <f t="shared" si="211"/>
        <v>0</v>
      </c>
      <c r="IN58" s="964">
        <v>-257.25</v>
      </c>
      <c r="IO58" s="392">
        <f t="shared" si="102"/>
        <v>0</v>
      </c>
      <c r="IP58" s="499">
        <f t="shared" si="212"/>
        <v>0</v>
      </c>
      <c r="IQ58" s="964">
        <v>-325</v>
      </c>
      <c r="IR58" s="392">
        <f t="shared" si="103"/>
        <v>0</v>
      </c>
      <c r="IS58" s="499"/>
      <c r="IT58" s="298"/>
      <c r="IU58" s="392"/>
      <c r="IV58" s="499">
        <f t="shared" si="213"/>
        <v>0</v>
      </c>
      <c r="IW58" s="298">
        <v>262.5</v>
      </c>
      <c r="IX58" s="392">
        <f t="shared" si="104"/>
        <v>0</v>
      </c>
      <c r="IY58" s="499">
        <f t="shared" si="214"/>
        <v>0</v>
      </c>
      <c r="IZ58" s="298">
        <f t="shared" si="105"/>
        <v>131.25</v>
      </c>
      <c r="JA58" s="392">
        <f t="shared" si="106"/>
        <v>0</v>
      </c>
      <c r="JB58" s="385">
        <f t="shared" si="215"/>
        <v>0</v>
      </c>
      <c r="JC58" s="298">
        <v>-21.75</v>
      </c>
      <c r="JD58" s="392">
        <f t="shared" si="107"/>
        <v>0</v>
      </c>
      <c r="JE58" s="499">
        <f t="shared" si="216"/>
        <v>0</v>
      </c>
      <c r="JF58" s="298">
        <v>-110</v>
      </c>
      <c r="JG58" s="392">
        <f t="shared" si="108"/>
        <v>0</v>
      </c>
      <c r="JH58" s="499">
        <f t="shared" si="217"/>
        <v>0</v>
      </c>
      <c r="JI58" s="1036">
        <v>1520</v>
      </c>
      <c r="JJ58" s="392">
        <f t="shared" si="109"/>
        <v>0</v>
      </c>
      <c r="JK58" s="499">
        <f t="shared" si="218"/>
        <v>0</v>
      </c>
      <c r="JL58" s="1036">
        <v>760</v>
      </c>
      <c r="JM58" s="392">
        <f t="shared" si="110"/>
        <v>0</v>
      </c>
      <c r="JN58" s="499">
        <f t="shared" si="219"/>
        <v>0</v>
      </c>
      <c r="JO58" s="298">
        <f t="shared" si="111"/>
        <v>152</v>
      </c>
      <c r="JP58" s="392">
        <f t="shared" si="112"/>
        <v>0</v>
      </c>
      <c r="JQ58" s="561">
        <f t="shared" si="113"/>
        <v>0</v>
      </c>
      <c r="JR58" s="498">
        <f t="shared" si="220"/>
        <v>0</v>
      </c>
      <c r="JS58" s="223"/>
      <c r="JT58" s="254">
        <f t="shared" si="114"/>
        <v>41730</v>
      </c>
      <c r="JU58" s="253">
        <f t="shared" si="221"/>
        <v>0</v>
      </c>
      <c r="JV58" s="253">
        <f t="shared" si="222"/>
        <v>519</v>
      </c>
      <c r="JW58" s="253">
        <f t="shared" si="223"/>
        <v>0</v>
      </c>
      <c r="JX58" s="253">
        <f t="shared" si="224"/>
        <v>-0.5</v>
      </c>
      <c r="JY58" s="253">
        <f t="shared" si="225"/>
        <v>0</v>
      </c>
      <c r="JZ58" s="253">
        <f t="shared" si="226"/>
        <v>0</v>
      </c>
      <c r="KA58" s="253">
        <f t="shared" si="227"/>
        <v>1990</v>
      </c>
      <c r="KB58" s="253">
        <f t="shared" si="228"/>
        <v>0</v>
      </c>
      <c r="KC58" s="253">
        <f t="shared" si="229"/>
        <v>0</v>
      </c>
      <c r="KD58" s="831">
        <f t="shared" si="230"/>
        <v>-899</v>
      </c>
      <c r="KE58" s="831">
        <f t="shared" si="231"/>
        <v>0</v>
      </c>
      <c r="KF58" s="831">
        <f t="shared" si="232"/>
        <v>0</v>
      </c>
      <c r="KG58" s="831">
        <f t="shared" si="233"/>
        <v>-131.88</v>
      </c>
      <c r="KH58" s="831">
        <f t="shared" si="234"/>
        <v>0</v>
      </c>
      <c r="KI58" s="831">
        <f t="shared" si="235"/>
        <v>0</v>
      </c>
      <c r="KJ58" s="253">
        <f t="shared" si="236"/>
        <v>0</v>
      </c>
      <c r="KK58" s="831">
        <f t="shared" si="237"/>
        <v>0</v>
      </c>
      <c r="KL58" s="831">
        <f t="shared" si="238"/>
        <v>3900</v>
      </c>
      <c r="KM58" s="831">
        <f t="shared" si="239"/>
        <v>0</v>
      </c>
      <c r="KN58" s="831">
        <f t="shared" si="240"/>
        <v>0</v>
      </c>
      <c r="KO58" s="831">
        <f t="shared" si="241"/>
        <v>4806.25</v>
      </c>
      <c r="KP58" s="831">
        <f t="shared" si="242"/>
        <v>0</v>
      </c>
      <c r="KQ58" s="831">
        <f t="shared" si="243"/>
        <v>0</v>
      </c>
      <c r="KR58" s="831">
        <f t="shared" si="244"/>
        <v>0</v>
      </c>
      <c r="KS58" s="831">
        <f t="shared" si="245"/>
        <v>833</v>
      </c>
      <c r="KT58" s="243">
        <f t="shared" si="246"/>
        <v>0</v>
      </c>
      <c r="KU58" s="243">
        <f t="shared" si="247"/>
        <v>0</v>
      </c>
      <c r="KV58" s="243">
        <f t="shared" si="248"/>
        <v>0</v>
      </c>
      <c r="KW58" s="243">
        <f t="shared" si="249"/>
        <v>0</v>
      </c>
      <c r="KX58" s="243">
        <f t="shared" si="250"/>
        <v>0</v>
      </c>
      <c r="KY58" s="243">
        <f t="shared" si="251"/>
        <v>0</v>
      </c>
      <c r="KZ58" s="243">
        <f t="shared" si="252"/>
        <v>0</v>
      </c>
      <c r="LA58" s="243">
        <f t="shared" si="253"/>
        <v>0</v>
      </c>
      <c r="LB58" s="243">
        <f t="shared" si="254"/>
        <v>0</v>
      </c>
      <c r="LC58" s="243">
        <f t="shared" si="255"/>
        <v>0</v>
      </c>
      <c r="LD58" s="243">
        <f t="shared" si="256"/>
        <v>0</v>
      </c>
      <c r="LE58" s="243">
        <f t="shared" si="257"/>
        <v>0</v>
      </c>
      <c r="LF58" s="243">
        <f t="shared" si="258"/>
        <v>0</v>
      </c>
      <c r="LG58" s="243">
        <f t="shared" si="259"/>
        <v>0</v>
      </c>
      <c r="LH58" s="243">
        <f t="shared" si="260"/>
        <v>0</v>
      </c>
      <c r="LI58" s="243">
        <f t="shared" si="261"/>
        <v>0</v>
      </c>
      <c r="LJ58" s="243">
        <f t="shared" si="262"/>
        <v>0</v>
      </c>
      <c r="LK58" s="243">
        <f t="shared" si="263"/>
        <v>0</v>
      </c>
      <c r="LL58" s="243">
        <f t="shared" si="264"/>
        <v>0</v>
      </c>
      <c r="LM58" s="243">
        <f t="shared" si="265"/>
        <v>0</v>
      </c>
      <c r="LN58" s="243">
        <f t="shared" si="266"/>
        <v>0</v>
      </c>
      <c r="LO58" s="243">
        <f t="shared" si="267"/>
        <v>0</v>
      </c>
      <c r="LP58" s="243">
        <f t="shared" si="268"/>
        <v>0</v>
      </c>
      <c r="LQ58" s="243">
        <f t="shared" si="269"/>
        <v>0</v>
      </c>
      <c r="LR58" s="243">
        <f t="shared" si="270"/>
        <v>0</v>
      </c>
      <c r="LS58" s="243">
        <f t="shared" si="271"/>
        <v>0</v>
      </c>
      <c r="LT58" s="243">
        <f t="shared" si="272"/>
        <v>0</v>
      </c>
      <c r="LU58" s="243">
        <f t="shared" si="273"/>
        <v>0</v>
      </c>
      <c r="LV58" s="243">
        <f t="shared" si="274"/>
        <v>0</v>
      </c>
      <c r="LW58" s="243">
        <f t="shared" si="275"/>
        <v>0</v>
      </c>
      <c r="LX58" s="243">
        <f t="shared" si="276"/>
        <v>0</v>
      </c>
      <c r="LY58" s="243">
        <f t="shared" si="277"/>
        <v>0</v>
      </c>
      <c r="LZ58" s="243">
        <f t="shared" si="278"/>
        <v>0</v>
      </c>
      <c r="MA58" s="243">
        <f t="shared" si="279"/>
        <v>0</v>
      </c>
      <c r="MB58" s="243">
        <f t="shared" si="280"/>
        <v>0</v>
      </c>
      <c r="MC58" s="243">
        <f t="shared" si="281"/>
        <v>0</v>
      </c>
      <c r="MD58" s="243">
        <f t="shared" si="282"/>
        <v>0</v>
      </c>
      <c r="ME58" s="243">
        <f t="shared" si="283"/>
        <v>0</v>
      </c>
      <c r="MF58" s="243">
        <f t="shared" si="284"/>
        <v>0</v>
      </c>
      <c r="MG58" s="243">
        <f t="shared" si="285"/>
        <v>0</v>
      </c>
      <c r="MH58" s="243">
        <f t="shared" si="286"/>
        <v>0</v>
      </c>
      <c r="MI58" s="243">
        <f t="shared" si="287"/>
        <v>0</v>
      </c>
      <c r="MJ58" s="243">
        <f t="shared" si="288"/>
        <v>0</v>
      </c>
      <c r="MK58" s="243">
        <f t="shared" si="289"/>
        <v>0</v>
      </c>
      <c r="ML58" s="243">
        <f t="shared" si="290"/>
        <v>0</v>
      </c>
      <c r="MM58" s="243">
        <f t="shared" si="291"/>
        <v>0</v>
      </c>
      <c r="MN58" s="243">
        <f t="shared" si="292"/>
        <v>0</v>
      </c>
      <c r="MO58" s="243">
        <f t="shared" si="293"/>
        <v>0</v>
      </c>
      <c r="MP58" s="243">
        <f t="shared" si="294"/>
        <v>0</v>
      </c>
      <c r="MQ58" s="243">
        <f t="shared" si="295"/>
        <v>0</v>
      </c>
      <c r="MR58" s="243">
        <f t="shared" si="296"/>
        <v>0</v>
      </c>
      <c r="MS58" s="243">
        <f t="shared" si="297"/>
        <v>0</v>
      </c>
      <c r="MT58" s="243">
        <f t="shared" si="298"/>
        <v>0</v>
      </c>
      <c r="MU58" s="243">
        <f t="shared" si="299"/>
        <v>0</v>
      </c>
      <c r="MV58" s="243">
        <f t="shared" si="300"/>
        <v>0</v>
      </c>
      <c r="MW58" s="861">
        <f t="shared" si="115"/>
        <v>41730</v>
      </c>
      <c r="MX58" s="253">
        <f t="shared" si="116"/>
        <v>11016.869999999999</v>
      </c>
      <c r="MY58" s="243">
        <f t="shared" si="117"/>
        <v>0</v>
      </c>
      <c r="MZ58" s="243">
        <f t="shared" si="118"/>
        <v>0</v>
      </c>
      <c r="NA58" s="243">
        <f t="shared" si="119"/>
        <v>11016.869999999999</v>
      </c>
      <c r="NB58" s="359"/>
      <c r="NC58" s="1159">
        <f t="shared" si="120"/>
        <v>41730</v>
      </c>
      <c r="ND58" s="378">
        <f t="shared" si="121"/>
        <v>2268.5</v>
      </c>
      <c r="NE58" s="378">
        <f t="shared" si="122"/>
        <v>0</v>
      </c>
      <c r="NF58" s="382">
        <f t="shared" si="123"/>
        <v>0</v>
      </c>
      <c r="NG58" s="274">
        <f t="shared" si="124"/>
        <v>2268.5</v>
      </c>
      <c r="NH58" s="819">
        <f t="shared" si="125"/>
        <v>41730</v>
      </c>
      <c r="NI58" s="269">
        <f t="shared" si="126"/>
        <v>2268.5</v>
      </c>
      <c r="NJ58" s="274">
        <f t="shared" si="127"/>
        <v>0</v>
      </c>
      <c r="NK58" s="1113">
        <f t="shared" si="128"/>
        <v>1</v>
      </c>
      <c r="NL58" s="992">
        <f t="shared" si="129"/>
        <v>0</v>
      </c>
      <c r="NM58" s="413">
        <f t="shared" si="130"/>
        <v>41730</v>
      </c>
      <c r="NN58" s="378">
        <f t="shared" si="301"/>
        <v>11016.869999999999</v>
      </c>
      <c r="NO58" s="243">
        <f>MAX(NN55:NN58)</f>
        <v>11016.869999999999</v>
      </c>
      <c r="NP58" s="243">
        <f t="shared" si="302"/>
        <v>0</v>
      </c>
      <c r="NQ58" s="276">
        <f>(NP58=NP203)*1</f>
        <v>0</v>
      </c>
      <c r="NR58" s="254">
        <f t="shared" si="303"/>
        <v>0</v>
      </c>
      <c r="NS58" s="757"/>
      <c r="NT58" s="757"/>
      <c r="NU58" s="758"/>
      <c r="NV58" s="758"/>
      <c r="NW58" s="758"/>
      <c r="NX58" s="234"/>
      <c r="NY58" s="241"/>
      <c r="NZ58" s="241"/>
      <c r="OA58" s="143"/>
      <c r="OB58" s="241"/>
      <c r="OC58" s="241"/>
      <c r="OD58" s="236"/>
      <c r="OE58" s="236"/>
      <c r="OF58" s="236"/>
      <c r="OG58" s="234"/>
      <c r="OH58" s="143"/>
      <c r="OI58" s="236"/>
      <c r="OJ58" s="236"/>
      <c r="OK58" s="236"/>
      <c r="OL58" s="236"/>
      <c r="OM58" s="236"/>
      <c r="ON58" s="236"/>
      <c r="OO58" s="236"/>
      <c r="OP58" s="236"/>
      <c r="OQ58" s="236"/>
      <c r="OR58" s="236"/>
      <c r="OS58" s="236"/>
      <c r="OT58" s="236"/>
      <c r="OU58" s="236"/>
      <c r="OV58" s="236"/>
      <c r="OW58" s="236"/>
      <c r="OX58" s="236"/>
      <c r="OY58" s="236"/>
      <c r="OZ58" s="236"/>
      <c r="PA58" s="236"/>
      <c r="PB58" s="236"/>
      <c r="PC58" s="236"/>
      <c r="PD58" s="236"/>
      <c r="PE58" s="236"/>
      <c r="PF58" s="236"/>
      <c r="PG58" s="236"/>
      <c r="PH58" s="236"/>
      <c r="PI58" s="236"/>
      <c r="PJ58" s="236"/>
      <c r="PK58" s="236"/>
      <c r="PL58" s="236"/>
      <c r="PM58" s="236"/>
      <c r="PN58" s="236"/>
      <c r="PO58" s="236"/>
      <c r="PP58" s="236"/>
      <c r="PQ58" s="236"/>
      <c r="PR58" s="236"/>
      <c r="PS58" s="236"/>
      <c r="PT58" s="236"/>
      <c r="PU58" s="236"/>
      <c r="PV58" s="236"/>
      <c r="PW58" s="236"/>
      <c r="PX58" s="236"/>
      <c r="PY58" s="236"/>
      <c r="PZ58" s="236"/>
      <c r="QA58" s="236"/>
      <c r="QB58" s="236"/>
      <c r="QC58" s="236"/>
      <c r="QD58" s="236"/>
      <c r="QE58" s="236"/>
      <c r="QF58" s="236"/>
      <c r="QG58" s="236"/>
      <c r="QH58" s="236"/>
      <c r="QI58" s="236"/>
      <c r="QJ58" s="236"/>
      <c r="QK58" s="236"/>
      <c r="QL58" s="236"/>
      <c r="QM58" s="236"/>
      <c r="QN58" s="236"/>
      <c r="QO58" s="236"/>
      <c r="QP58" s="236"/>
      <c r="QQ58" s="236"/>
      <c r="QR58" s="236"/>
      <c r="QS58" s="236"/>
      <c r="QT58" s="236"/>
      <c r="QU58" s="236"/>
      <c r="QV58" s="236"/>
      <c r="QW58" s="236"/>
      <c r="QX58" s="236"/>
      <c r="QY58" s="84"/>
      <c r="QZ58" s="84"/>
      <c r="RA58" s="84"/>
      <c r="RB58" s="84"/>
      <c r="RC58" s="84"/>
      <c r="RD58" s="84"/>
      <c r="RE58" s="84"/>
      <c r="RF58" s="84"/>
      <c r="RG58" s="84"/>
      <c r="RH58" s="84"/>
      <c r="RI58" s="84"/>
      <c r="RJ58" s="84"/>
      <c r="RK58" s="84"/>
      <c r="RL58" s="84"/>
      <c r="RM58" s="84"/>
      <c r="RN58" s="84"/>
      <c r="RO58" s="84"/>
      <c r="RP58" s="84"/>
      <c r="RQ58" s="84"/>
      <c r="RR58" s="84"/>
      <c r="RS58" s="84"/>
      <c r="RT58" s="84"/>
      <c r="RU58" s="84"/>
      <c r="RV58" s="84"/>
      <c r="RW58" s="84"/>
      <c r="RX58" s="84"/>
      <c r="RY58" s="84"/>
      <c r="RZ58" s="84"/>
      <c r="SA58" s="84"/>
      <c r="SB58" s="84"/>
      <c r="SC58" s="84"/>
      <c r="SD58" s="84"/>
      <c r="SE58" s="84"/>
      <c r="SF58" s="84"/>
      <c r="SG58" s="84"/>
      <c r="SH58" s="84"/>
      <c r="SI58" s="84"/>
      <c r="SJ58" s="84"/>
      <c r="SK58" s="84"/>
      <c r="SL58" s="84"/>
      <c r="SM58" s="84"/>
      <c r="SN58" s="84"/>
      <c r="SO58" s="84"/>
      <c r="SP58" s="84"/>
      <c r="SQ58" s="84"/>
      <c r="SR58" s="84"/>
      <c r="SS58" s="84"/>
      <c r="ST58" s="84"/>
      <c r="SU58" s="84"/>
      <c r="SV58" s="84"/>
      <c r="SW58" s="84"/>
      <c r="SX58" s="84"/>
      <c r="SY58" s="84"/>
      <c r="SZ58" s="84"/>
      <c r="TA58" s="84"/>
      <c r="TB58" s="84"/>
      <c r="TC58" s="84"/>
      <c r="TD58" s="84"/>
      <c r="TE58" s="84"/>
      <c r="TF58" s="84"/>
      <c r="TG58" s="84"/>
      <c r="TH58" s="84"/>
      <c r="TI58" s="84"/>
      <c r="TJ58" s="84"/>
      <c r="TK58" s="84"/>
      <c r="TL58" s="84"/>
      <c r="TM58" s="84"/>
      <c r="TN58" s="84"/>
      <c r="TO58" s="84"/>
      <c r="TP58" s="84"/>
      <c r="TQ58" s="84"/>
      <c r="TR58" s="84"/>
      <c r="TS58" s="84"/>
      <c r="TT58" s="84"/>
      <c r="TU58" s="84"/>
      <c r="TV58" s="84"/>
      <c r="TW58" s="84"/>
      <c r="TX58" s="84"/>
      <c r="TY58" s="84"/>
      <c r="TZ58" s="84"/>
      <c r="UA58" s="84"/>
      <c r="UB58" s="84"/>
      <c r="UC58" s="84"/>
      <c r="UD58" s="84"/>
      <c r="UE58" s="84"/>
      <c r="UF58" s="84"/>
      <c r="UG58" s="84"/>
      <c r="UH58" s="84"/>
      <c r="UI58" s="84"/>
    </row>
    <row r="59" spans="1:555" s="90" customFormat="1" ht="19.5" customHeight="1" x14ac:dyDescent="0.35">
      <c r="A59" s="84"/>
      <c r="B59" s="1167">
        <f t="shared" si="131"/>
        <v>41760</v>
      </c>
      <c r="C59" s="867">
        <f t="shared" si="132"/>
        <v>36016.870000000003</v>
      </c>
      <c r="D59" s="869">
        <v>0</v>
      </c>
      <c r="E59" s="869">
        <v>0</v>
      </c>
      <c r="F59" s="867">
        <f t="shared" si="133"/>
        <v>1247.3800000000001</v>
      </c>
      <c r="G59" s="870">
        <f t="shared" si="134"/>
        <v>37264.25</v>
      </c>
      <c r="H59" s="953">
        <f t="shared" si="135"/>
        <v>3.4633214935112351E-2</v>
      </c>
      <c r="I59" s="355">
        <f t="shared" si="136"/>
        <v>12264.25</v>
      </c>
      <c r="J59" s="355">
        <f>MAX(I55:I59)</f>
        <v>12264.25</v>
      </c>
      <c r="K59" s="355">
        <f t="shared" si="5"/>
        <v>0</v>
      </c>
      <c r="L59" s="1145">
        <f t="shared" si="6"/>
        <v>41760</v>
      </c>
      <c r="M59" s="330">
        <f t="shared" si="137"/>
        <v>0</v>
      </c>
      <c r="N59" s="1034">
        <v>3600</v>
      </c>
      <c r="O59" s="498">
        <f t="shared" si="7"/>
        <v>0</v>
      </c>
      <c r="P59" s="330">
        <f t="shared" si="138"/>
        <v>1</v>
      </c>
      <c r="Q59" s="382">
        <f t="shared" si="8"/>
        <v>360</v>
      </c>
      <c r="R59" s="274">
        <f t="shared" si="9"/>
        <v>360</v>
      </c>
      <c r="S59" s="499">
        <f t="shared" si="139"/>
        <v>0</v>
      </c>
      <c r="T59" s="964">
        <v>-585</v>
      </c>
      <c r="U59" s="269">
        <f t="shared" si="10"/>
        <v>0</v>
      </c>
      <c r="V59" s="499">
        <f t="shared" si="140"/>
        <v>1</v>
      </c>
      <c r="W59" s="964">
        <v>-58.5</v>
      </c>
      <c r="X59" s="269">
        <f t="shared" si="11"/>
        <v>-58.5</v>
      </c>
      <c r="Y59" s="499">
        <f t="shared" si="141"/>
        <v>0</v>
      </c>
      <c r="Z59" s="298">
        <v>2400</v>
      </c>
      <c r="AA59" s="392">
        <f t="shared" si="12"/>
        <v>0</v>
      </c>
      <c r="AB59" s="330">
        <f t="shared" si="142"/>
        <v>0</v>
      </c>
      <c r="AC59" s="298">
        <f t="shared" si="13"/>
        <v>1200</v>
      </c>
      <c r="AD59" s="274">
        <f t="shared" si="14"/>
        <v>0</v>
      </c>
      <c r="AE59" s="499">
        <f t="shared" si="143"/>
        <v>1</v>
      </c>
      <c r="AF59" s="1036">
        <v>240</v>
      </c>
      <c r="AG59" s="274">
        <f t="shared" si="15"/>
        <v>240</v>
      </c>
      <c r="AH59" s="499">
        <f t="shared" si="144"/>
        <v>0</v>
      </c>
      <c r="AI59" s="1036">
        <v>5115</v>
      </c>
      <c r="AJ59" s="392">
        <f t="shared" si="16"/>
        <v>0</v>
      </c>
      <c r="AK59" s="330">
        <f t="shared" si="145"/>
        <v>0</v>
      </c>
      <c r="AL59" s="1036">
        <v>2557.5</v>
      </c>
      <c r="AM59" s="274">
        <f t="shared" si="17"/>
        <v>0</v>
      </c>
      <c r="AN59" s="499">
        <f t="shared" si="146"/>
        <v>1</v>
      </c>
      <c r="AO59" s="1036">
        <v>1023</v>
      </c>
      <c r="AP59" s="392">
        <f t="shared" si="18"/>
        <v>1023</v>
      </c>
      <c r="AQ59" s="316">
        <f t="shared" si="147"/>
        <v>0</v>
      </c>
      <c r="AR59" s="964">
        <v>-1228.75</v>
      </c>
      <c r="AS59" s="392">
        <f t="shared" si="19"/>
        <v>0</v>
      </c>
      <c r="AT59" s="276">
        <f t="shared" si="148"/>
        <v>0</v>
      </c>
      <c r="AU59" s="964">
        <v>-614.37</v>
      </c>
      <c r="AV59" s="392">
        <f t="shared" si="20"/>
        <v>0</v>
      </c>
      <c r="AW59" s="297">
        <f t="shared" si="149"/>
        <v>1</v>
      </c>
      <c r="AX59" s="964">
        <v>-122.87</v>
      </c>
      <c r="AY59" s="274">
        <f t="shared" si="21"/>
        <v>-122.87</v>
      </c>
      <c r="AZ59" s="499">
        <f t="shared" si="150"/>
        <v>0</v>
      </c>
      <c r="BA59" s="268">
        <v>-20</v>
      </c>
      <c r="BB59" s="392">
        <f t="shared" si="22"/>
        <v>0</v>
      </c>
      <c r="BC59" s="330">
        <f t="shared" si="151"/>
        <v>0</v>
      </c>
      <c r="BD59" s="268">
        <v>-30</v>
      </c>
      <c r="BE59" s="274">
        <f t="shared" si="23"/>
        <v>0</v>
      </c>
      <c r="BF59" s="499">
        <f t="shared" si="152"/>
        <v>0</v>
      </c>
      <c r="BG59" s="964">
        <v>-212.5</v>
      </c>
      <c r="BH59" s="358">
        <f t="shared" si="24"/>
        <v>0</v>
      </c>
      <c r="BI59" s="499">
        <f t="shared" si="153"/>
        <v>0</v>
      </c>
      <c r="BJ59" s="1036">
        <v>1087.5</v>
      </c>
      <c r="BK59" s="269">
        <f t="shared" si="25"/>
        <v>0</v>
      </c>
      <c r="BL59" s="499">
        <f t="shared" si="154"/>
        <v>1</v>
      </c>
      <c r="BM59" s="382">
        <f t="shared" si="26"/>
        <v>543.75</v>
      </c>
      <c r="BN59" s="392">
        <f t="shared" si="27"/>
        <v>543.75</v>
      </c>
      <c r="BO59" s="499">
        <f t="shared" si="155"/>
        <v>0</v>
      </c>
      <c r="BP59" s="1036">
        <v>1481.25</v>
      </c>
      <c r="BQ59" s="274">
        <f t="shared" si="28"/>
        <v>0</v>
      </c>
      <c r="BR59" s="499">
        <f t="shared" si="156"/>
        <v>0</v>
      </c>
      <c r="BS59" s="298">
        <v>-550</v>
      </c>
      <c r="BT59" s="269">
        <f t="shared" si="29"/>
        <v>0</v>
      </c>
      <c r="BU59" s="499">
        <f t="shared" si="157"/>
        <v>1</v>
      </c>
      <c r="BV59" s="298">
        <f t="shared" si="30"/>
        <v>-275</v>
      </c>
      <c r="BW59" s="392">
        <f t="shared" si="31"/>
        <v>-275</v>
      </c>
      <c r="BX59" s="499">
        <f t="shared" si="158"/>
        <v>0</v>
      </c>
      <c r="BY59" s="964">
        <v>-435</v>
      </c>
      <c r="BZ59" s="392">
        <f t="shared" si="32"/>
        <v>0</v>
      </c>
      <c r="CA59" s="297">
        <f t="shared" si="159"/>
        <v>0</v>
      </c>
      <c r="CB59" s="964">
        <v>-4630</v>
      </c>
      <c r="CC59" s="269">
        <f t="shared" si="33"/>
        <v>0</v>
      </c>
      <c r="CD59" s="501">
        <f t="shared" si="160"/>
        <v>0</v>
      </c>
      <c r="CE59" s="298">
        <f t="shared" si="34"/>
        <v>-2315</v>
      </c>
      <c r="CF59" s="500">
        <f t="shared" si="35"/>
        <v>0</v>
      </c>
      <c r="CG59" s="330">
        <f t="shared" si="161"/>
        <v>1</v>
      </c>
      <c r="CH59" s="964">
        <v>-463</v>
      </c>
      <c r="CI59" s="299">
        <f t="shared" si="36"/>
        <v>-463</v>
      </c>
      <c r="CJ59" s="499">
        <f t="shared" si="162"/>
        <v>0</v>
      </c>
      <c r="CK59" s="268"/>
      <c r="CL59" s="392">
        <f t="shared" si="37"/>
        <v>0</v>
      </c>
      <c r="CM59" s="330">
        <f t="shared" si="163"/>
        <v>0</v>
      </c>
      <c r="CN59" s="268"/>
      <c r="CO59" s="269">
        <f t="shared" si="38"/>
        <v>0</v>
      </c>
      <c r="CP59" s="501">
        <f t="shared" si="164"/>
        <v>0</v>
      </c>
      <c r="CQ59" s="497"/>
      <c r="CR59" s="299"/>
      <c r="CS59" s="330">
        <f t="shared" si="165"/>
        <v>1</v>
      </c>
      <c r="CT59" s="268"/>
      <c r="CU59" s="274">
        <f t="shared" si="39"/>
        <v>0</v>
      </c>
      <c r="CV59" s="323">
        <f t="shared" si="40"/>
        <v>1247.3800000000001</v>
      </c>
      <c r="CW59" s="323">
        <f t="shared" si="166"/>
        <v>12264.25</v>
      </c>
      <c r="CX59" s="223"/>
      <c r="CY59" s="1127">
        <f t="shared" si="41"/>
        <v>41760</v>
      </c>
      <c r="CZ59" s="297">
        <f t="shared" si="167"/>
        <v>0</v>
      </c>
      <c r="DA59" s="269">
        <v>-462.5</v>
      </c>
      <c r="DB59" s="299">
        <f t="shared" si="42"/>
        <v>0</v>
      </c>
      <c r="DC59" s="297">
        <f t="shared" si="168"/>
        <v>0</v>
      </c>
      <c r="DD59" s="298">
        <f t="shared" si="43"/>
        <v>-46.25</v>
      </c>
      <c r="DE59" s="299">
        <f t="shared" si="44"/>
        <v>0</v>
      </c>
      <c r="DF59" s="297">
        <f t="shared" si="169"/>
        <v>0</v>
      </c>
      <c r="DG59" s="1034">
        <v>2965</v>
      </c>
      <c r="DH59" s="299">
        <f t="shared" si="45"/>
        <v>0</v>
      </c>
      <c r="DI59" s="297">
        <f t="shared" si="170"/>
        <v>0</v>
      </c>
      <c r="DJ59" s="1036">
        <v>296.5</v>
      </c>
      <c r="DK59" s="596">
        <f>DJ59*DI59</f>
        <v>0</v>
      </c>
      <c r="DL59" s="297">
        <f t="shared" si="171"/>
        <v>0</v>
      </c>
      <c r="DM59" s="1035">
        <v>-1430</v>
      </c>
      <c r="DN59" s="596">
        <f t="shared" si="46"/>
        <v>0</v>
      </c>
      <c r="DO59" s="330">
        <f t="shared" si="172"/>
        <v>0</v>
      </c>
      <c r="DP59" s="298">
        <f t="shared" si="47"/>
        <v>-715</v>
      </c>
      <c r="DQ59" s="274">
        <f t="shared" si="48"/>
        <v>0</v>
      </c>
      <c r="DR59" s="499">
        <f t="shared" si="173"/>
        <v>0</v>
      </c>
      <c r="DS59" s="298">
        <f t="shared" si="49"/>
        <v>-143</v>
      </c>
      <c r="DT59" s="274">
        <f t="shared" si="50"/>
        <v>0</v>
      </c>
      <c r="DU59" s="297">
        <f t="shared" si="174"/>
        <v>0</v>
      </c>
      <c r="DV59" s="964">
        <v>-2040</v>
      </c>
      <c r="DW59" s="596">
        <f t="shared" si="51"/>
        <v>0</v>
      </c>
      <c r="DX59" s="297">
        <f t="shared" si="175"/>
        <v>0</v>
      </c>
      <c r="DY59" s="269">
        <f t="shared" si="52"/>
        <v>-1020</v>
      </c>
      <c r="DZ59" s="596">
        <f t="shared" si="53"/>
        <v>0</v>
      </c>
      <c r="EA59" s="297">
        <f t="shared" si="176"/>
        <v>0</v>
      </c>
      <c r="EB59" s="1052">
        <v>-408</v>
      </c>
      <c r="EC59" s="596">
        <f t="shared" si="54"/>
        <v>0</v>
      </c>
      <c r="ED59" s="297">
        <f t="shared" si="177"/>
        <v>0</v>
      </c>
      <c r="EE59" s="269">
        <v>2425</v>
      </c>
      <c r="EF59" s="596">
        <f t="shared" si="55"/>
        <v>0</v>
      </c>
      <c r="EG59" s="297">
        <f t="shared" si="178"/>
        <v>0</v>
      </c>
      <c r="EH59" s="269">
        <f t="shared" si="56"/>
        <v>1212.5</v>
      </c>
      <c r="EI59" s="596">
        <f t="shared" si="57"/>
        <v>0</v>
      </c>
      <c r="EJ59" s="297">
        <f t="shared" si="179"/>
        <v>0</v>
      </c>
      <c r="EK59" s="269">
        <f t="shared" si="58"/>
        <v>242.5</v>
      </c>
      <c r="EL59" s="596">
        <f t="shared" si="59"/>
        <v>0</v>
      </c>
      <c r="EM59" s="297">
        <f t="shared" si="180"/>
        <v>0</v>
      </c>
      <c r="EN59" s="1224">
        <v>570</v>
      </c>
      <c r="EO59" s="596">
        <f t="shared" si="60"/>
        <v>0</v>
      </c>
      <c r="EP59" s="297">
        <f t="shared" si="181"/>
        <v>0</v>
      </c>
      <c r="EQ59" s="269">
        <v>70</v>
      </c>
      <c r="ER59" s="596">
        <f t="shared" si="61"/>
        <v>0</v>
      </c>
      <c r="ES59" s="297">
        <f t="shared" si="182"/>
        <v>0</v>
      </c>
      <c r="ET59" s="1036">
        <v>2540</v>
      </c>
      <c r="EU59" s="596">
        <f t="shared" si="62"/>
        <v>0</v>
      </c>
      <c r="EV59" s="297">
        <f t="shared" si="183"/>
        <v>0</v>
      </c>
      <c r="EW59" s="1036">
        <v>1312.5</v>
      </c>
      <c r="EX59" s="596">
        <f t="shared" si="63"/>
        <v>0</v>
      </c>
      <c r="EY59" s="297">
        <f t="shared" si="184"/>
        <v>0</v>
      </c>
      <c r="EZ59" s="1036">
        <v>656.25</v>
      </c>
      <c r="FA59" s="596">
        <f t="shared" si="64"/>
        <v>0</v>
      </c>
      <c r="FB59" s="297">
        <f t="shared" si="185"/>
        <v>0</v>
      </c>
      <c r="FC59" s="1036">
        <v>1068.75</v>
      </c>
      <c r="FD59" s="596">
        <f t="shared" si="65"/>
        <v>0</v>
      </c>
      <c r="FE59" s="297">
        <f t="shared" si="186"/>
        <v>0</v>
      </c>
      <c r="FF59" s="1036">
        <v>800</v>
      </c>
      <c r="FG59" s="596">
        <f t="shared" si="66"/>
        <v>0</v>
      </c>
      <c r="FH59" s="297">
        <f t="shared" si="187"/>
        <v>0</v>
      </c>
      <c r="FI59" s="1036">
        <v>400</v>
      </c>
      <c r="FJ59" s="596">
        <f t="shared" si="67"/>
        <v>0</v>
      </c>
      <c r="FK59" s="297">
        <f t="shared" si="188"/>
        <v>0</v>
      </c>
      <c r="FL59" s="1036">
        <v>285</v>
      </c>
      <c r="FM59" s="596">
        <f t="shared" si="68"/>
        <v>0</v>
      </c>
      <c r="FN59" s="297">
        <f t="shared" si="189"/>
        <v>0</v>
      </c>
      <c r="FO59" s="1036">
        <v>2190</v>
      </c>
      <c r="FP59" s="274">
        <f t="shared" si="69"/>
        <v>0</v>
      </c>
      <c r="FQ59" s="274"/>
      <c r="FR59" s="297">
        <f t="shared" si="190"/>
        <v>0</v>
      </c>
      <c r="FS59" s="269">
        <f t="shared" si="70"/>
        <v>1095</v>
      </c>
      <c r="FT59" s="596">
        <f t="shared" si="71"/>
        <v>0</v>
      </c>
      <c r="FU59" s="297">
        <f t="shared" si="191"/>
        <v>0</v>
      </c>
      <c r="FV59" s="269">
        <f t="shared" si="72"/>
        <v>219</v>
      </c>
      <c r="FW59" s="596">
        <f t="shared" si="73"/>
        <v>0</v>
      </c>
      <c r="FX59" s="301">
        <f t="shared" si="74"/>
        <v>0</v>
      </c>
      <c r="FY59" s="492">
        <f t="shared" si="192"/>
        <v>0</v>
      </c>
      <c r="FZ59" s="302"/>
      <c r="GA59" s="1131">
        <f t="shared" si="75"/>
        <v>41760</v>
      </c>
      <c r="GB59" s="316">
        <f t="shared" si="193"/>
        <v>0</v>
      </c>
      <c r="GC59" s="323">
        <v>-1535</v>
      </c>
      <c r="GD59" s="268">
        <f t="shared" si="76"/>
        <v>0</v>
      </c>
      <c r="GE59" s="316">
        <f t="shared" si="194"/>
        <v>0</v>
      </c>
      <c r="GF59" s="964">
        <v>-153.5</v>
      </c>
      <c r="GG59" s="386">
        <f t="shared" si="77"/>
        <v>0</v>
      </c>
      <c r="GH59" s="316">
        <f t="shared" si="195"/>
        <v>0</v>
      </c>
      <c r="GI59" s="964">
        <v>-80</v>
      </c>
      <c r="GJ59" s="268">
        <f t="shared" si="78"/>
        <v>0</v>
      </c>
      <c r="GK59" s="316">
        <f t="shared" si="196"/>
        <v>0</v>
      </c>
      <c r="GL59" s="268">
        <f t="shared" si="79"/>
        <v>-8</v>
      </c>
      <c r="GM59" s="386">
        <f t="shared" si="80"/>
        <v>0</v>
      </c>
      <c r="GN59" s="297">
        <f t="shared" si="197"/>
        <v>0</v>
      </c>
      <c r="GO59" s="269">
        <v>313.75</v>
      </c>
      <c r="GP59" s="596">
        <f t="shared" si="81"/>
        <v>0</v>
      </c>
      <c r="GQ59" s="330">
        <f t="shared" si="198"/>
        <v>0</v>
      </c>
      <c r="GR59" s="298">
        <f t="shared" si="82"/>
        <v>156.875</v>
      </c>
      <c r="GS59" s="274">
        <f t="shared" si="83"/>
        <v>0</v>
      </c>
      <c r="GT59" s="499">
        <f t="shared" si="199"/>
        <v>0</v>
      </c>
      <c r="GU59" s="298">
        <f t="shared" si="84"/>
        <v>31.375</v>
      </c>
      <c r="GV59" s="274">
        <f t="shared" si="85"/>
        <v>0</v>
      </c>
      <c r="GW59" s="499">
        <f t="shared" si="200"/>
        <v>0</v>
      </c>
      <c r="GX59" s="964">
        <v>-3035</v>
      </c>
      <c r="GY59" s="274">
        <f t="shared" si="86"/>
        <v>0</v>
      </c>
      <c r="GZ59" s="499">
        <f t="shared" si="201"/>
        <v>0</v>
      </c>
      <c r="HA59" s="298">
        <f t="shared" si="87"/>
        <v>-1517.5</v>
      </c>
      <c r="HB59" s="274">
        <f t="shared" si="88"/>
        <v>0</v>
      </c>
      <c r="HC59" s="499">
        <f t="shared" si="202"/>
        <v>0</v>
      </c>
      <c r="HD59" s="964">
        <v>-607</v>
      </c>
      <c r="HE59" s="274">
        <f t="shared" si="89"/>
        <v>0</v>
      </c>
      <c r="HF59" s="691">
        <f t="shared" si="203"/>
        <v>0</v>
      </c>
      <c r="HG59" s="317">
        <v>-95</v>
      </c>
      <c r="HH59" s="498">
        <f t="shared" si="90"/>
        <v>0</v>
      </c>
      <c r="HI59" s="691">
        <f t="shared" si="304"/>
        <v>0</v>
      </c>
      <c r="HJ59" s="317">
        <f t="shared" si="91"/>
        <v>-47.5</v>
      </c>
      <c r="HK59" s="498">
        <f t="shared" si="92"/>
        <v>0</v>
      </c>
      <c r="HL59" s="689">
        <f t="shared" si="204"/>
        <v>0</v>
      </c>
      <c r="HM59" s="317">
        <f t="shared" si="93"/>
        <v>-9.5</v>
      </c>
      <c r="HN59" s="317">
        <f t="shared" si="94"/>
        <v>0</v>
      </c>
      <c r="HO59" s="691">
        <f t="shared" si="205"/>
        <v>0</v>
      </c>
      <c r="HP59" s="1036">
        <v>860</v>
      </c>
      <c r="HQ59" s="498">
        <f t="shared" si="95"/>
        <v>0</v>
      </c>
      <c r="HR59" s="499"/>
      <c r="HS59" s="298"/>
      <c r="HT59" s="392"/>
      <c r="HU59" s="691">
        <f t="shared" si="206"/>
        <v>0</v>
      </c>
      <c r="HV59" s="1036">
        <v>660</v>
      </c>
      <c r="HW59" s="498">
        <f t="shared" si="96"/>
        <v>0</v>
      </c>
      <c r="HX59" s="499"/>
      <c r="HY59" s="298"/>
      <c r="HZ59" s="392"/>
      <c r="IA59" s="689">
        <f t="shared" si="207"/>
        <v>0</v>
      </c>
      <c r="IB59" s="1036">
        <v>2075</v>
      </c>
      <c r="IC59" s="317">
        <f t="shared" si="97"/>
        <v>0</v>
      </c>
      <c r="ID59" s="499">
        <f t="shared" si="208"/>
        <v>0</v>
      </c>
      <c r="IE59" s="1036">
        <v>196</v>
      </c>
      <c r="IF59" s="392">
        <f t="shared" si="98"/>
        <v>0</v>
      </c>
      <c r="IG59" s="691">
        <f t="shared" si="209"/>
        <v>0</v>
      </c>
      <c r="IH59" s="317">
        <v>2587.5</v>
      </c>
      <c r="II59" s="498">
        <f t="shared" si="99"/>
        <v>0</v>
      </c>
      <c r="IJ59" s="691">
        <f t="shared" si="210"/>
        <v>0</v>
      </c>
      <c r="IK59" s="298">
        <f t="shared" si="100"/>
        <v>1293.75</v>
      </c>
      <c r="IL59" s="317">
        <f t="shared" si="101"/>
        <v>0</v>
      </c>
      <c r="IM59" s="499">
        <f t="shared" si="211"/>
        <v>0</v>
      </c>
      <c r="IN59" s="1036">
        <v>238.5</v>
      </c>
      <c r="IO59" s="392">
        <f t="shared" si="102"/>
        <v>0</v>
      </c>
      <c r="IP59" s="499">
        <f t="shared" si="212"/>
        <v>0</v>
      </c>
      <c r="IQ59" s="1036">
        <v>150</v>
      </c>
      <c r="IR59" s="392">
        <f t="shared" si="103"/>
        <v>0</v>
      </c>
      <c r="IS59" s="499"/>
      <c r="IT59" s="298"/>
      <c r="IU59" s="392"/>
      <c r="IV59" s="499">
        <f t="shared" si="213"/>
        <v>0</v>
      </c>
      <c r="IW59" s="298">
        <v>-187.5</v>
      </c>
      <c r="IX59" s="392">
        <f t="shared" si="104"/>
        <v>0</v>
      </c>
      <c r="IY59" s="499">
        <f t="shared" si="214"/>
        <v>0</v>
      </c>
      <c r="IZ59" s="298">
        <f t="shared" si="105"/>
        <v>-93.75</v>
      </c>
      <c r="JA59" s="392">
        <f t="shared" si="106"/>
        <v>0</v>
      </c>
      <c r="JB59" s="385">
        <f t="shared" si="215"/>
        <v>0</v>
      </c>
      <c r="JC59" s="298">
        <v>-75.75</v>
      </c>
      <c r="JD59" s="392">
        <f t="shared" si="107"/>
        <v>0</v>
      </c>
      <c r="JE59" s="499">
        <f t="shared" si="216"/>
        <v>0</v>
      </c>
      <c r="JF59" s="298">
        <v>1005</v>
      </c>
      <c r="JG59" s="392">
        <f t="shared" si="108"/>
        <v>0</v>
      </c>
      <c r="JH59" s="499">
        <f t="shared" si="217"/>
        <v>0</v>
      </c>
      <c r="JI59" s="1036">
        <v>1890</v>
      </c>
      <c r="JJ59" s="392">
        <f t="shared" si="109"/>
        <v>0</v>
      </c>
      <c r="JK59" s="499">
        <f t="shared" si="218"/>
        <v>0</v>
      </c>
      <c r="JL59" s="1036">
        <v>945</v>
      </c>
      <c r="JM59" s="392">
        <f t="shared" si="110"/>
        <v>0</v>
      </c>
      <c r="JN59" s="499">
        <f t="shared" si="219"/>
        <v>0</v>
      </c>
      <c r="JO59" s="298">
        <f t="shared" si="111"/>
        <v>189</v>
      </c>
      <c r="JP59" s="392">
        <f t="shared" si="112"/>
        <v>0</v>
      </c>
      <c r="JQ59" s="561">
        <f t="shared" si="113"/>
        <v>0</v>
      </c>
      <c r="JR59" s="498">
        <f t="shared" si="220"/>
        <v>0</v>
      </c>
      <c r="JS59" s="223"/>
      <c r="JT59" s="254">
        <f t="shared" si="114"/>
        <v>41760</v>
      </c>
      <c r="JU59" s="253">
        <f t="shared" si="221"/>
        <v>0</v>
      </c>
      <c r="JV59" s="253">
        <f t="shared" si="222"/>
        <v>879</v>
      </c>
      <c r="JW59" s="253">
        <f t="shared" si="223"/>
        <v>0</v>
      </c>
      <c r="JX59" s="253">
        <f t="shared" si="224"/>
        <v>-59</v>
      </c>
      <c r="JY59" s="253">
        <f t="shared" si="225"/>
        <v>0</v>
      </c>
      <c r="JZ59" s="253">
        <f t="shared" si="226"/>
        <v>0</v>
      </c>
      <c r="KA59" s="253">
        <f t="shared" si="227"/>
        <v>2230</v>
      </c>
      <c r="KB59" s="253">
        <f t="shared" si="228"/>
        <v>0</v>
      </c>
      <c r="KC59" s="253">
        <f t="shared" si="229"/>
        <v>0</v>
      </c>
      <c r="KD59" s="831">
        <f t="shared" si="230"/>
        <v>124</v>
      </c>
      <c r="KE59" s="831">
        <f t="shared" si="231"/>
        <v>0</v>
      </c>
      <c r="KF59" s="831">
        <f t="shared" si="232"/>
        <v>0</v>
      </c>
      <c r="KG59" s="831">
        <f t="shared" si="233"/>
        <v>-254.75</v>
      </c>
      <c r="KH59" s="831">
        <f t="shared" si="234"/>
        <v>0</v>
      </c>
      <c r="KI59" s="831">
        <f t="shared" si="235"/>
        <v>0</v>
      </c>
      <c r="KJ59" s="253">
        <f t="shared" si="236"/>
        <v>0</v>
      </c>
      <c r="KK59" s="831">
        <f t="shared" si="237"/>
        <v>0</v>
      </c>
      <c r="KL59" s="831">
        <f t="shared" si="238"/>
        <v>4443.75</v>
      </c>
      <c r="KM59" s="831">
        <f t="shared" si="239"/>
        <v>0</v>
      </c>
      <c r="KN59" s="831">
        <f t="shared" si="240"/>
        <v>0</v>
      </c>
      <c r="KO59" s="831">
        <f t="shared" si="241"/>
        <v>4531.25</v>
      </c>
      <c r="KP59" s="831">
        <f t="shared" si="242"/>
        <v>0</v>
      </c>
      <c r="KQ59" s="831">
        <f t="shared" si="243"/>
        <v>0</v>
      </c>
      <c r="KR59" s="831">
        <f t="shared" si="244"/>
        <v>0</v>
      </c>
      <c r="KS59" s="831">
        <f t="shared" si="245"/>
        <v>370</v>
      </c>
      <c r="KT59" s="243">
        <f t="shared" si="246"/>
        <v>0</v>
      </c>
      <c r="KU59" s="243">
        <f t="shared" si="247"/>
        <v>0</v>
      </c>
      <c r="KV59" s="243">
        <f t="shared" si="248"/>
        <v>0</v>
      </c>
      <c r="KW59" s="243">
        <f t="shared" si="249"/>
        <v>0</v>
      </c>
      <c r="KX59" s="243">
        <f t="shared" si="250"/>
        <v>0</v>
      </c>
      <c r="KY59" s="243">
        <f t="shared" si="251"/>
        <v>0</v>
      </c>
      <c r="KZ59" s="243">
        <f t="shared" si="252"/>
        <v>0</v>
      </c>
      <c r="LA59" s="243">
        <f t="shared" si="253"/>
        <v>0</v>
      </c>
      <c r="LB59" s="243">
        <f t="shared" si="254"/>
        <v>0</v>
      </c>
      <c r="LC59" s="243">
        <f t="shared" si="255"/>
        <v>0</v>
      </c>
      <c r="LD59" s="243">
        <f t="shared" si="256"/>
        <v>0</v>
      </c>
      <c r="LE59" s="243">
        <f t="shared" si="257"/>
        <v>0</v>
      </c>
      <c r="LF59" s="243">
        <f t="shared" si="258"/>
        <v>0</v>
      </c>
      <c r="LG59" s="243">
        <f t="shared" si="259"/>
        <v>0</v>
      </c>
      <c r="LH59" s="243">
        <f t="shared" si="260"/>
        <v>0</v>
      </c>
      <c r="LI59" s="243">
        <f t="shared" si="261"/>
        <v>0</v>
      </c>
      <c r="LJ59" s="243">
        <f t="shared" si="262"/>
        <v>0</v>
      </c>
      <c r="LK59" s="243">
        <f t="shared" si="263"/>
        <v>0</v>
      </c>
      <c r="LL59" s="243">
        <f t="shared" si="264"/>
        <v>0</v>
      </c>
      <c r="LM59" s="243">
        <f t="shared" si="265"/>
        <v>0</v>
      </c>
      <c r="LN59" s="243">
        <f t="shared" si="266"/>
        <v>0</v>
      </c>
      <c r="LO59" s="243">
        <f t="shared" si="267"/>
        <v>0</v>
      </c>
      <c r="LP59" s="243">
        <f t="shared" si="268"/>
        <v>0</v>
      </c>
      <c r="LQ59" s="243">
        <f t="shared" si="269"/>
        <v>0</v>
      </c>
      <c r="LR59" s="243">
        <f t="shared" si="270"/>
        <v>0</v>
      </c>
      <c r="LS59" s="243">
        <f t="shared" si="271"/>
        <v>0</v>
      </c>
      <c r="LT59" s="243">
        <f t="shared" si="272"/>
        <v>0</v>
      </c>
      <c r="LU59" s="243">
        <f t="shared" si="273"/>
        <v>0</v>
      </c>
      <c r="LV59" s="243">
        <f t="shared" si="274"/>
        <v>0</v>
      </c>
      <c r="LW59" s="243">
        <f t="shared" si="275"/>
        <v>0</v>
      </c>
      <c r="LX59" s="243">
        <f t="shared" si="276"/>
        <v>0</v>
      </c>
      <c r="LY59" s="243">
        <f t="shared" si="277"/>
        <v>0</v>
      </c>
      <c r="LZ59" s="243">
        <f t="shared" si="278"/>
        <v>0</v>
      </c>
      <c r="MA59" s="243">
        <f t="shared" si="279"/>
        <v>0</v>
      </c>
      <c r="MB59" s="243">
        <f t="shared" si="280"/>
        <v>0</v>
      </c>
      <c r="MC59" s="243">
        <f t="shared" si="281"/>
        <v>0</v>
      </c>
      <c r="MD59" s="243">
        <f t="shared" si="282"/>
        <v>0</v>
      </c>
      <c r="ME59" s="243">
        <f t="shared" si="283"/>
        <v>0</v>
      </c>
      <c r="MF59" s="243">
        <f t="shared" si="284"/>
        <v>0</v>
      </c>
      <c r="MG59" s="243">
        <f t="shared" si="285"/>
        <v>0</v>
      </c>
      <c r="MH59" s="243">
        <f t="shared" si="286"/>
        <v>0</v>
      </c>
      <c r="MI59" s="243">
        <f t="shared" si="287"/>
        <v>0</v>
      </c>
      <c r="MJ59" s="243">
        <f t="shared" si="288"/>
        <v>0</v>
      </c>
      <c r="MK59" s="243">
        <f t="shared" si="289"/>
        <v>0</v>
      </c>
      <c r="ML59" s="243">
        <f t="shared" si="290"/>
        <v>0</v>
      </c>
      <c r="MM59" s="243">
        <f t="shared" si="291"/>
        <v>0</v>
      </c>
      <c r="MN59" s="243">
        <f t="shared" si="292"/>
        <v>0</v>
      </c>
      <c r="MO59" s="243">
        <f t="shared" si="293"/>
        <v>0</v>
      </c>
      <c r="MP59" s="243">
        <f t="shared" si="294"/>
        <v>0</v>
      </c>
      <c r="MQ59" s="243">
        <f t="shared" si="295"/>
        <v>0</v>
      </c>
      <c r="MR59" s="243">
        <f t="shared" si="296"/>
        <v>0</v>
      </c>
      <c r="MS59" s="243">
        <f t="shared" si="297"/>
        <v>0</v>
      </c>
      <c r="MT59" s="243">
        <f t="shared" si="298"/>
        <v>0</v>
      </c>
      <c r="MU59" s="243">
        <f t="shared" si="299"/>
        <v>0</v>
      </c>
      <c r="MV59" s="243">
        <f t="shared" si="300"/>
        <v>0</v>
      </c>
      <c r="MW59" s="861">
        <f t="shared" si="115"/>
        <v>41760</v>
      </c>
      <c r="MX59" s="253">
        <f t="shared" si="116"/>
        <v>12264.25</v>
      </c>
      <c r="MY59" s="243">
        <f t="shared" si="117"/>
        <v>0</v>
      </c>
      <c r="MZ59" s="243">
        <f t="shared" si="118"/>
        <v>0</v>
      </c>
      <c r="NA59" s="243">
        <f t="shared" si="119"/>
        <v>12264.25</v>
      </c>
      <c r="NB59" s="359"/>
      <c r="NC59" s="1159">
        <f t="shared" si="120"/>
        <v>41760</v>
      </c>
      <c r="ND59" s="378">
        <f t="shared" si="121"/>
        <v>1247.3800000000001</v>
      </c>
      <c r="NE59" s="378">
        <f t="shared" si="122"/>
        <v>0</v>
      </c>
      <c r="NF59" s="382">
        <f t="shared" si="123"/>
        <v>0</v>
      </c>
      <c r="NG59" s="274">
        <f t="shared" si="124"/>
        <v>1247.3800000000001</v>
      </c>
      <c r="NH59" s="819">
        <f t="shared" si="125"/>
        <v>41760</v>
      </c>
      <c r="NI59" s="269">
        <f t="shared" si="126"/>
        <v>1247.3800000000001</v>
      </c>
      <c r="NJ59" s="274">
        <f t="shared" si="127"/>
        <v>0</v>
      </c>
      <c r="NK59" s="1113">
        <f t="shared" si="128"/>
        <v>1</v>
      </c>
      <c r="NL59" s="992">
        <f t="shared" si="129"/>
        <v>0</v>
      </c>
      <c r="NM59" s="413">
        <f t="shared" si="130"/>
        <v>41760</v>
      </c>
      <c r="NN59" s="378">
        <f t="shared" si="301"/>
        <v>12264.25</v>
      </c>
      <c r="NO59" s="243">
        <f>MAX(NN55:NN59)</f>
        <v>12264.25</v>
      </c>
      <c r="NP59" s="243">
        <f t="shared" si="302"/>
        <v>0</v>
      </c>
      <c r="NQ59" s="276">
        <f>(NP59=NP203)*1</f>
        <v>0</v>
      </c>
      <c r="NR59" s="254">
        <f t="shared" si="303"/>
        <v>0</v>
      </c>
      <c r="NS59" s="757"/>
      <c r="NT59" s="757"/>
      <c r="NU59" s="758"/>
      <c r="NV59" s="758"/>
      <c r="NW59" s="758"/>
      <c r="NX59" s="234"/>
      <c r="NY59" s="241"/>
      <c r="NZ59" s="241"/>
      <c r="OA59" s="143"/>
      <c r="OB59" s="241"/>
      <c r="OC59" s="241"/>
      <c r="OD59" s="236"/>
      <c r="OE59" s="236"/>
      <c r="OF59" s="236"/>
      <c r="OG59" s="234"/>
      <c r="OH59" s="143"/>
      <c r="OI59" s="236"/>
      <c r="OJ59" s="236"/>
      <c r="OK59" s="236"/>
      <c r="OL59" s="236"/>
      <c r="OM59" s="236"/>
      <c r="ON59" s="236"/>
      <c r="OO59" s="236"/>
      <c r="OP59" s="236"/>
      <c r="OQ59" s="236"/>
      <c r="OR59" s="236"/>
      <c r="OS59" s="236"/>
      <c r="OT59" s="236"/>
      <c r="OU59" s="236"/>
      <c r="OV59" s="236"/>
      <c r="OW59" s="236"/>
      <c r="OX59" s="236"/>
      <c r="OY59" s="236"/>
      <c r="OZ59" s="236"/>
      <c r="PA59" s="236"/>
      <c r="PB59" s="236"/>
      <c r="PC59" s="236"/>
      <c r="PD59" s="236"/>
      <c r="PE59" s="236"/>
      <c r="PF59" s="236"/>
      <c r="PG59" s="236"/>
      <c r="PH59" s="236"/>
      <c r="PI59" s="236"/>
      <c r="PJ59" s="236"/>
      <c r="PK59" s="236"/>
      <c r="PL59" s="236"/>
      <c r="PM59" s="236"/>
      <c r="PN59" s="236"/>
      <c r="PO59" s="236"/>
      <c r="PP59" s="236"/>
      <c r="PQ59" s="236"/>
      <c r="PR59" s="236"/>
      <c r="PS59" s="236"/>
      <c r="PT59" s="236"/>
      <c r="PU59" s="236"/>
      <c r="PV59" s="236"/>
      <c r="PW59" s="236"/>
      <c r="PX59" s="236"/>
      <c r="PY59" s="236"/>
      <c r="PZ59" s="236"/>
      <c r="QA59" s="236"/>
      <c r="QB59" s="236"/>
      <c r="QC59" s="236"/>
      <c r="QD59" s="236"/>
      <c r="QE59" s="236"/>
      <c r="QF59" s="236"/>
      <c r="QG59" s="236"/>
      <c r="QH59" s="236"/>
      <c r="QI59" s="236"/>
      <c r="QJ59" s="236"/>
      <c r="QK59" s="236"/>
      <c r="QL59" s="236"/>
      <c r="QM59" s="236"/>
      <c r="QN59" s="236"/>
      <c r="QO59" s="236"/>
      <c r="QP59" s="236"/>
      <c r="QQ59" s="236"/>
      <c r="QR59" s="236"/>
      <c r="QS59" s="236"/>
      <c r="QT59" s="236"/>
      <c r="QU59" s="236"/>
      <c r="QV59" s="236"/>
      <c r="QW59" s="236"/>
      <c r="QX59" s="236"/>
      <c r="QY59" s="84"/>
      <c r="QZ59" s="84"/>
      <c r="RA59" s="84"/>
      <c r="RB59" s="84"/>
      <c r="RC59" s="84"/>
      <c r="RD59" s="84"/>
      <c r="RE59" s="84"/>
      <c r="RF59" s="84"/>
      <c r="RG59" s="84"/>
      <c r="RH59" s="84"/>
      <c r="RI59" s="84"/>
      <c r="RJ59" s="84"/>
      <c r="RK59" s="84"/>
      <c r="RL59" s="84"/>
      <c r="RM59" s="84"/>
      <c r="RN59" s="84"/>
      <c r="RO59" s="84"/>
      <c r="RP59" s="84"/>
      <c r="RQ59" s="84"/>
      <c r="RR59" s="84"/>
      <c r="RS59" s="84"/>
      <c r="RT59" s="84"/>
      <c r="RU59" s="84"/>
      <c r="RV59" s="84"/>
      <c r="RW59" s="84"/>
      <c r="RX59" s="84"/>
      <c r="RY59" s="84"/>
      <c r="RZ59" s="84"/>
      <c r="SA59" s="84"/>
      <c r="SB59" s="84"/>
      <c r="SC59" s="84"/>
      <c r="SD59" s="84"/>
      <c r="SE59" s="84"/>
      <c r="SF59" s="84"/>
      <c r="SG59" s="84"/>
      <c r="SH59" s="84"/>
      <c r="SI59" s="84"/>
      <c r="SJ59" s="84"/>
      <c r="SK59" s="84"/>
      <c r="SL59" s="84"/>
      <c r="SM59" s="84"/>
      <c r="SN59" s="84"/>
      <c r="SO59" s="84"/>
      <c r="SP59" s="84"/>
      <c r="SQ59" s="84"/>
      <c r="SR59" s="84"/>
      <c r="SS59" s="84"/>
      <c r="ST59" s="84"/>
      <c r="SU59" s="84"/>
      <c r="SV59" s="84"/>
      <c r="SW59" s="84"/>
      <c r="SX59" s="84"/>
      <c r="SY59" s="84"/>
      <c r="SZ59" s="84"/>
      <c r="TA59" s="84"/>
      <c r="TB59" s="84"/>
      <c r="TC59" s="84"/>
      <c r="TD59" s="84"/>
      <c r="TE59" s="84"/>
      <c r="TF59" s="84"/>
      <c r="TG59" s="84"/>
      <c r="TH59" s="84"/>
      <c r="TI59" s="84"/>
      <c r="TJ59" s="84"/>
      <c r="TK59" s="84"/>
      <c r="TL59" s="84"/>
      <c r="TM59" s="84"/>
      <c r="TN59" s="84"/>
      <c r="TO59" s="84"/>
      <c r="TP59" s="84"/>
      <c r="TQ59" s="84"/>
      <c r="TR59" s="84"/>
      <c r="TS59" s="84"/>
      <c r="TT59" s="84"/>
      <c r="TU59" s="84"/>
      <c r="TV59" s="84"/>
      <c r="TW59" s="84"/>
      <c r="TX59" s="84"/>
      <c r="TY59" s="84"/>
      <c r="TZ59" s="84"/>
      <c r="UA59" s="84"/>
      <c r="UB59" s="84"/>
      <c r="UC59" s="84"/>
      <c r="UD59" s="84"/>
      <c r="UE59" s="84"/>
      <c r="UF59" s="84"/>
      <c r="UG59" s="84"/>
      <c r="UH59" s="84"/>
      <c r="UI59" s="84"/>
    </row>
    <row r="60" spans="1:555" s="90" customFormat="1" ht="19.5" customHeight="1" x14ac:dyDescent="0.35">
      <c r="A60" s="84"/>
      <c r="B60" s="1167">
        <f t="shared" si="131"/>
        <v>41791</v>
      </c>
      <c r="C60" s="867">
        <f t="shared" si="132"/>
        <v>37264.25</v>
      </c>
      <c r="D60" s="869">
        <v>0</v>
      </c>
      <c r="E60" s="869">
        <v>0</v>
      </c>
      <c r="F60" s="867">
        <f t="shared" si="133"/>
        <v>-87.88</v>
      </c>
      <c r="G60" s="870">
        <f t="shared" si="134"/>
        <v>37176.370000000003</v>
      </c>
      <c r="H60" s="953">
        <f t="shared" si="135"/>
        <v>-2.3582924652985099E-3</v>
      </c>
      <c r="I60" s="355">
        <f t="shared" si="136"/>
        <v>12176.37</v>
      </c>
      <c r="J60" s="355">
        <f>MAX(I55:I60)</f>
        <v>12264.25</v>
      </c>
      <c r="K60" s="355">
        <f t="shared" si="5"/>
        <v>-87.8799999999992</v>
      </c>
      <c r="L60" s="1145">
        <f t="shared" si="6"/>
        <v>41791</v>
      </c>
      <c r="M60" s="330">
        <f t="shared" si="137"/>
        <v>0</v>
      </c>
      <c r="N60" s="1034">
        <v>10</v>
      </c>
      <c r="O60" s="498">
        <f t="shared" si="7"/>
        <v>0</v>
      </c>
      <c r="P60" s="330">
        <f t="shared" si="138"/>
        <v>1</v>
      </c>
      <c r="Q60" s="382">
        <f t="shared" si="8"/>
        <v>1</v>
      </c>
      <c r="R60" s="274">
        <f t="shared" si="9"/>
        <v>1</v>
      </c>
      <c r="S60" s="499">
        <f t="shared" si="139"/>
        <v>0</v>
      </c>
      <c r="T60" s="964">
        <v>-4440</v>
      </c>
      <c r="U60" s="269">
        <f t="shared" si="10"/>
        <v>0</v>
      </c>
      <c r="V60" s="499">
        <f t="shared" si="140"/>
        <v>1</v>
      </c>
      <c r="W60" s="964">
        <v>-444</v>
      </c>
      <c r="X60" s="269">
        <f t="shared" si="11"/>
        <v>-444</v>
      </c>
      <c r="Y60" s="499">
        <f t="shared" si="141"/>
        <v>0</v>
      </c>
      <c r="Z60" s="298">
        <v>3020</v>
      </c>
      <c r="AA60" s="392">
        <f t="shared" si="12"/>
        <v>0</v>
      </c>
      <c r="AB60" s="330">
        <f t="shared" si="142"/>
        <v>0</v>
      </c>
      <c r="AC60" s="298">
        <f t="shared" si="13"/>
        <v>1510</v>
      </c>
      <c r="AD60" s="274">
        <f t="shared" si="14"/>
        <v>0</v>
      </c>
      <c r="AE60" s="499">
        <f t="shared" si="143"/>
        <v>1</v>
      </c>
      <c r="AF60" s="1036">
        <v>302</v>
      </c>
      <c r="AG60" s="274">
        <f t="shared" si="15"/>
        <v>302</v>
      </c>
      <c r="AH60" s="499">
        <f t="shared" si="144"/>
        <v>0</v>
      </c>
      <c r="AI60" s="1036">
        <v>2220</v>
      </c>
      <c r="AJ60" s="392">
        <f t="shared" si="16"/>
        <v>0</v>
      </c>
      <c r="AK60" s="330">
        <f t="shared" si="145"/>
        <v>0</v>
      </c>
      <c r="AL60" s="1036">
        <v>1110</v>
      </c>
      <c r="AM60" s="274">
        <f t="shared" si="17"/>
        <v>0</v>
      </c>
      <c r="AN60" s="499">
        <f t="shared" si="146"/>
        <v>1</v>
      </c>
      <c r="AO60" s="1036">
        <v>444</v>
      </c>
      <c r="AP60" s="392">
        <f t="shared" si="18"/>
        <v>444</v>
      </c>
      <c r="AQ60" s="316">
        <f t="shared" si="147"/>
        <v>0</v>
      </c>
      <c r="AR60" s="1036">
        <v>3328.75</v>
      </c>
      <c r="AS60" s="392">
        <f t="shared" si="19"/>
        <v>0</v>
      </c>
      <c r="AT60" s="276">
        <f t="shared" si="148"/>
        <v>0</v>
      </c>
      <c r="AU60" s="1036">
        <v>1664.37</v>
      </c>
      <c r="AV60" s="392">
        <f t="shared" si="20"/>
        <v>0</v>
      </c>
      <c r="AW60" s="297">
        <f t="shared" si="149"/>
        <v>1</v>
      </c>
      <c r="AX60" s="1036">
        <v>332.87</v>
      </c>
      <c r="AY60" s="274">
        <f t="shared" si="21"/>
        <v>332.87</v>
      </c>
      <c r="AZ60" s="499">
        <f t="shared" si="150"/>
        <v>0</v>
      </c>
      <c r="BA60" s="268">
        <v>2700</v>
      </c>
      <c r="BB60" s="392">
        <f t="shared" si="22"/>
        <v>0</v>
      </c>
      <c r="BC60" s="330">
        <f t="shared" si="151"/>
        <v>0</v>
      </c>
      <c r="BD60" s="268">
        <v>860</v>
      </c>
      <c r="BE60" s="274">
        <f t="shared" si="23"/>
        <v>0</v>
      </c>
      <c r="BF60" s="499">
        <f t="shared" si="152"/>
        <v>0</v>
      </c>
      <c r="BG60" s="964">
        <v>-275</v>
      </c>
      <c r="BH60" s="358">
        <f t="shared" si="24"/>
        <v>0</v>
      </c>
      <c r="BI60" s="499">
        <f t="shared" si="153"/>
        <v>0</v>
      </c>
      <c r="BJ60" s="964">
        <v>-1025</v>
      </c>
      <c r="BK60" s="269">
        <f t="shared" si="25"/>
        <v>0</v>
      </c>
      <c r="BL60" s="499">
        <f t="shared" si="154"/>
        <v>1</v>
      </c>
      <c r="BM60" s="382">
        <f t="shared" si="26"/>
        <v>-512.5</v>
      </c>
      <c r="BN60" s="392">
        <f t="shared" si="27"/>
        <v>-512.5</v>
      </c>
      <c r="BO60" s="499">
        <f t="shared" si="155"/>
        <v>0</v>
      </c>
      <c r="BP60" s="1036">
        <v>718.75</v>
      </c>
      <c r="BQ60" s="274">
        <f t="shared" si="28"/>
        <v>0</v>
      </c>
      <c r="BR60" s="499">
        <f t="shared" si="156"/>
        <v>0</v>
      </c>
      <c r="BS60" s="298">
        <v>837.5</v>
      </c>
      <c r="BT60" s="269">
        <f t="shared" si="29"/>
        <v>0</v>
      </c>
      <c r="BU60" s="499">
        <f t="shared" si="157"/>
        <v>1</v>
      </c>
      <c r="BV60" s="298">
        <f t="shared" si="30"/>
        <v>418.75</v>
      </c>
      <c r="BW60" s="392">
        <f t="shared" si="31"/>
        <v>418.75</v>
      </c>
      <c r="BX60" s="499">
        <f t="shared" si="158"/>
        <v>0</v>
      </c>
      <c r="BY60" s="964">
        <v>-470</v>
      </c>
      <c r="BZ60" s="392">
        <f t="shared" si="32"/>
        <v>0</v>
      </c>
      <c r="CA60" s="297">
        <f t="shared" si="159"/>
        <v>0</v>
      </c>
      <c r="CB60" s="964">
        <v>-6300</v>
      </c>
      <c r="CC60" s="269">
        <f t="shared" si="33"/>
        <v>0</v>
      </c>
      <c r="CD60" s="501">
        <f t="shared" si="160"/>
        <v>0</v>
      </c>
      <c r="CE60" s="298">
        <f t="shared" si="34"/>
        <v>-3150</v>
      </c>
      <c r="CF60" s="500">
        <f t="shared" si="35"/>
        <v>0</v>
      </c>
      <c r="CG60" s="330">
        <f t="shared" si="161"/>
        <v>1</v>
      </c>
      <c r="CH60" s="964">
        <v>-630</v>
      </c>
      <c r="CI60" s="299">
        <f t="shared" si="36"/>
        <v>-630</v>
      </c>
      <c r="CJ60" s="499">
        <f t="shared" si="162"/>
        <v>0</v>
      </c>
      <c r="CK60" s="268"/>
      <c r="CL60" s="392">
        <f t="shared" si="37"/>
        <v>0</v>
      </c>
      <c r="CM60" s="330">
        <f t="shared" si="163"/>
        <v>0</v>
      </c>
      <c r="CN60" s="268"/>
      <c r="CO60" s="269">
        <f t="shared" si="38"/>
        <v>0</v>
      </c>
      <c r="CP60" s="501">
        <f t="shared" si="164"/>
        <v>0</v>
      </c>
      <c r="CQ60" s="497"/>
      <c r="CR60" s="299"/>
      <c r="CS60" s="330">
        <f t="shared" si="165"/>
        <v>1</v>
      </c>
      <c r="CT60" s="268"/>
      <c r="CU60" s="274">
        <f t="shared" si="39"/>
        <v>0</v>
      </c>
      <c r="CV60" s="323">
        <f t="shared" si="40"/>
        <v>-87.88</v>
      </c>
      <c r="CW60" s="323">
        <f t="shared" si="166"/>
        <v>12176.37</v>
      </c>
      <c r="CX60" s="223"/>
      <c r="CY60" s="1127">
        <f t="shared" si="41"/>
        <v>41791</v>
      </c>
      <c r="CZ60" s="297">
        <f t="shared" si="167"/>
        <v>0</v>
      </c>
      <c r="DA60" s="269">
        <v>2093.75</v>
      </c>
      <c r="DB60" s="299">
        <f t="shared" si="42"/>
        <v>0</v>
      </c>
      <c r="DC60" s="297">
        <f t="shared" si="168"/>
        <v>0</v>
      </c>
      <c r="DD60" s="298">
        <f t="shared" si="43"/>
        <v>209.375</v>
      </c>
      <c r="DE60" s="299">
        <f t="shared" si="44"/>
        <v>0</v>
      </c>
      <c r="DF60" s="297">
        <f t="shared" si="169"/>
        <v>0</v>
      </c>
      <c r="DG60" s="1034">
        <v>1260</v>
      </c>
      <c r="DH60" s="299">
        <f t="shared" si="45"/>
        <v>0</v>
      </c>
      <c r="DI60" s="297">
        <f t="shared" si="170"/>
        <v>0</v>
      </c>
      <c r="DJ60" s="1036">
        <v>126</v>
      </c>
      <c r="DK60" s="596">
        <f t="shared" ref="DK60:DK66" si="305">DJ60*DI60</f>
        <v>0</v>
      </c>
      <c r="DL60" s="297">
        <f t="shared" si="171"/>
        <v>0</v>
      </c>
      <c r="DM60" s="1034">
        <v>4890</v>
      </c>
      <c r="DN60" s="596">
        <f t="shared" si="46"/>
        <v>0</v>
      </c>
      <c r="DO60" s="330">
        <f t="shared" si="172"/>
        <v>0</v>
      </c>
      <c r="DP60" s="298">
        <f t="shared" si="47"/>
        <v>2445</v>
      </c>
      <c r="DQ60" s="274">
        <f t="shared" si="48"/>
        <v>0</v>
      </c>
      <c r="DR60" s="499">
        <f t="shared" si="173"/>
        <v>0</v>
      </c>
      <c r="DS60" s="298">
        <f t="shared" si="49"/>
        <v>489</v>
      </c>
      <c r="DT60" s="274">
        <f t="shared" si="50"/>
        <v>0</v>
      </c>
      <c r="DU60" s="297">
        <f t="shared" si="174"/>
        <v>0</v>
      </c>
      <c r="DV60" s="1036">
        <v>11090</v>
      </c>
      <c r="DW60" s="596">
        <f t="shared" si="51"/>
        <v>0</v>
      </c>
      <c r="DX60" s="297">
        <f t="shared" si="175"/>
        <v>0</v>
      </c>
      <c r="DY60" s="269">
        <f t="shared" si="52"/>
        <v>5545</v>
      </c>
      <c r="DZ60" s="596">
        <f t="shared" si="53"/>
        <v>0</v>
      </c>
      <c r="EA60" s="297">
        <f t="shared" si="176"/>
        <v>0</v>
      </c>
      <c r="EB60" s="1053">
        <v>2218</v>
      </c>
      <c r="EC60" s="596">
        <f t="shared" si="54"/>
        <v>0</v>
      </c>
      <c r="ED60" s="297">
        <f t="shared" si="177"/>
        <v>0</v>
      </c>
      <c r="EE60" s="269">
        <v>4425</v>
      </c>
      <c r="EF60" s="596">
        <f t="shared" si="55"/>
        <v>0</v>
      </c>
      <c r="EG60" s="297">
        <f t="shared" si="178"/>
        <v>0</v>
      </c>
      <c r="EH60" s="269">
        <f t="shared" si="56"/>
        <v>2212.5</v>
      </c>
      <c r="EI60" s="596">
        <f t="shared" si="57"/>
        <v>0</v>
      </c>
      <c r="EJ60" s="297">
        <f t="shared" si="179"/>
        <v>0</v>
      </c>
      <c r="EK60" s="269">
        <f t="shared" si="58"/>
        <v>442.5</v>
      </c>
      <c r="EL60" s="596">
        <f t="shared" si="59"/>
        <v>0</v>
      </c>
      <c r="EM60" s="297">
        <f t="shared" si="180"/>
        <v>0</v>
      </c>
      <c r="EN60" s="1225">
        <v>-1400</v>
      </c>
      <c r="EO60" s="596">
        <f t="shared" si="60"/>
        <v>0</v>
      </c>
      <c r="EP60" s="297">
        <f t="shared" si="181"/>
        <v>0</v>
      </c>
      <c r="EQ60" s="269">
        <v>1900</v>
      </c>
      <c r="ER60" s="596">
        <f t="shared" si="61"/>
        <v>0</v>
      </c>
      <c r="ES60" s="297">
        <f t="shared" si="182"/>
        <v>0</v>
      </c>
      <c r="ET60" s="964">
        <v>-710</v>
      </c>
      <c r="EU60" s="596">
        <f t="shared" si="62"/>
        <v>0</v>
      </c>
      <c r="EV60" s="297">
        <f t="shared" si="183"/>
        <v>0</v>
      </c>
      <c r="EW60" s="964">
        <v>-1187.5</v>
      </c>
      <c r="EX60" s="596">
        <f t="shared" si="63"/>
        <v>0</v>
      </c>
      <c r="EY60" s="297">
        <f t="shared" si="184"/>
        <v>0</v>
      </c>
      <c r="EZ60" s="964">
        <v>-593.75</v>
      </c>
      <c r="FA60" s="596">
        <f t="shared" si="64"/>
        <v>0</v>
      </c>
      <c r="FB60" s="297">
        <f t="shared" si="185"/>
        <v>0</v>
      </c>
      <c r="FC60" s="1036">
        <v>1331.25</v>
      </c>
      <c r="FD60" s="596">
        <f t="shared" si="65"/>
        <v>0</v>
      </c>
      <c r="FE60" s="297">
        <f t="shared" si="186"/>
        <v>0</v>
      </c>
      <c r="FF60" s="1036">
        <v>562.5</v>
      </c>
      <c r="FG60" s="596">
        <f t="shared" si="66"/>
        <v>0</v>
      </c>
      <c r="FH60" s="297">
        <f t="shared" si="187"/>
        <v>0</v>
      </c>
      <c r="FI60" s="1036">
        <v>281.25</v>
      </c>
      <c r="FJ60" s="596">
        <f t="shared" si="67"/>
        <v>0</v>
      </c>
      <c r="FK60" s="297">
        <f t="shared" si="188"/>
        <v>0</v>
      </c>
      <c r="FL60" s="1036">
        <v>355</v>
      </c>
      <c r="FM60" s="596">
        <f t="shared" si="68"/>
        <v>0</v>
      </c>
      <c r="FN60" s="297">
        <f t="shared" si="189"/>
        <v>0</v>
      </c>
      <c r="FO60" s="964">
        <v>-560</v>
      </c>
      <c r="FP60" s="274">
        <f t="shared" si="69"/>
        <v>0</v>
      </c>
      <c r="FQ60" s="274"/>
      <c r="FR60" s="297">
        <f t="shared" si="190"/>
        <v>0</v>
      </c>
      <c r="FS60" s="269">
        <f t="shared" si="70"/>
        <v>-280</v>
      </c>
      <c r="FT60" s="596">
        <f t="shared" si="71"/>
        <v>0</v>
      </c>
      <c r="FU60" s="297">
        <f t="shared" si="191"/>
        <v>0</v>
      </c>
      <c r="FV60" s="269">
        <f t="shared" si="72"/>
        <v>-56</v>
      </c>
      <c r="FW60" s="596">
        <f t="shared" si="73"/>
        <v>0</v>
      </c>
      <c r="FX60" s="301">
        <f t="shared" si="74"/>
        <v>0</v>
      </c>
      <c r="FY60" s="492">
        <f t="shared" si="192"/>
        <v>0</v>
      </c>
      <c r="FZ60" s="302"/>
      <c r="GA60" s="1131">
        <f t="shared" si="75"/>
        <v>41791</v>
      </c>
      <c r="GB60" s="316">
        <f t="shared" si="193"/>
        <v>0</v>
      </c>
      <c r="GC60" s="323">
        <v>1963.75</v>
      </c>
      <c r="GD60" s="268">
        <f t="shared" si="76"/>
        <v>0</v>
      </c>
      <c r="GE60" s="316">
        <f t="shared" si="194"/>
        <v>0</v>
      </c>
      <c r="GF60" s="1036">
        <v>196.38</v>
      </c>
      <c r="GG60" s="386">
        <f t="shared" si="77"/>
        <v>0</v>
      </c>
      <c r="GH60" s="316">
        <f t="shared" si="195"/>
        <v>0</v>
      </c>
      <c r="GI60" s="1036">
        <v>1505</v>
      </c>
      <c r="GJ60" s="268">
        <f t="shared" si="78"/>
        <v>0</v>
      </c>
      <c r="GK60" s="316">
        <f t="shared" si="196"/>
        <v>0</v>
      </c>
      <c r="GL60" s="268">
        <f t="shared" si="79"/>
        <v>150.5</v>
      </c>
      <c r="GM60" s="386">
        <f t="shared" si="80"/>
        <v>0</v>
      </c>
      <c r="GN60" s="297">
        <f t="shared" si="197"/>
        <v>0</v>
      </c>
      <c r="GO60" s="269">
        <v>5770</v>
      </c>
      <c r="GP60" s="596">
        <f t="shared" si="81"/>
        <v>0</v>
      </c>
      <c r="GQ60" s="330">
        <f t="shared" si="198"/>
        <v>0</v>
      </c>
      <c r="GR60" s="298">
        <f t="shared" si="82"/>
        <v>2885</v>
      </c>
      <c r="GS60" s="274">
        <f t="shared" si="83"/>
        <v>0</v>
      </c>
      <c r="GT60" s="499">
        <f t="shared" si="199"/>
        <v>0</v>
      </c>
      <c r="GU60" s="298">
        <f t="shared" si="84"/>
        <v>577</v>
      </c>
      <c r="GV60" s="274">
        <f t="shared" si="85"/>
        <v>0</v>
      </c>
      <c r="GW60" s="499">
        <f t="shared" si="200"/>
        <v>0</v>
      </c>
      <c r="GX60" s="1036">
        <v>9312.5</v>
      </c>
      <c r="GY60" s="274">
        <f t="shared" si="86"/>
        <v>0</v>
      </c>
      <c r="GZ60" s="499">
        <f t="shared" si="201"/>
        <v>0</v>
      </c>
      <c r="HA60" s="298">
        <f t="shared" si="87"/>
        <v>4656.25</v>
      </c>
      <c r="HB60" s="274">
        <f t="shared" si="88"/>
        <v>0</v>
      </c>
      <c r="HC60" s="499">
        <f t="shared" si="202"/>
        <v>0</v>
      </c>
      <c r="HD60" s="1036">
        <v>1862.5</v>
      </c>
      <c r="HE60" s="274">
        <f t="shared" si="89"/>
        <v>0</v>
      </c>
      <c r="HF60" s="691">
        <f t="shared" si="203"/>
        <v>0</v>
      </c>
      <c r="HG60" s="317">
        <v>5925</v>
      </c>
      <c r="HH60" s="498">
        <f t="shared" si="90"/>
        <v>0</v>
      </c>
      <c r="HI60" s="691">
        <f t="shared" si="304"/>
        <v>0</v>
      </c>
      <c r="HJ60" s="317">
        <f t="shared" si="91"/>
        <v>2962.5</v>
      </c>
      <c r="HK60" s="498">
        <f t="shared" si="92"/>
        <v>0</v>
      </c>
      <c r="HL60" s="689">
        <f t="shared" si="204"/>
        <v>0</v>
      </c>
      <c r="HM60" s="317">
        <f t="shared" si="93"/>
        <v>592.5</v>
      </c>
      <c r="HN60" s="317">
        <f t="shared" si="94"/>
        <v>0</v>
      </c>
      <c r="HO60" s="691">
        <f t="shared" si="205"/>
        <v>0</v>
      </c>
      <c r="HP60" s="964">
        <v>-960</v>
      </c>
      <c r="HQ60" s="498">
        <f t="shared" si="95"/>
        <v>0</v>
      </c>
      <c r="HR60" s="499"/>
      <c r="HS60" s="298"/>
      <c r="HT60" s="392"/>
      <c r="HU60" s="691">
        <f t="shared" si="206"/>
        <v>0</v>
      </c>
      <c r="HV60" s="1036">
        <v>1200</v>
      </c>
      <c r="HW60" s="498">
        <f t="shared" si="96"/>
        <v>0</v>
      </c>
      <c r="HX60" s="499"/>
      <c r="HY60" s="298"/>
      <c r="HZ60" s="392"/>
      <c r="IA60" s="689">
        <f t="shared" si="207"/>
        <v>0</v>
      </c>
      <c r="IB60" s="1036">
        <v>525</v>
      </c>
      <c r="IC60" s="317">
        <f t="shared" si="97"/>
        <v>0</v>
      </c>
      <c r="ID60" s="499">
        <f t="shared" si="208"/>
        <v>0</v>
      </c>
      <c r="IE60" s="964">
        <v>-41</v>
      </c>
      <c r="IF60" s="392">
        <f t="shared" si="98"/>
        <v>0</v>
      </c>
      <c r="IG60" s="691">
        <f t="shared" si="209"/>
        <v>0</v>
      </c>
      <c r="IH60" s="317">
        <v>437.5</v>
      </c>
      <c r="II60" s="498">
        <f t="shared" si="99"/>
        <v>0</v>
      </c>
      <c r="IJ60" s="691">
        <f t="shared" si="210"/>
        <v>0</v>
      </c>
      <c r="IK60" s="298">
        <f t="shared" si="100"/>
        <v>218.75</v>
      </c>
      <c r="IL60" s="317">
        <f t="shared" si="101"/>
        <v>0</v>
      </c>
      <c r="IM60" s="499">
        <f t="shared" si="211"/>
        <v>0</v>
      </c>
      <c r="IN60" s="1036">
        <v>4.25</v>
      </c>
      <c r="IO60" s="392">
        <f t="shared" si="102"/>
        <v>0</v>
      </c>
      <c r="IP60" s="499">
        <f t="shared" si="212"/>
        <v>0</v>
      </c>
      <c r="IQ60" s="1036">
        <v>881.25</v>
      </c>
      <c r="IR60" s="392">
        <f t="shared" si="103"/>
        <v>0</v>
      </c>
      <c r="IS60" s="499"/>
      <c r="IT60" s="298"/>
      <c r="IU60" s="392"/>
      <c r="IV60" s="499">
        <f t="shared" si="213"/>
        <v>0</v>
      </c>
      <c r="IW60" s="298">
        <v>212.5</v>
      </c>
      <c r="IX60" s="392">
        <f t="shared" si="104"/>
        <v>0</v>
      </c>
      <c r="IY60" s="499">
        <f t="shared" si="214"/>
        <v>0</v>
      </c>
      <c r="IZ60" s="298">
        <f t="shared" si="105"/>
        <v>106.25</v>
      </c>
      <c r="JA60" s="392">
        <f t="shared" si="106"/>
        <v>0</v>
      </c>
      <c r="JB60" s="385">
        <f t="shared" si="215"/>
        <v>0</v>
      </c>
      <c r="JC60" s="298">
        <v>-26.75</v>
      </c>
      <c r="JD60" s="392">
        <f t="shared" si="107"/>
        <v>0</v>
      </c>
      <c r="JE60" s="499">
        <f t="shared" si="216"/>
        <v>0</v>
      </c>
      <c r="JF60" s="298">
        <v>605</v>
      </c>
      <c r="JG60" s="392">
        <f t="shared" si="108"/>
        <v>0</v>
      </c>
      <c r="JH60" s="499">
        <f t="shared" si="217"/>
        <v>0</v>
      </c>
      <c r="JI60" s="1036">
        <v>1970</v>
      </c>
      <c r="JJ60" s="392">
        <f t="shared" si="109"/>
        <v>0</v>
      </c>
      <c r="JK60" s="499">
        <f t="shared" si="218"/>
        <v>0</v>
      </c>
      <c r="JL60" s="1036">
        <v>985</v>
      </c>
      <c r="JM60" s="392">
        <f t="shared" si="110"/>
        <v>0</v>
      </c>
      <c r="JN60" s="499">
        <f t="shared" si="219"/>
        <v>0</v>
      </c>
      <c r="JO60" s="298">
        <f t="shared" si="111"/>
        <v>197</v>
      </c>
      <c r="JP60" s="392">
        <f t="shared" si="112"/>
        <v>0</v>
      </c>
      <c r="JQ60" s="561">
        <f t="shared" si="113"/>
        <v>0</v>
      </c>
      <c r="JR60" s="498">
        <f t="shared" si="220"/>
        <v>0</v>
      </c>
      <c r="JS60" s="223"/>
      <c r="JT60" s="254">
        <f t="shared" si="114"/>
        <v>41791</v>
      </c>
      <c r="JU60" s="253">
        <f t="shared" si="221"/>
        <v>0</v>
      </c>
      <c r="JV60" s="253">
        <f t="shared" si="222"/>
        <v>880</v>
      </c>
      <c r="JW60" s="253">
        <f t="shared" si="223"/>
        <v>0</v>
      </c>
      <c r="JX60" s="253">
        <f t="shared" si="224"/>
        <v>-503</v>
      </c>
      <c r="JY60" s="253">
        <f t="shared" si="225"/>
        <v>0</v>
      </c>
      <c r="JZ60" s="253">
        <f t="shared" si="226"/>
        <v>0</v>
      </c>
      <c r="KA60" s="253">
        <f t="shared" si="227"/>
        <v>2532</v>
      </c>
      <c r="KB60" s="253">
        <f t="shared" si="228"/>
        <v>0</v>
      </c>
      <c r="KC60" s="253">
        <f t="shared" si="229"/>
        <v>0</v>
      </c>
      <c r="KD60" s="831">
        <f t="shared" si="230"/>
        <v>568</v>
      </c>
      <c r="KE60" s="831">
        <f t="shared" si="231"/>
        <v>0</v>
      </c>
      <c r="KF60" s="831">
        <f t="shared" si="232"/>
        <v>0</v>
      </c>
      <c r="KG60" s="831">
        <f t="shared" si="233"/>
        <v>78.12</v>
      </c>
      <c r="KH60" s="831">
        <f t="shared" si="234"/>
        <v>0</v>
      </c>
      <c r="KI60" s="831">
        <f t="shared" si="235"/>
        <v>0</v>
      </c>
      <c r="KJ60" s="253">
        <f t="shared" si="236"/>
        <v>0</v>
      </c>
      <c r="KK60" s="831">
        <f t="shared" si="237"/>
        <v>0</v>
      </c>
      <c r="KL60" s="831">
        <f t="shared" si="238"/>
        <v>3931.25</v>
      </c>
      <c r="KM60" s="831">
        <f t="shared" si="239"/>
        <v>0</v>
      </c>
      <c r="KN60" s="831">
        <f t="shared" si="240"/>
        <v>0</v>
      </c>
      <c r="KO60" s="831">
        <f t="shared" si="241"/>
        <v>4950</v>
      </c>
      <c r="KP60" s="831">
        <f t="shared" si="242"/>
        <v>0</v>
      </c>
      <c r="KQ60" s="831">
        <f t="shared" si="243"/>
        <v>0</v>
      </c>
      <c r="KR60" s="831">
        <f t="shared" si="244"/>
        <v>0</v>
      </c>
      <c r="KS60" s="831">
        <f t="shared" si="245"/>
        <v>-260</v>
      </c>
      <c r="KT60" s="243">
        <f t="shared" si="246"/>
        <v>0</v>
      </c>
      <c r="KU60" s="243">
        <f t="shared" si="247"/>
        <v>0</v>
      </c>
      <c r="KV60" s="243">
        <f t="shared" si="248"/>
        <v>0</v>
      </c>
      <c r="KW60" s="243">
        <f t="shared" si="249"/>
        <v>0</v>
      </c>
      <c r="KX60" s="243">
        <f t="shared" si="250"/>
        <v>0</v>
      </c>
      <c r="KY60" s="243">
        <f t="shared" si="251"/>
        <v>0</v>
      </c>
      <c r="KZ60" s="243">
        <f t="shared" si="252"/>
        <v>0</v>
      </c>
      <c r="LA60" s="243">
        <f t="shared" si="253"/>
        <v>0</v>
      </c>
      <c r="LB60" s="243">
        <f t="shared" si="254"/>
        <v>0</v>
      </c>
      <c r="LC60" s="243">
        <f t="shared" si="255"/>
        <v>0</v>
      </c>
      <c r="LD60" s="243">
        <f t="shared" si="256"/>
        <v>0</v>
      </c>
      <c r="LE60" s="243">
        <f t="shared" si="257"/>
        <v>0</v>
      </c>
      <c r="LF60" s="243">
        <f t="shared" si="258"/>
        <v>0</v>
      </c>
      <c r="LG60" s="243">
        <f t="shared" si="259"/>
        <v>0</v>
      </c>
      <c r="LH60" s="243">
        <f t="shared" si="260"/>
        <v>0</v>
      </c>
      <c r="LI60" s="243">
        <f t="shared" si="261"/>
        <v>0</v>
      </c>
      <c r="LJ60" s="243">
        <f t="shared" si="262"/>
        <v>0</v>
      </c>
      <c r="LK60" s="243">
        <f t="shared" si="263"/>
        <v>0</v>
      </c>
      <c r="LL60" s="243">
        <f t="shared" si="264"/>
        <v>0</v>
      </c>
      <c r="LM60" s="243">
        <f t="shared" si="265"/>
        <v>0</v>
      </c>
      <c r="LN60" s="243">
        <f t="shared" si="266"/>
        <v>0</v>
      </c>
      <c r="LO60" s="243">
        <f t="shared" si="267"/>
        <v>0</v>
      </c>
      <c r="LP60" s="243">
        <f t="shared" si="268"/>
        <v>0</v>
      </c>
      <c r="LQ60" s="243">
        <f t="shared" si="269"/>
        <v>0</v>
      </c>
      <c r="LR60" s="243">
        <f t="shared" si="270"/>
        <v>0</v>
      </c>
      <c r="LS60" s="243">
        <f t="shared" si="271"/>
        <v>0</v>
      </c>
      <c r="LT60" s="243">
        <f t="shared" si="272"/>
        <v>0</v>
      </c>
      <c r="LU60" s="243">
        <f t="shared" si="273"/>
        <v>0</v>
      </c>
      <c r="LV60" s="243">
        <f t="shared" si="274"/>
        <v>0</v>
      </c>
      <c r="LW60" s="243">
        <f t="shared" si="275"/>
        <v>0</v>
      </c>
      <c r="LX60" s="243">
        <f t="shared" si="276"/>
        <v>0</v>
      </c>
      <c r="LY60" s="243">
        <f t="shared" si="277"/>
        <v>0</v>
      </c>
      <c r="LZ60" s="243">
        <f t="shared" si="278"/>
        <v>0</v>
      </c>
      <c r="MA60" s="243">
        <f t="shared" si="279"/>
        <v>0</v>
      </c>
      <c r="MB60" s="243">
        <f t="shared" si="280"/>
        <v>0</v>
      </c>
      <c r="MC60" s="243">
        <f t="shared" si="281"/>
        <v>0</v>
      </c>
      <c r="MD60" s="243">
        <f t="shared" si="282"/>
        <v>0</v>
      </c>
      <c r="ME60" s="243">
        <f t="shared" si="283"/>
        <v>0</v>
      </c>
      <c r="MF60" s="243">
        <f t="shared" si="284"/>
        <v>0</v>
      </c>
      <c r="MG60" s="243">
        <f t="shared" si="285"/>
        <v>0</v>
      </c>
      <c r="MH60" s="243">
        <f t="shared" si="286"/>
        <v>0</v>
      </c>
      <c r="MI60" s="243">
        <f t="shared" si="287"/>
        <v>0</v>
      </c>
      <c r="MJ60" s="243">
        <f t="shared" si="288"/>
        <v>0</v>
      </c>
      <c r="MK60" s="243">
        <f t="shared" si="289"/>
        <v>0</v>
      </c>
      <c r="ML60" s="243">
        <f t="shared" si="290"/>
        <v>0</v>
      </c>
      <c r="MM60" s="243">
        <f t="shared" si="291"/>
        <v>0</v>
      </c>
      <c r="MN60" s="243">
        <f t="shared" si="292"/>
        <v>0</v>
      </c>
      <c r="MO60" s="243">
        <f t="shared" si="293"/>
        <v>0</v>
      </c>
      <c r="MP60" s="243">
        <f t="shared" si="294"/>
        <v>0</v>
      </c>
      <c r="MQ60" s="243">
        <f t="shared" si="295"/>
        <v>0</v>
      </c>
      <c r="MR60" s="243">
        <f t="shared" si="296"/>
        <v>0</v>
      </c>
      <c r="MS60" s="243">
        <f t="shared" si="297"/>
        <v>0</v>
      </c>
      <c r="MT60" s="243">
        <f t="shared" si="298"/>
        <v>0</v>
      </c>
      <c r="MU60" s="243">
        <f t="shared" si="299"/>
        <v>0</v>
      </c>
      <c r="MV60" s="243">
        <f t="shared" si="300"/>
        <v>0</v>
      </c>
      <c r="MW60" s="861">
        <f t="shared" si="115"/>
        <v>41791</v>
      </c>
      <c r="MX60" s="253">
        <f t="shared" si="116"/>
        <v>12176.369999999999</v>
      </c>
      <c r="MY60" s="243">
        <f t="shared" si="117"/>
        <v>0</v>
      </c>
      <c r="MZ60" s="243">
        <f t="shared" si="118"/>
        <v>0</v>
      </c>
      <c r="NA60" s="243">
        <f t="shared" si="119"/>
        <v>12176.369999999999</v>
      </c>
      <c r="NB60" s="359"/>
      <c r="NC60" s="1159">
        <f t="shared" si="120"/>
        <v>41791</v>
      </c>
      <c r="ND60" s="378">
        <f t="shared" si="121"/>
        <v>-87.88</v>
      </c>
      <c r="NE60" s="378">
        <f t="shared" si="122"/>
        <v>0</v>
      </c>
      <c r="NF60" s="382">
        <f t="shared" si="123"/>
        <v>0</v>
      </c>
      <c r="NG60" s="274">
        <f t="shared" si="124"/>
        <v>-87.88</v>
      </c>
      <c r="NH60" s="819">
        <f t="shared" si="125"/>
        <v>41791</v>
      </c>
      <c r="NI60" s="269">
        <f t="shared" si="126"/>
        <v>0</v>
      </c>
      <c r="NJ60" s="274">
        <f t="shared" si="127"/>
        <v>-87.88</v>
      </c>
      <c r="NK60" s="1113">
        <f t="shared" si="128"/>
        <v>0</v>
      </c>
      <c r="NL60" s="992">
        <f t="shared" si="129"/>
        <v>1</v>
      </c>
      <c r="NM60" s="413">
        <f t="shared" si="130"/>
        <v>41791</v>
      </c>
      <c r="NN60" s="378">
        <f t="shared" si="301"/>
        <v>12176.37</v>
      </c>
      <c r="NO60" s="243">
        <f>MAX(NN55:NN60)</f>
        <v>12264.25</v>
      </c>
      <c r="NP60" s="243">
        <f t="shared" si="302"/>
        <v>-87.8799999999992</v>
      </c>
      <c r="NQ60" s="276">
        <f>(NP60=NP203)*1</f>
        <v>0</v>
      </c>
      <c r="NR60" s="254">
        <f t="shared" si="303"/>
        <v>0</v>
      </c>
      <c r="NS60" s="757"/>
      <c r="NT60" s="757"/>
      <c r="NU60" s="758"/>
      <c r="NV60" s="758"/>
      <c r="NW60" s="758"/>
      <c r="NX60" s="234"/>
      <c r="NY60" s="241"/>
      <c r="NZ60" s="241"/>
      <c r="OA60" s="143"/>
      <c r="OB60" s="241"/>
      <c r="OC60" s="241"/>
      <c r="OD60" s="236"/>
      <c r="OE60" s="236"/>
      <c r="OF60" s="236"/>
      <c r="OG60" s="234"/>
      <c r="OH60" s="143"/>
      <c r="OI60" s="236"/>
      <c r="OJ60" s="236"/>
      <c r="OK60" s="236"/>
      <c r="OL60" s="236"/>
      <c r="OM60" s="236"/>
      <c r="ON60" s="236"/>
      <c r="OO60" s="236"/>
      <c r="OP60" s="236"/>
      <c r="OQ60" s="236"/>
      <c r="OR60" s="236"/>
      <c r="OS60" s="236"/>
      <c r="OT60" s="236"/>
      <c r="OU60" s="236"/>
      <c r="OV60" s="236"/>
      <c r="OW60" s="236"/>
      <c r="OX60" s="236"/>
      <c r="OY60" s="236"/>
      <c r="OZ60" s="236"/>
      <c r="PA60" s="236"/>
      <c r="PB60" s="236"/>
      <c r="PC60" s="236"/>
      <c r="PD60" s="236"/>
      <c r="PE60" s="236"/>
      <c r="PF60" s="236"/>
      <c r="PG60" s="236"/>
      <c r="PH60" s="236"/>
      <c r="PI60" s="236"/>
      <c r="PJ60" s="236"/>
      <c r="PK60" s="236"/>
      <c r="PL60" s="236"/>
      <c r="PM60" s="236"/>
      <c r="PN60" s="236"/>
      <c r="PO60" s="236"/>
      <c r="PP60" s="236"/>
      <c r="PQ60" s="236"/>
      <c r="PR60" s="236"/>
      <c r="PS60" s="236"/>
      <c r="PT60" s="236"/>
      <c r="PU60" s="236"/>
      <c r="PV60" s="236"/>
      <c r="PW60" s="236"/>
      <c r="PX60" s="236"/>
      <c r="PY60" s="236"/>
      <c r="PZ60" s="236"/>
      <c r="QA60" s="236"/>
      <c r="QB60" s="236"/>
      <c r="QC60" s="236"/>
      <c r="QD60" s="236"/>
      <c r="QE60" s="236"/>
      <c r="QF60" s="236"/>
      <c r="QG60" s="236"/>
      <c r="QH60" s="236"/>
      <c r="QI60" s="236"/>
      <c r="QJ60" s="236"/>
      <c r="QK60" s="236"/>
      <c r="QL60" s="236"/>
      <c r="QM60" s="236"/>
      <c r="QN60" s="236"/>
      <c r="QO60" s="236"/>
      <c r="QP60" s="236"/>
      <c r="QQ60" s="236"/>
      <c r="QR60" s="236"/>
      <c r="QS60" s="236"/>
      <c r="QT60" s="236"/>
      <c r="QU60" s="236"/>
      <c r="QV60" s="236"/>
      <c r="QW60" s="236"/>
      <c r="QX60" s="236"/>
      <c r="QY60" s="84"/>
      <c r="QZ60" s="84"/>
      <c r="RA60" s="84"/>
      <c r="RB60" s="84"/>
      <c r="RC60" s="84"/>
      <c r="RD60" s="84"/>
      <c r="RE60" s="84"/>
      <c r="RF60" s="84"/>
      <c r="RG60" s="84"/>
      <c r="RH60" s="84"/>
      <c r="RI60" s="84"/>
      <c r="RJ60" s="84"/>
      <c r="RK60" s="84"/>
      <c r="RL60" s="84"/>
      <c r="RM60" s="84"/>
      <c r="RN60" s="84"/>
      <c r="RO60" s="84"/>
      <c r="RP60" s="84"/>
      <c r="RQ60" s="84"/>
      <c r="RR60" s="84"/>
      <c r="RS60" s="84"/>
      <c r="RT60" s="84"/>
      <c r="RU60" s="84"/>
      <c r="RV60" s="84"/>
      <c r="RW60" s="84"/>
      <c r="RX60" s="84"/>
      <c r="RY60" s="84"/>
      <c r="RZ60" s="84"/>
      <c r="SA60" s="84"/>
      <c r="SB60" s="84"/>
      <c r="SC60" s="84"/>
      <c r="SD60" s="84"/>
      <c r="SE60" s="84"/>
      <c r="SF60" s="84"/>
      <c r="SG60" s="84"/>
      <c r="SH60" s="84"/>
      <c r="SI60" s="84"/>
      <c r="SJ60" s="84"/>
      <c r="SK60" s="84"/>
      <c r="SL60" s="84"/>
      <c r="SM60" s="84"/>
      <c r="SN60" s="84"/>
      <c r="SO60" s="84"/>
      <c r="SP60" s="84"/>
      <c r="SQ60" s="84"/>
      <c r="SR60" s="84"/>
      <c r="SS60" s="84"/>
      <c r="ST60" s="84"/>
      <c r="SU60" s="84"/>
      <c r="SV60" s="84"/>
      <c r="SW60" s="84"/>
      <c r="SX60" s="84"/>
      <c r="SY60" s="84"/>
      <c r="SZ60" s="84"/>
      <c r="TA60" s="84"/>
      <c r="TB60" s="84"/>
      <c r="TC60" s="84"/>
      <c r="TD60" s="84"/>
      <c r="TE60" s="84"/>
      <c r="TF60" s="84"/>
      <c r="TG60" s="84"/>
      <c r="TH60" s="84"/>
      <c r="TI60" s="84"/>
      <c r="TJ60" s="84"/>
      <c r="TK60" s="84"/>
      <c r="TL60" s="84"/>
      <c r="TM60" s="84"/>
      <c r="TN60" s="84"/>
      <c r="TO60" s="84"/>
      <c r="TP60" s="84"/>
      <c r="TQ60" s="84"/>
      <c r="TR60" s="84"/>
      <c r="TS60" s="84"/>
      <c r="TT60" s="84"/>
      <c r="TU60" s="84"/>
      <c r="TV60" s="84"/>
      <c r="TW60" s="84"/>
      <c r="TX60" s="84"/>
      <c r="TY60" s="84"/>
      <c r="TZ60" s="84"/>
      <c r="UA60" s="84"/>
      <c r="UB60" s="84"/>
      <c r="UC60" s="84"/>
      <c r="UD60" s="84"/>
      <c r="UE60" s="84"/>
      <c r="UF60" s="84"/>
      <c r="UG60" s="84"/>
      <c r="UH60" s="84"/>
      <c r="UI60" s="84"/>
    </row>
    <row r="61" spans="1:555" s="96" customFormat="1" ht="19.5" customHeight="1" x14ac:dyDescent="0.35">
      <c r="A61" s="84"/>
      <c r="B61" s="1167">
        <f t="shared" si="131"/>
        <v>41821</v>
      </c>
      <c r="C61" s="867">
        <f t="shared" si="132"/>
        <v>37176.370000000003</v>
      </c>
      <c r="D61" s="869">
        <v>0</v>
      </c>
      <c r="E61" s="869">
        <v>0</v>
      </c>
      <c r="F61" s="867">
        <f t="shared" si="133"/>
        <v>4521.25</v>
      </c>
      <c r="G61" s="870">
        <f t="shared" si="134"/>
        <v>41697.620000000003</v>
      </c>
      <c r="H61" s="953">
        <f t="shared" si="135"/>
        <v>0.12161623095530844</v>
      </c>
      <c r="I61" s="355">
        <f t="shared" si="136"/>
        <v>16697.620000000003</v>
      </c>
      <c r="J61" s="355">
        <f>MAX(I55:I61)</f>
        <v>16697.620000000003</v>
      </c>
      <c r="K61" s="355">
        <f t="shared" si="5"/>
        <v>0</v>
      </c>
      <c r="L61" s="1145">
        <f t="shared" si="6"/>
        <v>41821</v>
      </c>
      <c r="M61" s="330">
        <f t="shared" si="137"/>
        <v>0</v>
      </c>
      <c r="N61" s="1034">
        <v>2385</v>
      </c>
      <c r="O61" s="498">
        <f t="shared" si="7"/>
        <v>0</v>
      </c>
      <c r="P61" s="330">
        <f t="shared" si="138"/>
        <v>1</v>
      </c>
      <c r="Q61" s="382">
        <f t="shared" si="8"/>
        <v>238.5</v>
      </c>
      <c r="R61" s="274">
        <f t="shared" si="9"/>
        <v>238.5</v>
      </c>
      <c r="S61" s="499">
        <f t="shared" si="139"/>
        <v>0</v>
      </c>
      <c r="T61" s="1036">
        <v>2780</v>
      </c>
      <c r="U61" s="269">
        <f t="shared" si="10"/>
        <v>0</v>
      </c>
      <c r="V61" s="499">
        <f t="shared" si="140"/>
        <v>1</v>
      </c>
      <c r="W61" s="1036">
        <v>278</v>
      </c>
      <c r="X61" s="269">
        <f t="shared" si="11"/>
        <v>278</v>
      </c>
      <c r="Y61" s="499">
        <f t="shared" si="141"/>
        <v>0</v>
      </c>
      <c r="Z61" s="298">
        <v>6580</v>
      </c>
      <c r="AA61" s="392">
        <f t="shared" si="12"/>
        <v>0</v>
      </c>
      <c r="AB61" s="330">
        <f t="shared" si="142"/>
        <v>0</v>
      </c>
      <c r="AC61" s="298">
        <f t="shared" si="13"/>
        <v>3290</v>
      </c>
      <c r="AD61" s="274">
        <f t="shared" si="14"/>
        <v>0</v>
      </c>
      <c r="AE61" s="499">
        <f t="shared" si="143"/>
        <v>1</v>
      </c>
      <c r="AF61" s="1036">
        <v>658</v>
      </c>
      <c r="AG61" s="274">
        <f t="shared" si="15"/>
        <v>658</v>
      </c>
      <c r="AH61" s="499">
        <f t="shared" si="144"/>
        <v>0</v>
      </c>
      <c r="AI61" s="1036">
        <v>1280</v>
      </c>
      <c r="AJ61" s="392">
        <f t="shared" si="16"/>
        <v>0</v>
      </c>
      <c r="AK61" s="330">
        <f t="shared" si="145"/>
        <v>0</v>
      </c>
      <c r="AL61" s="1036">
        <v>640</v>
      </c>
      <c r="AM61" s="274">
        <f t="shared" si="17"/>
        <v>0</v>
      </c>
      <c r="AN61" s="499">
        <f t="shared" si="146"/>
        <v>1</v>
      </c>
      <c r="AO61" s="1036">
        <v>256</v>
      </c>
      <c r="AP61" s="392">
        <f t="shared" si="18"/>
        <v>256</v>
      </c>
      <c r="AQ61" s="316">
        <f t="shared" si="147"/>
        <v>0</v>
      </c>
      <c r="AR61" s="964">
        <v>-2337.5</v>
      </c>
      <c r="AS61" s="392">
        <f t="shared" si="19"/>
        <v>0</v>
      </c>
      <c r="AT61" s="276">
        <f t="shared" si="148"/>
        <v>0</v>
      </c>
      <c r="AU61" s="964">
        <v>-1168.75</v>
      </c>
      <c r="AV61" s="392">
        <f t="shared" si="20"/>
        <v>0</v>
      </c>
      <c r="AW61" s="297">
        <f t="shared" si="149"/>
        <v>1</v>
      </c>
      <c r="AX61" s="964">
        <v>-233.75</v>
      </c>
      <c r="AY61" s="274">
        <f t="shared" si="21"/>
        <v>-233.75</v>
      </c>
      <c r="AZ61" s="499">
        <f t="shared" si="150"/>
        <v>0</v>
      </c>
      <c r="BA61" s="268">
        <v>670</v>
      </c>
      <c r="BB61" s="392">
        <f t="shared" si="22"/>
        <v>0</v>
      </c>
      <c r="BC61" s="330">
        <f t="shared" si="151"/>
        <v>0</v>
      </c>
      <c r="BD61" s="268">
        <v>670</v>
      </c>
      <c r="BE61" s="274">
        <f t="shared" si="23"/>
        <v>0</v>
      </c>
      <c r="BF61" s="499">
        <f t="shared" si="152"/>
        <v>0</v>
      </c>
      <c r="BG61" s="1036">
        <v>2037.5</v>
      </c>
      <c r="BH61" s="358">
        <f t="shared" si="24"/>
        <v>0</v>
      </c>
      <c r="BI61" s="499">
        <f t="shared" si="153"/>
        <v>0</v>
      </c>
      <c r="BJ61" s="1036">
        <v>2900</v>
      </c>
      <c r="BK61" s="269">
        <f t="shared" si="25"/>
        <v>0</v>
      </c>
      <c r="BL61" s="499">
        <f t="shared" si="154"/>
        <v>1</v>
      </c>
      <c r="BM61" s="382">
        <f t="shared" si="26"/>
        <v>1450</v>
      </c>
      <c r="BN61" s="392">
        <f t="shared" si="27"/>
        <v>1450</v>
      </c>
      <c r="BO61" s="499">
        <f t="shared" si="155"/>
        <v>0</v>
      </c>
      <c r="BP61" s="1036">
        <v>987.5</v>
      </c>
      <c r="BQ61" s="274">
        <f t="shared" si="28"/>
        <v>0</v>
      </c>
      <c r="BR61" s="499">
        <f t="shared" si="156"/>
        <v>0</v>
      </c>
      <c r="BS61" s="298">
        <v>2625</v>
      </c>
      <c r="BT61" s="269">
        <f t="shared" si="29"/>
        <v>0</v>
      </c>
      <c r="BU61" s="499">
        <f t="shared" si="157"/>
        <v>1</v>
      </c>
      <c r="BV61" s="298">
        <f t="shared" si="30"/>
        <v>1312.5</v>
      </c>
      <c r="BW61" s="392">
        <f t="shared" si="31"/>
        <v>1312.5</v>
      </c>
      <c r="BX61" s="499">
        <f t="shared" si="158"/>
        <v>0</v>
      </c>
      <c r="BY61" s="1036">
        <v>490</v>
      </c>
      <c r="BZ61" s="392">
        <f t="shared" si="32"/>
        <v>0</v>
      </c>
      <c r="CA61" s="297">
        <f t="shared" si="159"/>
        <v>0</v>
      </c>
      <c r="CB61" s="1036">
        <v>5620</v>
      </c>
      <c r="CC61" s="269">
        <f t="shared" si="33"/>
        <v>0</v>
      </c>
      <c r="CD61" s="501">
        <f t="shared" si="160"/>
        <v>0</v>
      </c>
      <c r="CE61" s="298">
        <f t="shared" si="34"/>
        <v>2810</v>
      </c>
      <c r="CF61" s="500">
        <f t="shared" si="35"/>
        <v>0</v>
      </c>
      <c r="CG61" s="330">
        <f t="shared" si="161"/>
        <v>1</v>
      </c>
      <c r="CH61" s="1036">
        <v>562</v>
      </c>
      <c r="CI61" s="299">
        <f t="shared" si="36"/>
        <v>562</v>
      </c>
      <c r="CJ61" s="499">
        <f t="shared" si="162"/>
        <v>0</v>
      </c>
      <c r="CK61" s="268"/>
      <c r="CL61" s="392">
        <f t="shared" si="37"/>
        <v>0</v>
      </c>
      <c r="CM61" s="330">
        <f t="shared" si="163"/>
        <v>0</v>
      </c>
      <c r="CN61" s="268"/>
      <c r="CO61" s="269">
        <f t="shared" si="38"/>
        <v>0</v>
      </c>
      <c r="CP61" s="501">
        <f t="shared" si="164"/>
        <v>0</v>
      </c>
      <c r="CQ61" s="497"/>
      <c r="CR61" s="299"/>
      <c r="CS61" s="330">
        <f t="shared" si="165"/>
        <v>1</v>
      </c>
      <c r="CT61" s="268"/>
      <c r="CU61" s="274">
        <f t="shared" si="39"/>
        <v>0</v>
      </c>
      <c r="CV61" s="323">
        <f t="shared" si="40"/>
        <v>4521.25</v>
      </c>
      <c r="CW61" s="323">
        <f t="shared" si="166"/>
        <v>16697.620000000003</v>
      </c>
      <c r="CX61" s="223"/>
      <c r="CY61" s="1127">
        <f t="shared" si="41"/>
        <v>41821</v>
      </c>
      <c r="CZ61" s="297">
        <f t="shared" si="167"/>
        <v>0</v>
      </c>
      <c r="DA61" s="269">
        <v>2967.5</v>
      </c>
      <c r="DB61" s="299">
        <f t="shared" si="42"/>
        <v>0</v>
      </c>
      <c r="DC61" s="297">
        <f t="shared" si="168"/>
        <v>0</v>
      </c>
      <c r="DD61" s="298">
        <f t="shared" si="43"/>
        <v>296.75</v>
      </c>
      <c r="DE61" s="299">
        <f t="shared" si="44"/>
        <v>0</v>
      </c>
      <c r="DF61" s="297">
        <f t="shared" si="169"/>
        <v>0</v>
      </c>
      <c r="DG61" s="1034">
        <v>2100</v>
      </c>
      <c r="DH61" s="299">
        <f t="shared" si="45"/>
        <v>0</v>
      </c>
      <c r="DI61" s="297">
        <f t="shared" si="170"/>
        <v>0</v>
      </c>
      <c r="DJ61" s="1036">
        <v>210</v>
      </c>
      <c r="DK61" s="596">
        <f t="shared" si="305"/>
        <v>0</v>
      </c>
      <c r="DL61" s="297">
        <f t="shared" si="171"/>
        <v>0</v>
      </c>
      <c r="DM61" s="1035">
        <v>-720</v>
      </c>
      <c r="DN61" s="596">
        <f t="shared" si="46"/>
        <v>0</v>
      </c>
      <c r="DO61" s="330">
        <f t="shared" si="172"/>
        <v>0</v>
      </c>
      <c r="DP61" s="298">
        <f t="shared" si="47"/>
        <v>-360</v>
      </c>
      <c r="DQ61" s="274">
        <f t="shared" si="48"/>
        <v>0</v>
      </c>
      <c r="DR61" s="499">
        <f t="shared" si="173"/>
        <v>0</v>
      </c>
      <c r="DS61" s="298">
        <f t="shared" si="49"/>
        <v>-72</v>
      </c>
      <c r="DT61" s="274">
        <f t="shared" si="50"/>
        <v>0</v>
      </c>
      <c r="DU61" s="297">
        <f t="shared" si="174"/>
        <v>0</v>
      </c>
      <c r="DV61" s="964">
        <v>-2877.5</v>
      </c>
      <c r="DW61" s="596">
        <f t="shared" si="51"/>
        <v>0</v>
      </c>
      <c r="DX61" s="297">
        <f t="shared" si="175"/>
        <v>0</v>
      </c>
      <c r="DY61" s="269">
        <f t="shared" si="52"/>
        <v>-1438.75</v>
      </c>
      <c r="DZ61" s="596">
        <f t="shared" si="53"/>
        <v>0</v>
      </c>
      <c r="EA61" s="297">
        <f t="shared" si="176"/>
        <v>0</v>
      </c>
      <c r="EB61" s="1052">
        <v>-575.5</v>
      </c>
      <c r="EC61" s="596">
        <f t="shared" si="54"/>
        <v>0</v>
      </c>
      <c r="ED61" s="297">
        <f t="shared" si="177"/>
        <v>0</v>
      </c>
      <c r="EE61" s="269">
        <v>712.5</v>
      </c>
      <c r="EF61" s="596">
        <f t="shared" si="55"/>
        <v>0</v>
      </c>
      <c r="EG61" s="297">
        <f t="shared" si="178"/>
        <v>0</v>
      </c>
      <c r="EH61" s="269">
        <f t="shared" si="56"/>
        <v>356.25</v>
      </c>
      <c r="EI61" s="596">
        <f t="shared" si="57"/>
        <v>0</v>
      </c>
      <c r="EJ61" s="297">
        <f t="shared" si="179"/>
        <v>0</v>
      </c>
      <c r="EK61" s="269">
        <f t="shared" si="58"/>
        <v>71.25</v>
      </c>
      <c r="EL61" s="596">
        <f t="shared" si="59"/>
        <v>0</v>
      </c>
      <c r="EM61" s="297">
        <f t="shared" si="180"/>
        <v>0</v>
      </c>
      <c r="EN61" s="1224">
        <v>340</v>
      </c>
      <c r="EO61" s="596">
        <f t="shared" si="60"/>
        <v>0</v>
      </c>
      <c r="EP61" s="297">
        <f t="shared" si="181"/>
        <v>0</v>
      </c>
      <c r="EQ61" s="269">
        <v>-80</v>
      </c>
      <c r="ER61" s="596">
        <f t="shared" si="61"/>
        <v>0</v>
      </c>
      <c r="ES61" s="297">
        <f t="shared" si="182"/>
        <v>0</v>
      </c>
      <c r="ET61" s="1036">
        <v>1450</v>
      </c>
      <c r="EU61" s="596">
        <f t="shared" si="62"/>
        <v>0</v>
      </c>
      <c r="EV61" s="297">
        <f t="shared" si="183"/>
        <v>0</v>
      </c>
      <c r="EW61" s="1036">
        <v>1925</v>
      </c>
      <c r="EX61" s="596">
        <f t="shared" si="63"/>
        <v>0</v>
      </c>
      <c r="EY61" s="297">
        <f t="shared" si="184"/>
        <v>0</v>
      </c>
      <c r="EZ61" s="1036">
        <v>962.5</v>
      </c>
      <c r="FA61" s="596">
        <f t="shared" si="64"/>
        <v>0</v>
      </c>
      <c r="FB61" s="297">
        <f t="shared" si="185"/>
        <v>0</v>
      </c>
      <c r="FC61" s="1036">
        <v>412.5</v>
      </c>
      <c r="FD61" s="596">
        <f t="shared" si="65"/>
        <v>0</v>
      </c>
      <c r="FE61" s="297">
        <f t="shared" si="186"/>
        <v>0</v>
      </c>
      <c r="FF61" s="1036">
        <v>2175</v>
      </c>
      <c r="FG61" s="596">
        <f t="shared" si="66"/>
        <v>0</v>
      </c>
      <c r="FH61" s="297">
        <f t="shared" si="187"/>
        <v>0</v>
      </c>
      <c r="FI61" s="1036">
        <v>1087.5</v>
      </c>
      <c r="FJ61" s="596">
        <f t="shared" si="67"/>
        <v>0</v>
      </c>
      <c r="FK61" s="297">
        <f t="shared" si="188"/>
        <v>0</v>
      </c>
      <c r="FL61" s="1036">
        <v>1260</v>
      </c>
      <c r="FM61" s="596">
        <f t="shared" si="68"/>
        <v>0</v>
      </c>
      <c r="FN61" s="297">
        <f t="shared" si="189"/>
        <v>0</v>
      </c>
      <c r="FO61" s="1036">
        <v>7220</v>
      </c>
      <c r="FP61" s="274">
        <f t="shared" si="69"/>
        <v>0</v>
      </c>
      <c r="FQ61" s="274"/>
      <c r="FR61" s="297">
        <f t="shared" si="190"/>
        <v>0</v>
      </c>
      <c r="FS61" s="269">
        <f t="shared" si="70"/>
        <v>3610</v>
      </c>
      <c r="FT61" s="596">
        <f t="shared" si="71"/>
        <v>0</v>
      </c>
      <c r="FU61" s="297">
        <f t="shared" si="191"/>
        <v>0</v>
      </c>
      <c r="FV61" s="269">
        <f t="shared" si="72"/>
        <v>722</v>
      </c>
      <c r="FW61" s="596">
        <f t="shared" si="73"/>
        <v>0</v>
      </c>
      <c r="FX61" s="301">
        <f t="shared" si="74"/>
        <v>0</v>
      </c>
      <c r="FY61" s="492">
        <f t="shared" si="192"/>
        <v>0</v>
      </c>
      <c r="FZ61" s="302"/>
      <c r="GA61" s="1131">
        <f t="shared" si="75"/>
        <v>41821</v>
      </c>
      <c r="GB61" s="316">
        <f t="shared" si="193"/>
        <v>0</v>
      </c>
      <c r="GC61" s="323">
        <v>1603.75</v>
      </c>
      <c r="GD61" s="268">
        <f t="shared" si="76"/>
        <v>0</v>
      </c>
      <c r="GE61" s="316">
        <f t="shared" si="194"/>
        <v>0</v>
      </c>
      <c r="GF61" s="1036">
        <v>160.38</v>
      </c>
      <c r="GG61" s="386">
        <f t="shared" si="77"/>
        <v>0</v>
      </c>
      <c r="GH61" s="316">
        <f t="shared" si="195"/>
        <v>0</v>
      </c>
      <c r="GI61" s="1036">
        <v>60</v>
      </c>
      <c r="GJ61" s="268">
        <f t="shared" si="78"/>
        <v>0</v>
      </c>
      <c r="GK61" s="316">
        <f t="shared" si="196"/>
        <v>0</v>
      </c>
      <c r="GL61" s="268">
        <f t="shared" si="79"/>
        <v>6</v>
      </c>
      <c r="GM61" s="386">
        <f t="shared" si="80"/>
        <v>0</v>
      </c>
      <c r="GN61" s="297">
        <f t="shared" si="197"/>
        <v>0</v>
      </c>
      <c r="GO61" s="269">
        <v>-1870</v>
      </c>
      <c r="GP61" s="596">
        <f t="shared" si="81"/>
        <v>0</v>
      </c>
      <c r="GQ61" s="330">
        <f t="shared" si="198"/>
        <v>0</v>
      </c>
      <c r="GR61" s="298">
        <f t="shared" si="82"/>
        <v>-935</v>
      </c>
      <c r="GS61" s="274">
        <f t="shared" si="83"/>
        <v>0</v>
      </c>
      <c r="GT61" s="499">
        <f t="shared" si="199"/>
        <v>0</v>
      </c>
      <c r="GU61" s="298">
        <f t="shared" si="84"/>
        <v>-187</v>
      </c>
      <c r="GV61" s="274">
        <f t="shared" si="85"/>
        <v>0</v>
      </c>
      <c r="GW61" s="499">
        <f t="shared" si="200"/>
        <v>0</v>
      </c>
      <c r="GX61" s="964">
        <v>-1367.5</v>
      </c>
      <c r="GY61" s="274">
        <f t="shared" si="86"/>
        <v>0</v>
      </c>
      <c r="GZ61" s="499">
        <f t="shared" si="201"/>
        <v>0</v>
      </c>
      <c r="HA61" s="298">
        <f t="shared" si="87"/>
        <v>-683.75</v>
      </c>
      <c r="HB61" s="274">
        <f t="shared" si="88"/>
        <v>0</v>
      </c>
      <c r="HC61" s="499">
        <f t="shared" si="202"/>
        <v>0</v>
      </c>
      <c r="HD61" s="964">
        <v>-273.5</v>
      </c>
      <c r="HE61" s="274">
        <f t="shared" si="89"/>
        <v>0</v>
      </c>
      <c r="HF61" s="691">
        <f t="shared" si="203"/>
        <v>0</v>
      </c>
      <c r="HG61" s="317">
        <v>737.5</v>
      </c>
      <c r="HH61" s="498">
        <f t="shared" si="90"/>
        <v>0</v>
      </c>
      <c r="HI61" s="691">
        <f t="shared" si="304"/>
        <v>0</v>
      </c>
      <c r="HJ61" s="317">
        <f t="shared" si="91"/>
        <v>368.75</v>
      </c>
      <c r="HK61" s="498">
        <f t="shared" si="92"/>
        <v>0</v>
      </c>
      <c r="HL61" s="689">
        <f t="shared" si="204"/>
        <v>0</v>
      </c>
      <c r="HM61" s="317">
        <f t="shared" si="93"/>
        <v>73.75</v>
      </c>
      <c r="HN61" s="317">
        <f t="shared" si="94"/>
        <v>0</v>
      </c>
      <c r="HO61" s="691">
        <f t="shared" si="205"/>
        <v>0</v>
      </c>
      <c r="HP61" s="1036">
        <v>450</v>
      </c>
      <c r="HQ61" s="498">
        <f t="shared" si="95"/>
        <v>0</v>
      </c>
      <c r="HR61" s="499"/>
      <c r="HS61" s="298"/>
      <c r="HT61" s="392"/>
      <c r="HU61" s="691">
        <f t="shared" si="206"/>
        <v>0</v>
      </c>
      <c r="HV61" s="1036">
        <v>1540</v>
      </c>
      <c r="HW61" s="498">
        <f t="shared" si="96"/>
        <v>0</v>
      </c>
      <c r="HX61" s="499"/>
      <c r="HY61" s="298"/>
      <c r="HZ61" s="392"/>
      <c r="IA61" s="689">
        <f t="shared" si="207"/>
        <v>0</v>
      </c>
      <c r="IB61" s="1036">
        <v>612.5</v>
      </c>
      <c r="IC61" s="317">
        <f t="shared" si="97"/>
        <v>0</v>
      </c>
      <c r="ID61" s="499">
        <f t="shared" si="208"/>
        <v>0</v>
      </c>
      <c r="IE61" s="1036">
        <v>30.75</v>
      </c>
      <c r="IF61" s="392">
        <f t="shared" si="98"/>
        <v>0</v>
      </c>
      <c r="IG61" s="691">
        <f t="shared" si="209"/>
        <v>0</v>
      </c>
      <c r="IH61" s="317">
        <v>1187.5</v>
      </c>
      <c r="II61" s="498">
        <f t="shared" si="99"/>
        <v>0</v>
      </c>
      <c r="IJ61" s="691">
        <f t="shared" si="210"/>
        <v>0</v>
      </c>
      <c r="IK61" s="298">
        <f t="shared" si="100"/>
        <v>593.75</v>
      </c>
      <c r="IL61" s="317">
        <f t="shared" si="101"/>
        <v>0</v>
      </c>
      <c r="IM61" s="499">
        <f t="shared" si="211"/>
        <v>0</v>
      </c>
      <c r="IN61" s="1036">
        <v>84.5</v>
      </c>
      <c r="IO61" s="392">
        <f t="shared" si="102"/>
        <v>0</v>
      </c>
      <c r="IP61" s="499">
        <f t="shared" si="212"/>
        <v>0</v>
      </c>
      <c r="IQ61" s="1036">
        <v>706.25</v>
      </c>
      <c r="IR61" s="392">
        <f t="shared" si="103"/>
        <v>0</v>
      </c>
      <c r="IS61" s="499"/>
      <c r="IT61" s="298"/>
      <c r="IU61" s="392"/>
      <c r="IV61" s="499">
        <f t="shared" si="213"/>
        <v>0</v>
      </c>
      <c r="IW61" s="298">
        <v>1537.5</v>
      </c>
      <c r="IX61" s="392">
        <f t="shared" si="104"/>
        <v>0</v>
      </c>
      <c r="IY61" s="499">
        <f t="shared" si="214"/>
        <v>0</v>
      </c>
      <c r="IZ61" s="298">
        <f t="shared" si="105"/>
        <v>768.75</v>
      </c>
      <c r="JA61" s="392">
        <f t="shared" si="106"/>
        <v>0</v>
      </c>
      <c r="JB61" s="385">
        <f t="shared" si="215"/>
        <v>0</v>
      </c>
      <c r="JC61" s="298">
        <v>104.25</v>
      </c>
      <c r="JD61" s="392">
        <f t="shared" si="107"/>
        <v>0</v>
      </c>
      <c r="JE61" s="499">
        <f t="shared" si="216"/>
        <v>0</v>
      </c>
      <c r="JF61" s="298">
        <v>1030</v>
      </c>
      <c r="JG61" s="392">
        <f t="shared" si="108"/>
        <v>0</v>
      </c>
      <c r="JH61" s="499">
        <f t="shared" si="217"/>
        <v>0</v>
      </c>
      <c r="JI61" s="1036">
        <v>6400</v>
      </c>
      <c r="JJ61" s="392">
        <f t="shared" si="109"/>
        <v>0</v>
      </c>
      <c r="JK61" s="499">
        <f t="shared" si="218"/>
        <v>0</v>
      </c>
      <c r="JL61" s="1036">
        <v>3200</v>
      </c>
      <c r="JM61" s="392">
        <f t="shared" si="110"/>
        <v>0</v>
      </c>
      <c r="JN61" s="499">
        <f t="shared" si="219"/>
        <v>0</v>
      </c>
      <c r="JO61" s="298">
        <f t="shared" si="111"/>
        <v>640</v>
      </c>
      <c r="JP61" s="392">
        <f t="shared" si="112"/>
        <v>0</v>
      </c>
      <c r="JQ61" s="561">
        <f t="shared" si="113"/>
        <v>0</v>
      </c>
      <c r="JR61" s="498">
        <f t="shared" si="220"/>
        <v>0</v>
      </c>
      <c r="JS61" s="223"/>
      <c r="JT61" s="254">
        <f t="shared" si="114"/>
        <v>41821</v>
      </c>
      <c r="JU61" s="253">
        <f t="shared" si="221"/>
        <v>0</v>
      </c>
      <c r="JV61" s="253">
        <f t="shared" si="222"/>
        <v>1118.5</v>
      </c>
      <c r="JW61" s="253">
        <f t="shared" si="223"/>
        <v>0</v>
      </c>
      <c r="JX61" s="253">
        <f t="shared" si="224"/>
        <v>-225</v>
      </c>
      <c r="JY61" s="253">
        <f t="shared" si="225"/>
        <v>0</v>
      </c>
      <c r="JZ61" s="253">
        <f t="shared" si="226"/>
        <v>0</v>
      </c>
      <c r="KA61" s="253">
        <f t="shared" si="227"/>
        <v>3190</v>
      </c>
      <c r="KB61" s="253">
        <f t="shared" si="228"/>
        <v>0</v>
      </c>
      <c r="KC61" s="253">
        <f t="shared" si="229"/>
        <v>0</v>
      </c>
      <c r="KD61" s="831">
        <f t="shared" si="230"/>
        <v>824</v>
      </c>
      <c r="KE61" s="831">
        <f t="shared" si="231"/>
        <v>0</v>
      </c>
      <c r="KF61" s="831">
        <f t="shared" si="232"/>
        <v>0</v>
      </c>
      <c r="KG61" s="831">
        <f t="shared" si="233"/>
        <v>-155.63</v>
      </c>
      <c r="KH61" s="831">
        <f t="shared" si="234"/>
        <v>0</v>
      </c>
      <c r="KI61" s="831">
        <f t="shared" si="235"/>
        <v>0</v>
      </c>
      <c r="KJ61" s="253">
        <f t="shared" si="236"/>
        <v>0</v>
      </c>
      <c r="KK61" s="831">
        <f t="shared" si="237"/>
        <v>0</v>
      </c>
      <c r="KL61" s="831">
        <f t="shared" si="238"/>
        <v>5381.25</v>
      </c>
      <c r="KM61" s="831">
        <f t="shared" si="239"/>
        <v>0</v>
      </c>
      <c r="KN61" s="831">
        <f t="shared" si="240"/>
        <v>0</v>
      </c>
      <c r="KO61" s="831">
        <f t="shared" si="241"/>
        <v>6262.5</v>
      </c>
      <c r="KP61" s="831">
        <f t="shared" si="242"/>
        <v>0</v>
      </c>
      <c r="KQ61" s="831">
        <f t="shared" si="243"/>
        <v>0</v>
      </c>
      <c r="KR61" s="831">
        <f t="shared" si="244"/>
        <v>0</v>
      </c>
      <c r="KS61" s="831">
        <f t="shared" si="245"/>
        <v>302</v>
      </c>
      <c r="KT61" s="243">
        <f t="shared" si="246"/>
        <v>0</v>
      </c>
      <c r="KU61" s="243">
        <f t="shared" si="247"/>
        <v>0</v>
      </c>
      <c r="KV61" s="243">
        <f t="shared" si="248"/>
        <v>0</v>
      </c>
      <c r="KW61" s="243">
        <f t="shared" si="249"/>
        <v>0</v>
      </c>
      <c r="KX61" s="243">
        <f t="shared" si="250"/>
        <v>0</v>
      </c>
      <c r="KY61" s="243">
        <f t="shared" si="251"/>
        <v>0</v>
      </c>
      <c r="KZ61" s="243">
        <f t="shared" si="252"/>
        <v>0</v>
      </c>
      <c r="LA61" s="243">
        <f t="shared" si="253"/>
        <v>0</v>
      </c>
      <c r="LB61" s="243">
        <f t="shared" si="254"/>
        <v>0</v>
      </c>
      <c r="LC61" s="243">
        <f t="shared" si="255"/>
        <v>0</v>
      </c>
      <c r="LD61" s="243">
        <f t="shared" si="256"/>
        <v>0</v>
      </c>
      <c r="LE61" s="243">
        <f t="shared" si="257"/>
        <v>0</v>
      </c>
      <c r="LF61" s="243">
        <f t="shared" si="258"/>
        <v>0</v>
      </c>
      <c r="LG61" s="243">
        <f t="shared" si="259"/>
        <v>0</v>
      </c>
      <c r="LH61" s="243">
        <f t="shared" si="260"/>
        <v>0</v>
      </c>
      <c r="LI61" s="243">
        <f t="shared" si="261"/>
        <v>0</v>
      </c>
      <c r="LJ61" s="243">
        <f t="shared" si="262"/>
        <v>0</v>
      </c>
      <c r="LK61" s="243">
        <f t="shared" si="263"/>
        <v>0</v>
      </c>
      <c r="LL61" s="243">
        <f t="shared" si="264"/>
        <v>0</v>
      </c>
      <c r="LM61" s="243">
        <f t="shared" si="265"/>
        <v>0</v>
      </c>
      <c r="LN61" s="243">
        <f t="shared" si="266"/>
        <v>0</v>
      </c>
      <c r="LO61" s="243">
        <f t="shared" si="267"/>
        <v>0</v>
      </c>
      <c r="LP61" s="243">
        <f t="shared" si="268"/>
        <v>0</v>
      </c>
      <c r="LQ61" s="243">
        <f t="shared" si="269"/>
        <v>0</v>
      </c>
      <c r="LR61" s="243">
        <f t="shared" si="270"/>
        <v>0</v>
      </c>
      <c r="LS61" s="243">
        <f t="shared" si="271"/>
        <v>0</v>
      </c>
      <c r="LT61" s="243">
        <f t="shared" si="272"/>
        <v>0</v>
      </c>
      <c r="LU61" s="243">
        <f t="shared" si="273"/>
        <v>0</v>
      </c>
      <c r="LV61" s="243">
        <f t="shared" si="274"/>
        <v>0</v>
      </c>
      <c r="LW61" s="243">
        <f t="shared" si="275"/>
        <v>0</v>
      </c>
      <c r="LX61" s="243">
        <f t="shared" si="276"/>
        <v>0</v>
      </c>
      <c r="LY61" s="243">
        <f t="shared" si="277"/>
        <v>0</v>
      </c>
      <c r="LZ61" s="243">
        <f t="shared" si="278"/>
        <v>0</v>
      </c>
      <c r="MA61" s="243">
        <f t="shared" si="279"/>
        <v>0</v>
      </c>
      <c r="MB61" s="243">
        <f t="shared" si="280"/>
        <v>0</v>
      </c>
      <c r="MC61" s="243">
        <f t="shared" si="281"/>
        <v>0</v>
      </c>
      <c r="MD61" s="243">
        <f t="shared" si="282"/>
        <v>0</v>
      </c>
      <c r="ME61" s="243">
        <f t="shared" si="283"/>
        <v>0</v>
      </c>
      <c r="MF61" s="243">
        <f t="shared" si="284"/>
        <v>0</v>
      </c>
      <c r="MG61" s="243">
        <f t="shared" si="285"/>
        <v>0</v>
      </c>
      <c r="MH61" s="243">
        <f t="shared" si="286"/>
        <v>0</v>
      </c>
      <c r="MI61" s="243">
        <f t="shared" si="287"/>
        <v>0</v>
      </c>
      <c r="MJ61" s="243">
        <f t="shared" si="288"/>
        <v>0</v>
      </c>
      <c r="MK61" s="243">
        <f t="shared" si="289"/>
        <v>0</v>
      </c>
      <c r="ML61" s="243">
        <f t="shared" si="290"/>
        <v>0</v>
      </c>
      <c r="MM61" s="243">
        <f t="shared" si="291"/>
        <v>0</v>
      </c>
      <c r="MN61" s="243">
        <f t="shared" si="292"/>
        <v>0</v>
      </c>
      <c r="MO61" s="243">
        <f t="shared" si="293"/>
        <v>0</v>
      </c>
      <c r="MP61" s="243">
        <f t="shared" si="294"/>
        <v>0</v>
      </c>
      <c r="MQ61" s="243">
        <f t="shared" si="295"/>
        <v>0</v>
      </c>
      <c r="MR61" s="243">
        <f t="shared" si="296"/>
        <v>0</v>
      </c>
      <c r="MS61" s="243">
        <f t="shared" si="297"/>
        <v>0</v>
      </c>
      <c r="MT61" s="243">
        <f t="shared" si="298"/>
        <v>0</v>
      </c>
      <c r="MU61" s="243">
        <f t="shared" si="299"/>
        <v>0</v>
      </c>
      <c r="MV61" s="243">
        <f t="shared" si="300"/>
        <v>0</v>
      </c>
      <c r="MW61" s="861">
        <f t="shared" si="115"/>
        <v>41821</v>
      </c>
      <c r="MX61" s="253">
        <f t="shared" si="116"/>
        <v>16697.62</v>
      </c>
      <c r="MY61" s="243">
        <f t="shared" si="117"/>
        <v>0</v>
      </c>
      <c r="MZ61" s="243">
        <f t="shared" si="118"/>
        <v>0</v>
      </c>
      <c r="NA61" s="243">
        <f t="shared" si="119"/>
        <v>16697.62</v>
      </c>
      <c r="NB61" s="359"/>
      <c r="NC61" s="1159">
        <f t="shared" si="120"/>
        <v>41821</v>
      </c>
      <c r="ND61" s="378">
        <f t="shared" si="121"/>
        <v>4521.25</v>
      </c>
      <c r="NE61" s="378">
        <f t="shared" si="122"/>
        <v>0</v>
      </c>
      <c r="NF61" s="382">
        <f t="shared" si="123"/>
        <v>0</v>
      </c>
      <c r="NG61" s="274">
        <f t="shared" si="124"/>
        <v>4521.25</v>
      </c>
      <c r="NH61" s="819">
        <f t="shared" si="125"/>
        <v>41821</v>
      </c>
      <c r="NI61" s="269">
        <f t="shared" si="126"/>
        <v>4521.25</v>
      </c>
      <c r="NJ61" s="274">
        <f t="shared" si="127"/>
        <v>0</v>
      </c>
      <c r="NK61" s="1113">
        <f t="shared" si="128"/>
        <v>1</v>
      </c>
      <c r="NL61" s="992">
        <f t="shared" si="129"/>
        <v>0</v>
      </c>
      <c r="NM61" s="413">
        <f t="shared" si="130"/>
        <v>41821</v>
      </c>
      <c r="NN61" s="378">
        <f t="shared" si="301"/>
        <v>16697.620000000003</v>
      </c>
      <c r="NO61" s="243">
        <f>MAX(NN55:NN61)</f>
        <v>16697.620000000003</v>
      </c>
      <c r="NP61" s="243">
        <f t="shared" si="302"/>
        <v>0</v>
      </c>
      <c r="NQ61" s="276">
        <f>(NP61=NP203)*1</f>
        <v>0</v>
      </c>
      <c r="NR61" s="254">
        <f t="shared" si="303"/>
        <v>0</v>
      </c>
      <c r="NS61" s="757">
        <f>SUM(NG55:NG66)</f>
        <v>44310.62</v>
      </c>
      <c r="NT61" s="757">
        <f>(NU61&gt;0)*NS61</f>
        <v>44310.62</v>
      </c>
      <c r="NU61" s="758">
        <f>(NS61&gt;0)*1</f>
        <v>1</v>
      </c>
      <c r="NV61" s="758">
        <f>(NS61&lt;0)*1</f>
        <v>0</v>
      </c>
      <c r="NW61" s="758">
        <f>(NV61&gt;0)*NS61</f>
        <v>0</v>
      </c>
      <c r="NX61" s="234"/>
      <c r="NY61" s="241"/>
      <c r="NZ61" s="241"/>
      <c r="OA61" s="143"/>
      <c r="OB61" s="241"/>
      <c r="OC61" s="241"/>
      <c r="OD61" s="236"/>
      <c r="OE61" s="236"/>
      <c r="OF61" s="236"/>
      <c r="OG61" s="234"/>
      <c r="OH61" s="143"/>
      <c r="OI61" s="362"/>
      <c r="OJ61" s="362"/>
      <c r="OK61" s="362"/>
      <c r="OL61" s="362"/>
      <c r="OM61" s="362"/>
      <c r="ON61" s="362"/>
      <c r="OO61" s="362"/>
      <c r="OP61" s="362"/>
      <c r="OQ61" s="362"/>
      <c r="OR61" s="362"/>
      <c r="OS61" s="362"/>
      <c r="OT61" s="362"/>
      <c r="OU61" s="362"/>
      <c r="OV61" s="362"/>
      <c r="OW61" s="362"/>
      <c r="OX61" s="362"/>
      <c r="OY61" s="362"/>
      <c r="OZ61" s="362"/>
      <c r="PA61" s="362"/>
      <c r="PB61" s="362"/>
      <c r="PC61" s="362"/>
      <c r="PD61" s="362"/>
      <c r="PE61" s="362"/>
      <c r="PF61" s="362"/>
      <c r="PG61" s="362"/>
      <c r="PH61" s="362"/>
      <c r="PI61" s="362"/>
      <c r="PJ61" s="362"/>
      <c r="PK61" s="362"/>
      <c r="PL61" s="362"/>
      <c r="PM61" s="362"/>
      <c r="PN61" s="362"/>
      <c r="PO61" s="362"/>
      <c r="PP61" s="362"/>
      <c r="PQ61" s="362"/>
      <c r="PR61" s="362"/>
      <c r="PS61" s="362"/>
      <c r="PT61" s="362"/>
      <c r="PU61" s="362"/>
      <c r="PV61" s="362"/>
      <c r="PW61" s="362"/>
      <c r="PX61" s="362"/>
      <c r="PY61" s="362"/>
      <c r="PZ61" s="362"/>
      <c r="QA61" s="362"/>
      <c r="QB61" s="362"/>
      <c r="QC61" s="362"/>
      <c r="QD61" s="362"/>
      <c r="QE61" s="362"/>
      <c r="QF61" s="362"/>
      <c r="QG61" s="362"/>
      <c r="QH61" s="362"/>
      <c r="QI61" s="362"/>
      <c r="QJ61" s="362"/>
      <c r="QK61" s="362"/>
      <c r="QL61" s="362"/>
      <c r="QM61" s="362"/>
      <c r="QN61" s="362"/>
      <c r="QO61" s="362"/>
      <c r="QP61" s="362"/>
      <c r="QQ61" s="362"/>
      <c r="QR61" s="362"/>
      <c r="QS61" s="362"/>
      <c r="QT61" s="362"/>
      <c r="QU61" s="362"/>
      <c r="QV61" s="362"/>
      <c r="QW61" s="362"/>
      <c r="QX61" s="362"/>
      <c r="QY61" s="1014"/>
      <c r="QZ61" s="1014"/>
      <c r="RA61" s="1014"/>
      <c r="RB61" s="1014"/>
      <c r="RC61" s="1014"/>
      <c r="RD61" s="1014"/>
      <c r="RE61" s="1014"/>
      <c r="RF61" s="1014"/>
      <c r="RG61" s="1014"/>
      <c r="RH61" s="1014"/>
      <c r="RI61" s="1014"/>
      <c r="RJ61" s="1014"/>
      <c r="RK61" s="1014"/>
      <c r="RL61" s="1014"/>
      <c r="RM61" s="1014"/>
      <c r="RN61" s="1014"/>
      <c r="RO61" s="1014"/>
      <c r="RP61" s="1014"/>
      <c r="RQ61" s="1014"/>
      <c r="RR61" s="1014"/>
      <c r="RS61" s="1014"/>
      <c r="RT61" s="1014"/>
      <c r="RU61" s="1014"/>
      <c r="RV61" s="1014"/>
      <c r="RW61" s="1014"/>
      <c r="RX61" s="1014"/>
      <c r="RY61" s="1014"/>
      <c r="RZ61" s="1014"/>
      <c r="SA61" s="1014"/>
      <c r="SB61" s="1014"/>
      <c r="SC61" s="1014"/>
      <c r="SD61" s="1014"/>
      <c r="SE61" s="1014"/>
      <c r="SF61" s="1014"/>
      <c r="SG61" s="1014"/>
      <c r="SH61" s="1014"/>
      <c r="SI61" s="1014"/>
      <c r="SJ61" s="1014"/>
      <c r="SK61" s="1014"/>
      <c r="SL61" s="1014"/>
      <c r="SM61" s="1014"/>
      <c r="SN61" s="1014"/>
      <c r="SO61" s="1014"/>
      <c r="SP61" s="1014"/>
      <c r="SQ61" s="1014"/>
      <c r="SR61" s="1014"/>
      <c r="SS61" s="1014"/>
      <c r="ST61" s="1014"/>
      <c r="SU61" s="1014"/>
      <c r="SV61" s="1014"/>
      <c r="SW61" s="1014"/>
      <c r="SX61" s="1014"/>
      <c r="SY61" s="1014"/>
      <c r="SZ61" s="1014"/>
      <c r="TA61" s="1014"/>
      <c r="TB61" s="1014"/>
      <c r="TC61" s="1014"/>
      <c r="TD61" s="1014"/>
      <c r="TE61" s="1014"/>
      <c r="TF61" s="1014"/>
      <c r="TG61" s="1014"/>
      <c r="TH61" s="1014"/>
      <c r="TI61" s="1014"/>
      <c r="TJ61" s="1014"/>
      <c r="TK61" s="1014"/>
      <c r="TL61" s="1014"/>
      <c r="TM61" s="1014"/>
      <c r="TN61" s="1014"/>
      <c r="TO61" s="1014"/>
      <c r="TP61" s="1014"/>
      <c r="TQ61" s="1014"/>
      <c r="TR61" s="1014"/>
      <c r="TS61" s="1014"/>
      <c r="TT61" s="1014"/>
      <c r="TU61" s="1014"/>
      <c r="TV61" s="1014"/>
      <c r="TW61" s="1014"/>
      <c r="TX61" s="1014"/>
      <c r="TY61" s="1014"/>
      <c r="TZ61" s="1014"/>
      <c r="UA61" s="1014"/>
      <c r="UB61" s="1014"/>
      <c r="UC61" s="1014"/>
      <c r="UD61" s="1014"/>
      <c r="UE61" s="1014"/>
      <c r="UF61" s="1014"/>
      <c r="UG61" s="1014"/>
      <c r="UH61" s="1014"/>
      <c r="UI61" s="1014"/>
    </row>
    <row r="62" spans="1:555" s="90" customFormat="1" ht="19.5" customHeight="1" x14ac:dyDescent="0.35">
      <c r="A62" s="84"/>
      <c r="B62" s="1167">
        <f t="shared" si="131"/>
        <v>41852</v>
      </c>
      <c r="C62" s="867">
        <f t="shared" si="132"/>
        <v>41697.620000000003</v>
      </c>
      <c r="D62" s="869">
        <v>0</v>
      </c>
      <c r="E62" s="869">
        <v>0</v>
      </c>
      <c r="F62" s="867">
        <f t="shared" si="133"/>
        <v>2242.375</v>
      </c>
      <c r="G62" s="870">
        <f t="shared" si="134"/>
        <v>43939.995000000003</v>
      </c>
      <c r="H62" s="953">
        <f t="shared" si="135"/>
        <v>5.377705010501798E-2</v>
      </c>
      <c r="I62" s="355">
        <f t="shared" si="136"/>
        <v>18939.995000000003</v>
      </c>
      <c r="J62" s="355">
        <f>MAX(I55:I62)</f>
        <v>18939.995000000003</v>
      </c>
      <c r="K62" s="355">
        <f t="shared" si="5"/>
        <v>0</v>
      </c>
      <c r="L62" s="1145">
        <f t="shared" si="6"/>
        <v>41852</v>
      </c>
      <c r="M62" s="330">
        <f t="shared" si="137"/>
        <v>0</v>
      </c>
      <c r="N62" s="1034">
        <v>1921.25</v>
      </c>
      <c r="O62" s="498">
        <f t="shared" si="7"/>
        <v>0</v>
      </c>
      <c r="P62" s="330">
        <f t="shared" si="138"/>
        <v>1</v>
      </c>
      <c r="Q62" s="382">
        <f t="shared" si="8"/>
        <v>192.125</v>
      </c>
      <c r="R62" s="274">
        <f t="shared" si="9"/>
        <v>192.125</v>
      </c>
      <c r="S62" s="499">
        <f t="shared" si="139"/>
        <v>0</v>
      </c>
      <c r="T62" s="964">
        <v>-725</v>
      </c>
      <c r="U62" s="269">
        <f t="shared" si="10"/>
        <v>0</v>
      </c>
      <c r="V62" s="499">
        <f t="shared" si="140"/>
        <v>1</v>
      </c>
      <c r="W62" s="964">
        <v>-73</v>
      </c>
      <c r="X62" s="269">
        <f t="shared" si="11"/>
        <v>-73</v>
      </c>
      <c r="Y62" s="499">
        <f t="shared" si="141"/>
        <v>0</v>
      </c>
      <c r="Z62" s="298">
        <v>-560</v>
      </c>
      <c r="AA62" s="392">
        <f t="shared" si="12"/>
        <v>0</v>
      </c>
      <c r="AB62" s="330">
        <f t="shared" si="142"/>
        <v>0</v>
      </c>
      <c r="AC62" s="298">
        <f t="shared" si="13"/>
        <v>-280</v>
      </c>
      <c r="AD62" s="274">
        <f t="shared" si="14"/>
        <v>0</v>
      </c>
      <c r="AE62" s="499">
        <f t="shared" si="143"/>
        <v>1</v>
      </c>
      <c r="AF62" s="964">
        <v>-56</v>
      </c>
      <c r="AG62" s="274">
        <f t="shared" si="15"/>
        <v>-56</v>
      </c>
      <c r="AH62" s="499">
        <f t="shared" si="144"/>
        <v>0</v>
      </c>
      <c r="AI62" s="964">
        <v>-1025</v>
      </c>
      <c r="AJ62" s="392">
        <f t="shared" si="16"/>
        <v>0</v>
      </c>
      <c r="AK62" s="330">
        <f t="shared" si="145"/>
        <v>0</v>
      </c>
      <c r="AL62" s="964">
        <v>-512.5</v>
      </c>
      <c r="AM62" s="274">
        <f t="shared" si="17"/>
        <v>0</v>
      </c>
      <c r="AN62" s="499">
        <f t="shared" si="146"/>
        <v>1</v>
      </c>
      <c r="AO62" s="964">
        <v>-205</v>
      </c>
      <c r="AP62" s="392">
        <f t="shared" si="18"/>
        <v>-205</v>
      </c>
      <c r="AQ62" s="316">
        <f t="shared" si="147"/>
        <v>0</v>
      </c>
      <c r="AR62" s="1036">
        <v>2320</v>
      </c>
      <c r="AS62" s="392">
        <f t="shared" si="19"/>
        <v>0</v>
      </c>
      <c r="AT62" s="276">
        <f t="shared" si="148"/>
        <v>0</v>
      </c>
      <c r="AU62" s="1036">
        <v>1160</v>
      </c>
      <c r="AV62" s="392">
        <f t="shared" si="20"/>
        <v>0</v>
      </c>
      <c r="AW62" s="297">
        <f t="shared" si="149"/>
        <v>1</v>
      </c>
      <c r="AX62" s="1036">
        <v>232</v>
      </c>
      <c r="AY62" s="274">
        <f t="shared" si="21"/>
        <v>232</v>
      </c>
      <c r="AZ62" s="499">
        <f t="shared" si="150"/>
        <v>0</v>
      </c>
      <c r="BA62" s="268">
        <v>3210</v>
      </c>
      <c r="BB62" s="392">
        <f t="shared" si="22"/>
        <v>0</v>
      </c>
      <c r="BC62" s="330">
        <f t="shared" si="151"/>
        <v>0</v>
      </c>
      <c r="BD62" s="268">
        <v>1220</v>
      </c>
      <c r="BE62" s="274">
        <f t="shared" si="23"/>
        <v>0</v>
      </c>
      <c r="BF62" s="499">
        <f t="shared" si="152"/>
        <v>0</v>
      </c>
      <c r="BG62" s="1036">
        <v>1037.5</v>
      </c>
      <c r="BH62" s="358">
        <f t="shared" si="24"/>
        <v>0</v>
      </c>
      <c r="BI62" s="499">
        <f t="shared" si="153"/>
        <v>0</v>
      </c>
      <c r="BJ62" s="1036">
        <v>2450</v>
      </c>
      <c r="BK62" s="269">
        <f t="shared" si="25"/>
        <v>0</v>
      </c>
      <c r="BL62" s="499">
        <f t="shared" si="154"/>
        <v>1</v>
      </c>
      <c r="BM62" s="382">
        <f t="shared" si="26"/>
        <v>1225</v>
      </c>
      <c r="BN62" s="392">
        <f t="shared" si="27"/>
        <v>1225</v>
      </c>
      <c r="BO62" s="499">
        <f t="shared" si="155"/>
        <v>0</v>
      </c>
      <c r="BP62" s="1036">
        <v>106.25</v>
      </c>
      <c r="BQ62" s="274">
        <f t="shared" si="28"/>
        <v>0</v>
      </c>
      <c r="BR62" s="499">
        <f t="shared" si="156"/>
        <v>0</v>
      </c>
      <c r="BS62" s="298">
        <v>1462.5</v>
      </c>
      <c r="BT62" s="269">
        <f t="shared" si="29"/>
        <v>0</v>
      </c>
      <c r="BU62" s="499">
        <f t="shared" si="157"/>
        <v>1</v>
      </c>
      <c r="BV62" s="298">
        <f t="shared" si="30"/>
        <v>731.25</v>
      </c>
      <c r="BW62" s="392">
        <f t="shared" si="31"/>
        <v>731.25</v>
      </c>
      <c r="BX62" s="499">
        <f t="shared" si="158"/>
        <v>0</v>
      </c>
      <c r="BY62" s="1036">
        <v>1085</v>
      </c>
      <c r="BZ62" s="392">
        <f t="shared" si="32"/>
        <v>0</v>
      </c>
      <c r="CA62" s="297">
        <f t="shared" si="159"/>
        <v>0</v>
      </c>
      <c r="CB62" s="1036">
        <v>1960</v>
      </c>
      <c r="CC62" s="269">
        <f t="shared" si="33"/>
        <v>0</v>
      </c>
      <c r="CD62" s="501">
        <f t="shared" si="160"/>
        <v>0</v>
      </c>
      <c r="CE62" s="298">
        <f t="shared" si="34"/>
        <v>980</v>
      </c>
      <c r="CF62" s="500">
        <f t="shared" si="35"/>
        <v>0</v>
      </c>
      <c r="CG62" s="330">
        <f t="shared" si="161"/>
        <v>1</v>
      </c>
      <c r="CH62" s="1036">
        <v>196</v>
      </c>
      <c r="CI62" s="299">
        <f t="shared" si="36"/>
        <v>196</v>
      </c>
      <c r="CJ62" s="499">
        <f t="shared" si="162"/>
        <v>0</v>
      </c>
      <c r="CK62" s="268"/>
      <c r="CL62" s="392">
        <f t="shared" si="37"/>
        <v>0</v>
      </c>
      <c r="CM62" s="330">
        <f t="shared" si="163"/>
        <v>0</v>
      </c>
      <c r="CN62" s="268"/>
      <c r="CO62" s="269">
        <f t="shared" si="38"/>
        <v>0</v>
      </c>
      <c r="CP62" s="501">
        <f t="shared" si="164"/>
        <v>0</v>
      </c>
      <c r="CQ62" s="497"/>
      <c r="CR62" s="299"/>
      <c r="CS62" s="330">
        <f t="shared" si="165"/>
        <v>1</v>
      </c>
      <c r="CT62" s="268"/>
      <c r="CU62" s="274">
        <f t="shared" si="39"/>
        <v>0</v>
      </c>
      <c r="CV62" s="323">
        <f t="shared" si="40"/>
        <v>2242.375</v>
      </c>
      <c r="CW62" s="323">
        <f t="shared" si="166"/>
        <v>18939.995000000003</v>
      </c>
      <c r="CX62" s="223"/>
      <c r="CY62" s="1127">
        <f t="shared" si="41"/>
        <v>41852</v>
      </c>
      <c r="CZ62" s="297">
        <f t="shared" si="167"/>
        <v>0</v>
      </c>
      <c r="DA62" s="269">
        <v>3028.75</v>
      </c>
      <c r="DB62" s="299">
        <f t="shared" si="42"/>
        <v>0</v>
      </c>
      <c r="DC62" s="297">
        <f t="shared" si="168"/>
        <v>0</v>
      </c>
      <c r="DD62" s="298">
        <f t="shared" si="43"/>
        <v>302.875</v>
      </c>
      <c r="DE62" s="299">
        <f t="shared" si="44"/>
        <v>0</v>
      </c>
      <c r="DF62" s="297">
        <f t="shared" si="169"/>
        <v>0</v>
      </c>
      <c r="DG62" s="1034">
        <v>3410</v>
      </c>
      <c r="DH62" s="299">
        <f t="shared" si="45"/>
        <v>0</v>
      </c>
      <c r="DI62" s="297">
        <f t="shared" si="170"/>
        <v>0</v>
      </c>
      <c r="DJ62" s="1036">
        <v>341</v>
      </c>
      <c r="DK62" s="596">
        <f t="shared" si="305"/>
        <v>0</v>
      </c>
      <c r="DL62" s="297">
        <f t="shared" si="171"/>
        <v>0</v>
      </c>
      <c r="DM62" s="1035">
        <v>-630</v>
      </c>
      <c r="DN62" s="596">
        <f t="shared" si="46"/>
        <v>0</v>
      </c>
      <c r="DO62" s="330">
        <f t="shared" si="172"/>
        <v>0</v>
      </c>
      <c r="DP62" s="298">
        <f t="shared" si="47"/>
        <v>-315</v>
      </c>
      <c r="DQ62" s="274">
        <f t="shared" si="48"/>
        <v>0</v>
      </c>
      <c r="DR62" s="499">
        <f t="shared" si="173"/>
        <v>0</v>
      </c>
      <c r="DS62" s="298">
        <f t="shared" si="49"/>
        <v>-63</v>
      </c>
      <c r="DT62" s="274">
        <f t="shared" si="50"/>
        <v>0</v>
      </c>
      <c r="DU62" s="297">
        <f t="shared" si="174"/>
        <v>0</v>
      </c>
      <c r="DV62" s="1036">
        <v>1390</v>
      </c>
      <c r="DW62" s="596">
        <f t="shared" si="51"/>
        <v>0</v>
      </c>
      <c r="DX62" s="297">
        <f t="shared" si="175"/>
        <v>0</v>
      </c>
      <c r="DY62" s="269">
        <f t="shared" si="52"/>
        <v>695</v>
      </c>
      <c r="DZ62" s="596">
        <f t="shared" si="53"/>
        <v>0</v>
      </c>
      <c r="EA62" s="297">
        <f t="shared" si="176"/>
        <v>0</v>
      </c>
      <c r="EB62" s="1053">
        <v>278</v>
      </c>
      <c r="EC62" s="596">
        <f t="shared" si="54"/>
        <v>0</v>
      </c>
      <c r="ED62" s="297">
        <f t="shared" si="177"/>
        <v>0</v>
      </c>
      <c r="EE62" s="269">
        <v>-1175</v>
      </c>
      <c r="EF62" s="596">
        <f t="shared" si="55"/>
        <v>0</v>
      </c>
      <c r="EG62" s="297">
        <f t="shared" si="178"/>
        <v>0</v>
      </c>
      <c r="EH62" s="269">
        <f t="shared" si="56"/>
        <v>-587.5</v>
      </c>
      <c r="EI62" s="596">
        <f t="shared" si="57"/>
        <v>0</v>
      </c>
      <c r="EJ62" s="297">
        <f t="shared" si="179"/>
        <v>0</v>
      </c>
      <c r="EK62" s="269">
        <f t="shared" si="58"/>
        <v>-117.5</v>
      </c>
      <c r="EL62" s="596">
        <f t="shared" si="59"/>
        <v>0</v>
      </c>
      <c r="EM62" s="297">
        <f t="shared" si="180"/>
        <v>0</v>
      </c>
      <c r="EN62" s="1225">
        <v>-1510</v>
      </c>
      <c r="EO62" s="596">
        <f t="shared" si="60"/>
        <v>0</v>
      </c>
      <c r="EP62" s="297">
        <f t="shared" si="181"/>
        <v>0</v>
      </c>
      <c r="EQ62" s="269">
        <v>600</v>
      </c>
      <c r="ER62" s="596">
        <f t="shared" si="61"/>
        <v>0</v>
      </c>
      <c r="ES62" s="297">
        <f t="shared" si="182"/>
        <v>0</v>
      </c>
      <c r="ET62" s="964">
        <v>-310</v>
      </c>
      <c r="EU62" s="596">
        <f t="shared" si="62"/>
        <v>0</v>
      </c>
      <c r="EV62" s="297">
        <f t="shared" si="183"/>
        <v>0</v>
      </c>
      <c r="EW62" s="1036">
        <v>1137.5</v>
      </c>
      <c r="EX62" s="596">
        <f t="shared" si="63"/>
        <v>0</v>
      </c>
      <c r="EY62" s="297">
        <f t="shared" si="184"/>
        <v>0</v>
      </c>
      <c r="EZ62" s="1036">
        <v>568.75</v>
      </c>
      <c r="FA62" s="596">
        <f t="shared" si="64"/>
        <v>0</v>
      </c>
      <c r="FB62" s="297">
        <f t="shared" si="185"/>
        <v>0</v>
      </c>
      <c r="FC62" s="1036">
        <v>681.25</v>
      </c>
      <c r="FD62" s="596">
        <f t="shared" si="65"/>
        <v>0</v>
      </c>
      <c r="FE62" s="297">
        <f t="shared" si="186"/>
        <v>0</v>
      </c>
      <c r="FF62" s="1036">
        <v>1275</v>
      </c>
      <c r="FG62" s="596">
        <f t="shared" si="66"/>
        <v>0</v>
      </c>
      <c r="FH62" s="297">
        <f t="shared" si="187"/>
        <v>0</v>
      </c>
      <c r="FI62" s="1036">
        <v>637.5</v>
      </c>
      <c r="FJ62" s="596">
        <f t="shared" si="67"/>
        <v>0</v>
      </c>
      <c r="FK62" s="297">
        <f t="shared" si="188"/>
        <v>0</v>
      </c>
      <c r="FL62" s="1036">
        <v>270</v>
      </c>
      <c r="FM62" s="596">
        <f t="shared" si="68"/>
        <v>0</v>
      </c>
      <c r="FN62" s="297">
        <f t="shared" si="189"/>
        <v>0</v>
      </c>
      <c r="FO62" s="1036">
        <v>1530</v>
      </c>
      <c r="FP62" s="274">
        <f t="shared" si="69"/>
        <v>0</v>
      </c>
      <c r="FQ62" s="274"/>
      <c r="FR62" s="297">
        <f t="shared" si="190"/>
        <v>0</v>
      </c>
      <c r="FS62" s="269">
        <f t="shared" si="70"/>
        <v>765</v>
      </c>
      <c r="FT62" s="596">
        <f t="shared" si="71"/>
        <v>0</v>
      </c>
      <c r="FU62" s="297">
        <f t="shared" si="191"/>
        <v>0</v>
      </c>
      <c r="FV62" s="269">
        <f t="shared" si="72"/>
        <v>153</v>
      </c>
      <c r="FW62" s="596">
        <f t="shared" si="73"/>
        <v>0</v>
      </c>
      <c r="FX62" s="301">
        <f t="shared" si="74"/>
        <v>0</v>
      </c>
      <c r="FY62" s="492">
        <f t="shared" si="192"/>
        <v>0</v>
      </c>
      <c r="FZ62" s="302"/>
      <c r="GA62" s="1131">
        <f t="shared" si="75"/>
        <v>41852</v>
      </c>
      <c r="GB62" s="316">
        <f t="shared" si="193"/>
        <v>0</v>
      </c>
      <c r="GC62" s="323">
        <v>3845</v>
      </c>
      <c r="GD62" s="268">
        <f t="shared" si="76"/>
        <v>0</v>
      </c>
      <c r="GE62" s="316">
        <f t="shared" si="194"/>
        <v>0</v>
      </c>
      <c r="GF62" s="1036">
        <v>384.5</v>
      </c>
      <c r="GG62" s="386">
        <f t="shared" si="77"/>
        <v>0</v>
      </c>
      <c r="GH62" s="316">
        <f t="shared" si="195"/>
        <v>0</v>
      </c>
      <c r="GI62" s="1036">
        <v>3190</v>
      </c>
      <c r="GJ62" s="268">
        <f t="shared" si="78"/>
        <v>0</v>
      </c>
      <c r="GK62" s="316">
        <f t="shared" si="196"/>
        <v>0</v>
      </c>
      <c r="GL62" s="268">
        <f t="shared" si="79"/>
        <v>319</v>
      </c>
      <c r="GM62" s="386">
        <f t="shared" si="80"/>
        <v>0</v>
      </c>
      <c r="GN62" s="297">
        <f t="shared" si="197"/>
        <v>0</v>
      </c>
      <c r="GO62" s="269">
        <v>3002.5</v>
      </c>
      <c r="GP62" s="596">
        <f t="shared" si="81"/>
        <v>0</v>
      </c>
      <c r="GQ62" s="330">
        <f t="shared" si="198"/>
        <v>0</v>
      </c>
      <c r="GR62" s="298">
        <f t="shared" si="82"/>
        <v>1501.25</v>
      </c>
      <c r="GS62" s="274">
        <f t="shared" si="83"/>
        <v>0</v>
      </c>
      <c r="GT62" s="499">
        <f t="shared" si="199"/>
        <v>0</v>
      </c>
      <c r="GU62" s="298">
        <f t="shared" si="84"/>
        <v>300.25</v>
      </c>
      <c r="GV62" s="274">
        <f t="shared" si="85"/>
        <v>0</v>
      </c>
      <c r="GW62" s="499">
        <f t="shared" si="200"/>
        <v>0</v>
      </c>
      <c r="GX62" s="1036">
        <v>4650</v>
      </c>
      <c r="GY62" s="274">
        <f t="shared" si="86"/>
        <v>0</v>
      </c>
      <c r="GZ62" s="499">
        <f t="shared" si="201"/>
        <v>0</v>
      </c>
      <c r="HA62" s="298">
        <f t="shared" si="87"/>
        <v>2325</v>
      </c>
      <c r="HB62" s="274">
        <f t="shared" si="88"/>
        <v>0</v>
      </c>
      <c r="HC62" s="499">
        <f t="shared" si="202"/>
        <v>0</v>
      </c>
      <c r="HD62" s="1036">
        <v>930</v>
      </c>
      <c r="HE62" s="274">
        <f t="shared" si="89"/>
        <v>0</v>
      </c>
      <c r="HF62" s="691">
        <f t="shared" si="203"/>
        <v>0</v>
      </c>
      <c r="HG62" s="317">
        <v>1227.5</v>
      </c>
      <c r="HH62" s="498">
        <f t="shared" si="90"/>
        <v>0</v>
      </c>
      <c r="HI62" s="691">
        <f t="shared" si="304"/>
        <v>0</v>
      </c>
      <c r="HJ62" s="317">
        <f t="shared" si="91"/>
        <v>613.75</v>
      </c>
      <c r="HK62" s="498">
        <f t="shared" si="92"/>
        <v>0</v>
      </c>
      <c r="HL62" s="689">
        <f t="shared" si="204"/>
        <v>0</v>
      </c>
      <c r="HM62" s="317">
        <f t="shared" si="93"/>
        <v>122.75</v>
      </c>
      <c r="HN62" s="317">
        <f t="shared" si="94"/>
        <v>0</v>
      </c>
      <c r="HO62" s="691">
        <f t="shared" si="205"/>
        <v>0</v>
      </c>
      <c r="HP62" s="964">
        <v>-980</v>
      </c>
      <c r="HQ62" s="498">
        <f t="shared" si="95"/>
        <v>0</v>
      </c>
      <c r="HR62" s="499"/>
      <c r="HS62" s="298"/>
      <c r="HT62" s="392"/>
      <c r="HU62" s="691">
        <f t="shared" si="206"/>
        <v>0</v>
      </c>
      <c r="HV62" s="1036">
        <v>570</v>
      </c>
      <c r="HW62" s="498">
        <f t="shared" si="96"/>
        <v>0</v>
      </c>
      <c r="HX62" s="499"/>
      <c r="HY62" s="298"/>
      <c r="HZ62" s="392"/>
      <c r="IA62" s="689">
        <f t="shared" si="207"/>
        <v>0</v>
      </c>
      <c r="IB62" s="1036">
        <v>150</v>
      </c>
      <c r="IC62" s="317">
        <f t="shared" si="97"/>
        <v>0</v>
      </c>
      <c r="ID62" s="499">
        <f t="shared" si="208"/>
        <v>0</v>
      </c>
      <c r="IE62" s="964">
        <v>-20.75</v>
      </c>
      <c r="IF62" s="392">
        <f t="shared" si="98"/>
        <v>0</v>
      </c>
      <c r="IG62" s="691">
        <f t="shared" si="209"/>
        <v>0</v>
      </c>
      <c r="IH62" s="317">
        <v>950</v>
      </c>
      <c r="II62" s="498">
        <f t="shared" si="99"/>
        <v>0</v>
      </c>
      <c r="IJ62" s="691">
        <f t="shared" si="210"/>
        <v>0</v>
      </c>
      <c r="IK62" s="298">
        <f t="shared" si="100"/>
        <v>475</v>
      </c>
      <c r="IL62" s="317">
        <f t="shared" si="101"/>
        <v>0</v>
      </c>
      <c r="IM62" s="499">
        <f t="shared" si="211"/>
        <v>0</v>
      </c>
      <c r="IN62" s="1036">
        <v>34.25</v>
      </c>
      <c r="IO62" s="392">
        <f t="shared" si="102"/>
        <v>0</v>
      </c>
      <c r="IP62" s="499">
        <f t="shared" si="212"/>
        <v>0</v>
      </c>
      <c r="IQ62" s="1036">
        <v>1737.5</v>
      </c>
      <c r="IR62" s="392">
        <f t="shared" si="103"/>
        <v>0</v>
      </c>
      <c r="IS62" s="499"/>
      <c r="IT62" s="298"/>
      <c r="IU62" s="392"/>
      <c r="IV62" s="499">
        <f t="shared" si="213"/>
        <v>0</v>
      </c>
      <c r="IW62" s="298">
        <v>1212.5</v>
      </c>
      <c r="IX62" s="392">
        <f t="shared" si="104"/>
        <v>0</v>
      </c>
      <c r="IY62" s="499">
        <f t="shared" si="214"/>
        <v>0</v>
      </c>
      <c r="IZ62" s="298">
        <f t="shared" si="105"/>
        <v>606.25</v>
      </c>
      <c r="JA62" s="392">
        <f t="shared" si="106"/>
        <v>0</v>
      </c>
      <c r="JB62" s="385">
        <f t="shared" si="215"/>
        <v>0</v>
      </c>
      <c r="JC62" s="298">
        <v>73.25</v>
      </c>
      <c r="JD62" s="392">
        <f t="shared" si="107"/>
        <v>0</v>
      </c>
      <c r="JE62" s="499">
        <f t="shared" si="216"/>
        <v>0</v>
      </c>
      <c r="JF62" s="298">
        <v>685</v>
      </c>
      <c r="JG62" s="392">
        <f t="shared" si="108"/>
        <v>0</v>
      </c>
      <c r="JH62" s="499">
        <f t="shared" si="217"/>
        <v>0</v>
      </c>
      <c r="JI62" s="1036">
        <v>6140</v>
      </c>
      <c r="JJ62" s="392">
        <f t="shared" si="109"/>
        <v>0</v>
      </c>
      <c r="JK62" s="499">
        <f t="shared" si="218"/>
        <v>0</v>
      </c>
      <c r="JL62" s="1036">
        <v>3070</v>
      </c>
      <c r="JM62" s="392">
        <f t="shared" si="110"/>
        <v>0</v>
      </c>
      <c r="JN62" s="499">
        <f t="shared" si="219"/>
        <v>0</v>
      </c>
      <c r="JO62" s="298">
        <f t="shared" si="111"/>
        <v>614</v>
      </c>
      <c r="JP62" s="392">
        <f t="shared" si="112"/>
        <v>0</v>
      </c>
      <c r="JQ62" s="561">
        <f t="shared" si="113"/>
        <v>0</v>
      </c>
      <c r="JR62" s="498">
        <f t="shared" si="220"/>
        <v>0</v>
      </c>
      <c r="JS62" s="223"/>
      <c r="JT62" s="254">
        <f t="shared" si="114"/>
        <v>41852</v>
      </c>
      <c r="JU62" s="253">
        <f t="shared" si="221"/>
        <v>0</v>
      </c>
      <c r="JV62" s="253">
        <f t="shared" si="222"/>
        <v>1310.625</v>
      </c>
      <c r="JW62" s="253">
        <f t="shared" si="223"/>
        <v>0</v>
      </c>
      <c r="JX62" s="253">
        <f t="shared" si="224"/>
        <v>-298</v>
      </c>
      <c r="JY62" s="253">
        <f t="shared" si="225"/>
        <v>0</v>
      </c>
      <c r="JZ62" s="253">
        <f t="shared" si="226"/>
        <v>0</v>
      </c>
      <c r="KA62" s="253">
        <f t="shared" si="227"/>
        <v>3134</v>
      </c>
      <c r="KB62" s="253">
        <f t="shared" si="228"/>
        <v>0</v>
      </c>
      <c r="KC62" s="253">
        <f t="shared" si="229"/>
        <v>0</v>
      </c>
      <c r="KD62" s="831">
        <f t="shared" si="230"/>
        <v>619</v>
      </c>
      <c r="KE62" s="831">
        <f t="shared" si="231"/>
        <v>0</v>
      </c>
      <c r="KF62" s="831">
        <f t="shared" si="232"/>
        <v>0</v>
      </c>
      <c r="KG62" s="831">
        <f t="shared" si="233"/>
        <v>76.37</v>
      </c>
      <c r="KH62" s="831">
        <f t="shared" si="234"/>
        <v>0</v>
      </c>
      <c r="KI62" s="831">
        <f t="shared" si="235"/>
        <v>0</v>
      </c>
      <c r="KJ62" s="253">
        <f t="shared" si="236"/>
        <v>0</v>
      </c>
      <c r="KK62" s="831">
        <f t="shared" si="237"/>
        <v>0</v>
      </c>
      <c r="KL62" s="831">
        <f t="shared" si="238"/>
        <v>6606.25</v>
      </c>
      <c r="KM62" s="831">
        <f t="shared" si="239"/>
        <v>0</v>
      </c>
      <c r="KN62" s="831">
        <f t="shared" si="240"/>
        <v>0</v>
      </c>
      <c r="KO62" s="831">
        <f t="shared" si="241"/>
        <v>6993.75</v>
      </c>
      <c r="KP62" s="831">
        <f t="shared" si="242"/>
        <v>0</v>
      </c>
      <c r="KQ62" s="831">
        <f t="shared" si="243"/>
        <v>0</v>
      </c>
      <c r="KR62" s="831">
        <f t="shared" si="244"/>
        <v>0</v>
      </c>
      <c r="KS62" s="831">
        <f t="shared" si="245"/>
        <v>498</v>
      </c>
      <c r="KT62" s="243">
        <f t="shared" si="246"/>
        <v>0</v>
      </c>
      <c r="KU62" s="243">
        <f t="shared" si="247"/>
        <v>0</v>
      </c>
      <c r="KV62" s="243">
        <f t="shared" si="248"/>
        <v>0</v>
      </c>
      <c r="KW62" s="243">
        <f t="shared" si="249"/>
        <v>0</v>
      </c>
      <c r="KX62" s="243">
        <f t="shared" si="250"/>
        <v>0</v>
      </c>
      <c r="KY62" s="243">
        <f t="shared" si="251"/>
        <v>0</v>
      </c>
      <c r="KZ62" s="243">
        <f t="shared" si="252"/>
        <v>0</v>
      </c>
      <c r="LA62" s="243">
        <f t="shared" si="253"/>
        <v>0</v>
      </c>
      <c r="LB62" s="243">
        <f t="shared" si="254"/>
        <v>0</v>
      </c>
      <c r="LC62" s="243">
        <f t="shared" si="255"/>
        <v>0</v>
      </c>
      <c r="LD62" s="243">
        <f t="shared" si="256"/>
        <v>0</v>
      </c>
      <c r="LE62" s="243">
        <f t="shared" si="257"/>
        <v>0</v>
      </c>
      <c r="LF62" s="243">
        <f t="shared" si="258"/>
        <v>0</v>
      </c>
      <c r="LG62" s="243">
        <f t="shared" si="259"/>
        <v>0</v>
      </c>
      <c r="LH62" s="243">
        <f t="shared" si="260"/>
        <v>0</v>
      </c>
      <c r="LI62" s="243">
        <f t="shared" si="261"/>
        <v>0</v>
      </c>
      <c r="LJ62" s="243">
        <f t="shared" si="262"/>
        <v>0</v>
      </c>
      <c r="LK62" s="243">
        <f t="shared" si="263"/>
        <v>0</v>
      </c>
      <c r="LL62" s="243">
        <f t="shared" si="264"/>
        <v>0</v>
      </c>
      <c r="LM62" s="243">
        <f t="shared" si="265"/>
        <v>0</v>
      </c>
      <c r="LN62" s="243">
        <f t="shared" si="266"/>
        <v>0</v>
      </c>
      <c r="LO62" s="243">
        <f t="shared" si="267"/>
        <v>0</v>
      </c>
      <c r="LP62" s="243">
        <f t="shared" si="268"/>
        <v>0</v>
      </c>
      <c r="LQ62" s="243">
        <f t="shared" si="269"/>
        <v>0</v>
      </c>
      <c r="LR62" s="243">
        <f t="shared" si="270"/>
        <v>0</v>
      </c>
      <c r="LS62" s="243">
        <f t="shared" si="271"/>
        <v>0</v>
      </c>
      <c r="LT62" s="243">
        <f t="shared" si="272"/>
        <v>0</v>
      </c>
      <c r="LU62" s="243">
        <f t="shared" si="273"/>
        <v>0</v>
      </c>
      <c r="LV62" s="243">
        <f t="shared" si="274"/>
        <v>0</v>
      </c>
      <c r="LW62" s="243">
        <f t="shared" si="275"/>
        <v>0</v>
      </c>
      <c r="LX62" s="243">
        <f t="shared" si="276"/>
        <v>0</v>
      </c>
      <c r="LY62" s="243">
        <f t="shared" si="277"/>
        <v>0</v>
      </c>
      <c r="LZ62" s="243">
        <f t="shared" si="278"/>
        <v>0</v>
      </c>
      <c r="MA62" s="243">
        <f t="shared" si="279"/>
        <v>0</v>
      </c>
      <c r="MB62" s="243">
        <f t="shared" si="280"/>
        <v>0</v>
      </c>
      <c r="MC62" s="243">
        <f t="shared" si="281"/>
        <v>0</v>
      </c>
      <c r="MD62" s="243">
        <f t="shared" si="282"/>
        <v>0</v>
      </c>
      <c r="ME62" s="243">
        <f t="shared" si="283"/>
        <v>0</v>
      </c>
      <c r="MF62" s="243">
        <f t="shared" si="284"/>
        <v>0</v>
      </c>
      <c r="MG62" s="243">
        <f t="shared" si="285"/>
        <v>0</v>
      </c>
      <c r="MH62" s="243">
        <f t="shared" si="286"/>
        <v>0</v>
      </c>
      <c r="MI62" s="243">
        <f t="shared" si="287"/>
        <v>0</v>
      </c>
      <c r="MJ62" s="243">
        <f t="shared" si="288"/>
        <v>0</v>
      </c>
      <c r="MK62" s="243">
        <f t="shared" si="289"/>
        <v>0</v>
      </c>
      <c r="ML62" s="243">
        <f t="shared" si="290"/>
        <v>0</v>
      </c>
      <c r="MM62" s="243">
        <f t="shared" si="291"/>
        <v>0</v>
      </c>
      <c r="MN62" s="243">
        <f t="shared" si="292"/>
        <v>0</v>
      </c>
      <c r="MO62" s="243">
        <f t="shared" si="293"/>
        <v>0</v>
      </c>
      <c r="MP62" s="243">
        <f t="shared" si="294"/>
        <v>0</v>
      </c>
      <c r="MQ62" s="243">
        <f t="shared" si="295"/>
        <v>0</v>
      </c>
      <c r="MR62" s="243">
        <f t="shared" si="296"/>
        <v>0</v>
      </c>
      <c r="MS62" s="243">
        <f t="shared" si="297"/>
        <v>0</v>
      </c>
      <c r="MT62" s="243">
        <f t="shared" si="298"/>
        <v>0</v>
      </c>
      <c r="MU62" s="243">
        <f t="shared" si="299"/>
        <v>0</v>
      </c>
      <c r="MV62" s="243">
        <f t="shared" si="300"/>
        <v>0</v>
      </c>
      <c r="MW62" s="861">
        <f t="shared" si="115"/>
        <v>41852</v>
      </c>
      <c r="MX62" s="253">
        <f t="shared" si="116"/>
        <v>18939.994999999999</v>
      </c>
      <c r="MY62" s="243">
        <f t="shared" si="117"/>
        <v>0</v>
      </c>
      <c r="MZ62" s="243">
        <f t="shared" si="118"/>
        <v>0</v>
      </c>
      <c r="NA62" s="243">
        <f t="shared" si="119"/>
        <v>18939.994999999999</v>
      </c>
      <c r="NB62" s="359"/>
      <c r="NC62" s="1159">
        <f t="shared" si="120"/>
        <v>41852</v>
      </c>
      <c r="ND62" s="378">
        <f t="shared" si="121"/>
        <v>2242.375</v>
      </c>
      <c r="NE62" s="378">
        <f t="shared" si="122"/>
        <v>0</v>
      </c>
      <c r="NF62" s="382">
        <f t="shared" si="123"/>
        <v>0</v>
      </c>
      <c r="NG62" s="274">
        <f t="shared" si="124"/>
        <v>2242.375</v>
      </c>
      <c r="NH62" s="819">
        <f t="shared" si="125"/>
        <v>41852</v>
      </c>
      <c r="NI62" s="269">
        <f t="shared" si="126"/>
        <v>2242.375</v>
      </c>
      <c r="NJ62" s="274">
        <f t="shared" si="127"/>
        <v>0</v>
      </c>
      <c r="NK62" s="1113">
        <f t="shared" si="128"/>
        <v>1</v>
      </c>
      <c r="NL62" s="992">
        <f t="shared" si="129"/>
        <v>0</v>
      </c>
      <c r="NM62" s="413">
        <f t="shared" si="130"/>
        <v>41852</v>
      </c>
      <c r="NN62" s="378">
        <f t="shared" si="301"/>
        <v>18939.995000000003</v>
      </c>
      <c r="NO62" s="243">
        <f>MAX(NN55:NN62)</f>
        <v>18939.995000000003</v>
      </c>
      <c r="NP62" s="243">
        <f t="shared" si="302"/>
        <v>0</v>
      </c>
      <c r="NQ62" s="276">
        <f>(NP62=NP203)*1</f>
        <v>0</v>
      </c>
      <c r="NR62" s="254">
        <f t="shared" si="303"/>
        <v>0</v>
      </c>
      <c r="NS62" s="757"/>
      <c r="NT62" s="757"/>
      <c r="NU62" s="758"/>
      <c r="NV62" s="758"/>
      <c r="NW62" s="758"/>
      <c r="NX62" s="234"/>
      <c r="NY62" s="241"/>
      <c r="NZ62" s="241"/>
      <c r="OA62" s="143"/>
      <c r="OB62" s="241"/>
      <c r="OC62" s="241"/>
      <c r="OD62" s="236"/>
      <c r="OE62" s="236"/>
      <c r="OF62" s="236"/>
      <c r="OG62" s="234"/>
      <c r="OH62" s="143"/>
      <c r="OI62" s="236"/>
      <c r="OJ62" s="236"/>
      <c r="OK62" s="236"/>
      <c r="OL62" s="236"/>
      <c r="OM62" s="236"/>
      <c r="ON62" s="236"/>
      <c r="OO62" s="236"/>
      <c r="OP62" s="236"/>
      <c r="OQ62" s="236"/>
      <c r="OR62" s="236"/>
      <c r="OS62" s="236"/>
      <c r="OT62" s="236"/>
      <c r="OU62" s="236"/>
      <c r="OV62" s="236"/>
      <c r="OW62" s="236"/>
      <c r="OX62" s="236"/>
      <c r="OY62" s="236"/>
      <c r="OZ62" s="236"/>
      <c r="PA62" s="236"/>
      <c r="PB62" s="236"/>
      <c r="PC62" s="236"/>
      <c r="PD62" s="236"/>
      <c r="PE62" s="236"/>
      <c r="PF62" s="236"/>
      <c r="PG62" s="236"/>
      <c r="PH62" s="236"/>
      <c r="PI62" s="236"/>
      <c r="PJ62" s="236"/>
      <c r="PK62" s="236"/>
      <c r="PL62" s="236"/>
      <c r="PM62" s="236"/>
      <c r="PN62" s="236"/>
      <c r="PO62" s="236"/>
      <c r="PP62" s="236"/>
      <c r="PQ62" s="236"/>
      <c r="PR62" s="236"/>
      <c r="PS62" s="236"/>
      <c r="PT62" s="236"/>
      <c r="PU62" s="236"/>
      <c r="PV62" s="236"/>
      <c r="PW62" s="236"/>
      <c r="PX62" s="236"/>
      <c r="PY62" s="236"/>
      <c r="PZ62" s="236"/>
      <c r="QA62" s="236"/>
      <c r="QB62" s="236"/>
      <c r="QC62" s="236"/>
      <c r="QD62" s="236"/>
      <c r="QE62" s="236"/>
      <c r="QF62" s="236"/>
      <c r="QG62" s="236"/>
      <c r="QH62" s="236"/>
      <c r="QI62" s="236"/>
      <c r="QJ62" s="236"/>
      <c r="QK62" s="236"/>
      <c r="QL62" s="236"/>
      <c r="QM62" s="236"/>
      <c r="QN62" s="236"/>
      <c r="QO62" s="236"/>
      <c r="QP62" s="236"/>
      <c r="QQ62" s="236"/>
      <c r="QR62" s="236"/>
      <c r="QS62" s="236"/>
      <c r="QT62" s="236"/>
      <c r="QU62" s="236"/>
      <c r="QV62" s="236"/>
      <c r="QW62" s="236"/>
      <c r="QX62" s="236"/>
      <c r="QY62" s="84"/>
      <c r="QZ62" s="84"/>
      <c r="RA62" s="84"/>
      <c r="RB62" s="84"/>
      <c r="RC62" s="84"/>
      <c r="RD62" s="84"/>
      <c r="RE62" s="84"/>
      <c r="RF62" s="84"/>
      <c r="RG62" s="84"/>
      <c r="RH62" s="84"/>
      <c r="RI62" s="84"/>
      <c r="RJ62" s="84"/>
      <c r="RK62" s="84"/>
      <c r="RL62" s="84"/>
      <c r="RM62" s="84"/>
      <c r="RN62" s="84"/>
      <c r="RO62" s="84"/>
      <c r="RP62" s="84"/>
      <c r="RQ62" s="84"/>
      <c r="RR62" s="84"/>
      <c r="RS62" s="84"/>
      <c r="RT62" s="84"/>
      <c r="RU62" s="84"/>
      <c r="RV62" s="84"/>
      <c r="RW62" s="84"/>
      <c r="RX62" s="84"/>
      <c r="RY62" s="84"/>
      <c r="RZ62" s="84"/>
      <c r="SA62" s="84"/>
      <c r="SB62" s="84"/>
      <c r="SC62" s="84"/>
      <c r="SD62" s="84"/>
      <c r="SE62" s="84"/>
      <c r="SF62" s="84"/>
      <c r="SG62" s="84"/>
      <c r="SH62" s="84"/>
      <c r="SI62" s="84"/>
      <c r="SJ62" s="84"/>
      <c r="SK62" s="84"/>
      <c r="SL62" s="84"/>
      <c r="SM62" s="84"/>
      <c r="SN62" s="84"/>
      <c r="SO62" s="84"/>
      <c r="SP62" s="84"/>
      <c r="SQ62" s="84"/>
      <c r="SR62" s="84"/>
      <c r="SS62" s="84"/>
      <c r="ST62" s="84"/>
      <c r="SU62" s="84"/>
      <c r="SV62" s="84"/>
      <c r="SW62" s="84"/>
      <c r="SX62" s="84"/>
      <c r="SY62" s="84"/>
      <c r="SZ62" s="84"/>
      <c r="TA62" s="84"/>
      <c r="TB62" s="84"/>
      <c r="TC62" s="84"/>
      <c r="TD62" s="84"/>
      <c r="TE62" s="84"/>
      <c r="TF62" s="84"/>
      <c r="TG62" s="84"/>
      <c r="TH62" s="84"/>
      <c r="TI62" s="84"/>
      <c r="TJ62" s="84"/>
      <c r="TK62" s="84"/>
      <c r="TL62" s="84"/>
      <c r="TM62" s="84"/>
      <c r="TN62" s="84"/>
      <c r="TO62" s="84"/>
      <c r="TP62" s="84"/>
      <c r="TQ62" s="84"/>
      <c r="TR62" s="84"/>
      <c r="TS62" s="84"/>
      <c r="TT62" s="84"/>
      <c r="TU62" s="84"/>
      <c r="TV62" s="84"/>
      <c r="TW62" s="84"/>
      <c r="TX62" s="84"/>
      <c r="TY62" s="84"/>
      <c r="TZ62" s="84"/>
      <c r="UA62" s="84"/>
      <c r="UB62" s="84"/>
      <c r="UC62" s="84"/>
      <c r="UD62" s="84"/>
      <c r="UE62" s="84"/>
      <c r="UF62" s="84"/>
      <c r="UG62" s="84"/>
      <c r="UH62" s="84"/>
      <c r="UI62" s="84"/>
    </row>
    <row r="63" spans="1:555" s="90" customFormat="1" ht="19.5" customHeight="1" x14ac:dyDescent="0.35">
      <c r="A63" s="84"/>
      <c r="B63" s="1167">
        <f t="shared" si="131"/>
        <v>41883</v>
      </c>
      <c r="C63" s="867">
        <f t="shared" si="132"/>
        <v>43939.995000000003</v>
      </c>
      <c r="D63" s="869">
        <v>0</v>
      </c>
      <c r="E63" s="869">
        <v>0</v>
      </c>
      <c r="F63" s="867">
        <f t="shared" si="133"/>
        <v>5586.62</v>
      </c>
      <c r="G63" s="870">
        <f t="shared" si="134"/>
        <v>49526.615000000005</v>
      </c>
      <c r="H63" s="953">
        <f t="shared" si="135"/>
        <v>0.12714202630200572</v>
      </c>
      <c r="I63" s="355">
        <f t="shared" si="136"/>
        <v>24526.615000000002</v>
      </c>
      <c r="J63" s="355">
        <f>MAX(I55:I63)</f>
        <v>24526.615000000002</v>
      </c>
      <c r="K63" s="355">
        <f t="shared" si="5"/>
        <v>0</v>
      </c>
      <c r="L63" s="1145">
        <f t="shared" si="6"/>
        <v>41883</v>
      </c>
      <c r="M63" s="330">
        <f t="shared" si="137"/>
        <v>0</v>
      </c>
      <c r="N63" s="1034">
        <v>790</v>
      </c>
      <c r="O63" s="498">
        <f t="shared" si="7"/>
        <v>0</v>
      </c>
      <c r="P63" s="330">
        <f t="shared" si="138"/>
        <v>1</v>
      </c>
      <c r="Q63" s="382">
        <f t="shared" si="8"/>
        <v>79</v>
      </c>
      <c r="R63" s="274">
        <f t="shared" si="9"/>
        <v>79</v>
      </c>
      <c r="S63" s="499">
        <f t="shared" si="139"/>
        <v>0</v>
      </c>
      <c r="T63" s="964">
        <v>-2230</v>
      </c>
      <c r="U63" s="269">
        <f t="shared" si="10"/>
        <v>0</v>
      </c>
      <c r="V63" s="499">
        <f t="shared" si="140"/>
        <v>1</v>
      </c>
      <c r="W63" s="964">
        <v>-223</v>
      </c>
      <c r="X63" s="269">
        <f t="shared" si="11"/>
        <v>-223</v>
      </c>
      <c r="Y63" s="499">
        <f t="shared" si="141"/>
        <v>0</v>
      </c>
      <c r="Z63" s="298">
        <v>-10</v>
      </c>
      <c r="AA63" s="392">
        <f t="shared" si="12"/>
        <v>0</v>
      </c>
      <c r="AB63" s="330">
        <f t="shared" si="142"/>
        <v>0</v>
      </c>
      <c r="AC63" s="298">
        <f t="shared" si="13"/>
        <v>-5</v>
      </c>
      <c r="AD63" s="274">
        <f t="shared" si="14"/>
        <v>0</v>
      </c>
      <c r="AE63" s="499">
        <f t="shared" si="143"/>
        <v>1</v>
      </c>
      <c r="AF63" s="964">
        <v>-1</v>
      </c>
      <c r="AG63" s="274">
        <f t="shared" si="15"/>
        <v>-1</v>
      </c>
      <c r="AH63" s="499">
        <f t="shared" si="144"/>
        <v>0</v>
      </c>
      <c r="AI63" s="1036">
        <v>4930</v>
      </c>
      <c r="AJ63" s="392">
        <f t="shared" si="16"/>
        <v>0</v>
      </c>
      <c r="AK63" s="330">
        <f t="shared" si="145"/>
        <v>0</v>
      </c>
      <c r="AL63" s="1036">
        <v>2465</v>
      </c>
      <c r="AM63" s="274">
        <f t="shared" si="17"/>
        <v>0</v>
      </c>
      <c r="AN63" s="499">
        <f t="shared" si="146"/>
        <v>1</v>
      </c>
      <c r="AO63" s="1036">
        <v>986</v>
      </c>
      <c r="AP63" s="392">
        <f t="shared" si="18"/>
        <v>986</v>
      </c>
      <c r="AQ63" s="316">
        <f t="shared" si="147"/>
        <v>0</v>
      </c>
      <c r="AR63" s="964">
        <v>-53.75</v>
      </c>
      <c r="AS63" s="392">
        <f t="shared" si="19"/>
        <v>0</v>
      </c>
      <c r="AT63" s="276">
        <f t="shared" si="148"/>
        <v>0</v>
      </c>
      <c r="AU63" s="964">
        <v>-26.88</v>
      </c>
      <c r="AV63" s="392">
        <f t="shared" si="20"/>
        <v>0</v>
      </c>
      <c r="AW63" s="297">
        <f t="shared" si="149"/>
        <v>1</v>
      </c>
      <c r="AX63" s="964">
        <v>-5.38</v>
      </c>
      <c r="AY63" s="274">
        <f t="shared" si="21"/>
        <v>-5.38</v>
      </c>
      <c r="AZ63" s="499">
        <f t="shared" si="150"/>
        <v>0</v>
      </c>
      <c r="BA63" s="268">
        <v>2660</v>
      </c>
      <c r="BB63" s="392">
        <f t="shared" si="22"/>
        <v>0</v>
      </c>
      <c r="BC63" s="330">
        <f t="shared" si="151"/>
        <v>0</v>
      </c>
      <c r="BD63" s="268">
        <v>1130</v>
      </c>
      <c r="BE63" s="274">
        <f t="shared" si="23"/>
        <v>0</v>
      </c>
      <c r="BF63" s="499">
        <f t="shared" si="152"/>
        <v>0</v>
      </c>
      <c r="BG63" s="1036">
        <v>3550</v>
      </c>
      <c r="BH63" s="358">
        <f t="shared" si="24"/>
        <v>0</v>
      </c>
      <c r="BI63" s="499">
        <f t="shared" si="153"/>
        <v>0</v>
      </c>
      <c r="BJ63" s="1036">
        <v>4162.5</v>
      </c>
      <c r="BK63" s="269">
        <f t="shared" si="25"/>
        <v>0</v>
      </c>
      <c r="BL63" s="499">
        <f t="shared" si="154"/>
        <v>1</v>
      </c>
      <c r="BM63" s="382">
        <f t="shared" si="26"/>
        <v>2081.25</v>
      </c>
      <c r="BN63" s="392">
        <f t="shared" si="27"/>
        <v>2081.25</v>
      </c>
      <c r="BO63" s="499">
        <f t="shared" si="155"/>
        <v>0</v>
      </c>
      <c r="BP63" s="1036">
        <v>2268.75</v>
      </c>
      <c r="BQ63" s="274">
        <f t="shared" si="28"/>
        <v>0</v>
      </c>
      <c r="BR63" s="499">
        <f t="shared" si="156"/>
        <v>0</v>
      </c>
      <c r="BS63" s="298">
        <v>4587.5</v>
      </c>
      <c r="BT63" s="269">
        <f t="shared" si="29"/>
        <v>0</v>
      </c>
      <c r="BU63" s="499">
        <f t="shared" si="157"/>
        <v>1</v>
      </c>
      <c r="BV63" s="298">
        <f t="shared" si="30"/>
        <v>2293.75</v>
      </c>
      <c r="BW63" s="392">
        <f t="shared" si="31"/>
        <v>2293.75</v>
      </c>
      <c r="BX63" s="499">
        <f t="shared" si="158"/>
        <v>0</v>
      </c>
      <c r="BY63" s="1036">
        <v>1225</v>
      </c>
      <c r="BZ63" s="392">
        <f t="shared" si="32"/>
        <v>0</v>
      </c>
      <c r="CA63" s="297">
        <f t="shared" si="159"/>
        <v>0</v>
      </c>
      <c r="CB63" s="1036">
        <v>3760</v>
      </c>
      <c r="CC63" s="269">
        <f t="shared" si="33"/>
        <v>0</v>
      </c>
      <c r="CD63" s="501">
        <f t="shared" si="160"/>
        <v>0</v>
      </c>
      <c r="CE63" s="298">
        <f t="shared" si="34"/>
        <v>1880</v>
      </c>
      <c r="CF63" s="500">
        <f t="shared" si="35"/>
        <v>0</v>
      </c>
      <c r="CG63" s="330">
        <f t="shared" si="161"/>
        <v>1</v>
      </c>
      <c r="CH63" s="1036">
        <v>376</v>
      </c>
      <c r="CI63" s="299">
        <f t="shared" si="36"/>
        <v>376</v>
      </c>
      <c r="CJ63" s="499">
        <f t="shared" si="162"/>
        <v>0</v>
      </c>
      <c r="CK63" s="268"/>
      <c r="CL63" s="392">
        <f t="shared" si="37"/>
        <v>0</v>
      </c>
      <c r="CM63" s="330">
        <f t="shared" si="163"/>
        <v>0</v>
      </c>
      <c r="CN63" s="268"/>
      <c r="CO63" s="269">
        <f t="shared" si="38"/>
        <v>0</v>
      </c>
      <c r="CP63" s="501">
        <f t="shared" si="164"/>
        <v>0</v>
      </c>
      <c r="CQ63" s="497"/>
      <c r="CR63" s="299"/>
      <c r="CS63" s="330">
        <f t="shared" si="165"/>
        <v>1</v>
      </c>
      <c r="CT63" s="268"/>
      <c r="CU63" s="274">
        <f t="shared" si="39"/>
        <v>0</v>
      </c>
      <c r="CV63" s="323">
        <f t="shared" si="40"/>
        <v>5586.62</v>
      </c>
      <c r="CW63" s="323">
        <f t="shared" si="166"/>
        <v>24526.615000000002</v>
      </c>
      <c r="CX63" s="223"/>
      <c r="CY63" s="1127">
        <f t="shared" si="41"/>
        <v>41883</v>
      </c>
      <c r="CZ63" s="297">
        <f t="shared" si="167"/>
        <v>0</v>
      </c>
      <c r="DA63" s="269">
        <v>-1910</v>
      </c>
      <c r="DB63" s="299">
        <f t="shared" si="42"/>
        <v>0</v>
      </c>
      <c r="DC63" s="297">
        <f t="shared" si="168"/>
        <v>0</v>
      </c>
      <c r="DD63" s="298">
        <f t="shared" si="43"/>
        <v>-191</v>
      </c>
      <c r="DE63" s="299">
        <f t="shared" si="44"/>
        <v>0</v>
      </c>
      <c r="DF63" s="297">
        <f t="shared" si="169"/>
        <v>0</v>
      </c>
      <c r="DG63" s="1035">
        <v>-3635</v>
      </c>
      <c r="DH63" s="299">
        <f t="shared" si="45"/>
        <v>0</v>
      </c>
      <c r="DI63" s="297">
        <f t="shared" si="170"/>
        <v>0</v>
      </c>
      <c r="DJ63" s="964">
        <v>-363.5</v>
      </c>
      <c r="DK63" s="596">
        <f t="shared" si="305"/>
        <v>0</v>
      </c>
      <c r="DL63" s="297">
        <f t="shared" si="171"/>
        <v>0</v>
      </c>
      <c r="DM63" s="1034">
        <v>1240</v>
      </c>
      <c r="DN63" s="596">
        <f t="shared" si="46"/>
        <v>0</v>
      </c>
      <c r="DO63" s="330">
        <f t="shared" si="172"/>
        <v>0</v>
      </c>
      <c r="DP63" s="298">
        <f t="shared" si="47"/>
        <v>620</v>
      </c>
      <c r="DQ63" s="274">
        <f t="shared" si="48"/>
        <v>0</v>
      </c>
      <c r="DR63" s="499">
        <f t="shared" si="173"/>
        <v>0</v>
      </c>
      <c r="DS63" s="298">
        <f t="shared" si="49"/>
        <v>124</v>
      </c>
      <c r="DT63" s="274">
        <f t="shared" si="50"/>
        <v>0</v>
      </c>
      <c r="DU63" s="297">
        <f t="shared" si="174"/>
        <v>0</v>
      </c>
      <c r="DV63" s="1036">
        <v>7592.5</v>
      </c>
      <c r="DW63" s="596">
        <f t="shared" si="51"/>
        <v>0</v>
      </c>
      <c r="DX63" s="297">
        <f t="shared" si="175"/>
        <v>0</v>
      </c>
      <c r="DY63" s="269">
        <f t="shared" si="52"/>
        <v>3796.25</v>
      </c>
      <c r="DZ63" s="596">
        <f t="shared" si="53"/>
        <v>0</v>
      </c>
      <c r="EA63" s="297">
        <f t="shared" si="176"/>
        <v>0</v>
      </c>
      <c r="EB63" s="1053">
        <v>1518.5</v>
      </c>
      <c r="EC63" s="596">
        <f t="shared" si="54"/>
        <v>0</v>
      </c>
      <c r="ED63" s="297">
        <f t="shared" si="177"/>
        <v>0</v>
      </c>
      <c r="EE63" s="269">
        <v>1475</v>
      </c>
      <c r="EF63" s="596">
        <f t="shared" si="55"/>
        <v>0</v>
      </c>
      <c r="EG63" s="297">
        <f t="shared" si="178"/>
        <v>0</v>
      </c>
      <c r="EH63" s="269">
        <f t="shared" si="56"/>
        <v>737.5</v>
      </c>
      <c r="EI63" s="596">
        <f t="shared" si="57"/>
        <v>0</v>
      </c>
      <c r="EJ63" s="297">
        <f t="shared" si="179"/>
        <v>0</v>
      </c>
      <c r="EK63" s="269">
        <f t="shared" si="58"/>
        <v>147.5</v>
      </c>
      <c r="EL63" s="596">
        <f t="shared" si="59"/>
        <v>0</v>
      </c>
      <c r="EM63" s="297">
        <f t="shared" si="180"/>
        <v>0</v>
      </c>
      <c r="EN63" s="1224">
        <v>4680</v>
      </c>
      <c r="EO63" s="596">
        <f t="shared" si="60"/>
        <v>0</v>
      </c>
      <c r="EP63" s="297">
        <f t="shared" si="181"/>
        <v>0</v>
      </c>
      <c r="EQ63" s="269">
        <v>2100</v>
      </c>
      <c r="ER63" s="596">
        <f t="shared" si="61"/>
        <v>0</v>
      </c>
      <c r="ES63" s="297">
        <f t="shared" si="182"/>
        <v>0</v>
      </c>
      <c r="ET63" s="1036">
        <v>1120</v>
      </c>
      <c r="EU63" s="596">
        <f t="shared" si="62"/>
        <v>0</v>
      </c>
      <c r="EV63" s="297">
        <f t="shared" si="183"/>
        <v>0</v>
      </c>
      <c r="EW63" s="1036">
        <v>3612.5</v>
      </c>
      <c r="EX63" s="596">
        <f t="shared" si="63"/>
        <v>0</v>
      </c>
      <c r="EY63" s="297">
        <f t="shared" si="184"/>
        <v>0</v>
      </c>
      <c r="EZ63" s="1036">
        <v>1806.25</v>
      </c>
      <c r="FA63" s="596">
        <f t="shared" si="64"/>
        <v>0</v>
      </c>
      <c r="FB63" s="297">
        <f t="shared" si="185"/>
        <v>0</v>
      </c>
      <c r="FC63" s="1036">
        <v>1906.25</v>
      </c>
      <c r="FD63" s="596">
        <f t="shared" si="65"/>
        <v>0</v>
      </c>
      <c r="FE63" s="297">
        <f t="shared" si="186"/>
        <v>0</v>
      </c>
      <c r="FF63" s="1036">
        <v>3937.5</v>
      </c>
      <c r="FG63" s="596">
        <f t="shared" si="66"/>
        <v>0</v>
      </c>
      <c r="FH63" s="297">
        <f t="shared" si="187"/>
        <v>0</v>
      </c>
      <c r="FI63" s="1036">
        <v>1968.75</v>
      </c>
      <c r="FJ63" s="596">
        <f t="shared" si="67"/>
        <v>0</v>
      </c>
      <c r="FK63" s="297">
        <f t="shared" si="188"/>
        <v>0</v>
      </c>
      <c r="FL63" s="1036">
        <v>2220</v>
      </c>
      <c r="FM63" s="596">
        <f t="shared" si="68"/>
        <v>0</v>
      </c>
      <c r="FN63" s="297">
        <f t="shared" si="189"/>
        <v>0</v>
      </c>
      <c r="FO63" s="964">
        <v>-3490</v>
      </c>
      <c r="FP63" s="274">
        <f t="shared" si="69"/>
        <v>0</v>
      </c>
      <c r="FQ63" s="274"/>
      <c r="FR63" s="297">
        <f t="shared" si="190"/>
        <v>0</v>
      </c>
      <c r="FS63" s="269">
        <f t="shared" si="70"/>
        <v>-1745</v>
      </c>
      <c r="FT63" s="596">
        <f t="shared" si="71"/>
        <v>0</v>
      </c>
      <c r="FU63" s="297">
        <f t="shared" si="191"/>
        <v>0</v>
      </c>
      <c r="FV63" s="269">
        <f t="shared" si="72"/>
        <v>-349</v>
      </c>
      <c r="FW63" s="596">
        <f t="shared" si="73"/>
        <v>0</v>
      </c>
      <c r="FX63" s="301">
        <f t="shared" si="74"/>
        <v>0</v>
      </c>
      <c r="FY63" s="492">
        <f t="shared" si="192"/>
        <v>0</v>
      </c>
      <c r="FZ63" s="302"/>
      <c r="GA63" s="1131">
        <f t="shared" si="75"/>
        <v>41883</v>
      </c>
      <c r="GB63" s="316">
        <f t="shared" si="193"/>
        <v>0</v>
      </c>
      <c r="GC63" s="323">
        <v>-1237.5</v>
      </c>
      <c r="GD63" s="268">
        <f t="shared" si="76"/>
        <v>0</v>
      </c>
      <c r="GE63" s="316">
        <f t="shared" si="194"/>
        <v>0</v>
      </c>
      <c r="GF63" s="964">
        <v>-123.75</v>
      </c>
      <c r="GG63" s="386">
        <f t="shared" si="77"/>
        <v>0</v>
      </c>
      <c r="GH63" s="316">
        <f t="shared" si="195"/>
        <v>0</v>
      </c>
      <c r="GI63" s="964">
        <v>-5200</v>
      </c>
      <c r="GJ63" s="268">
        <f t="shared" si="78"/>
        <v>0</v>
      </c>
      <c r="GK63" s="316">
        <f t="shared" si="196"/>
        <v>0</v>
      </c>
      <c r="GL63" s="268">
        <f t="shared" si="79"/>
        <v>-520</v>
      </c>
      <c r="GM63" s="386">
        <f t="shared" si="80"/>
        <v>0</v>
      </c>
      <c r="GN63" s="297">
        <f t="shared" si="197"/>
        <v>0</v>
      </c>
      <c r="GO63" s="269">
        <v>5717.5</v>
      </c>
      <c r="GP63" s="596">
        <f t="shared" si="81"/>
        <v>0</v>
      </c>
      <c r="GQ63" s="330">
        <f t="shared" si="198"/>
        <v>0</v>
      </c>
      <c r="GR63" s="298">
        <f t="shared" si="82"/>
        <v>2858.75</v>
      </c>
      <c r="GS63" s="274">
        <f t="shared" si="83"/>
        <v>0</v>
      </c>
      <c r="GT63" s="499">
        <f t="shared" si="199"/>
        <v>0</v>
      </c>
      <c r="GU63" s="298">
        <f t="shared" si="84"/>
        <v>571.75</v>
      </c>
      <c r="GV63" s="274">
        <f t="shared" si="85"/>
        <v>0</v>
      </c>
      <c r="GW63" s="499">
        <f t="shared" si="200"/>
        <v>0</v>
      </c>
      <c r="GX63" s="1036">
        <v>11122.5</v>
      </c>
      <c r="GY63" s="274">
        <f t="shared" si="86"/>
        <v>0</v>
      </c>
      <c r="GZ63" s="499">
        <f t="shared" si="201"/>
        <v>0</v>
      </c>
      <c r="HA63" s="298">
        <f t="shared" si="87"/>
        <v>5561.25</v>
      </c>
      <c r="HB63" s="274">
        <f t="shared" si="88"/>
        <v>0</v>
      </c>
      <c r="HC63" s="499">
        <f t="shared" si="202"/>
        <v>0</v>
      </c>
      <c r="HD63" s="1036">
        <v>2224.5</v>
      </c>
      <c r="HE63" s="274">
        <f t="shared" si="89"/>
        <v>0</v>
      </c>
      <c r="HF63" s="691">
        <f t="shared" si="203"/>
        <v>0</v>
      </c>
      <c r="HG63" s="317">
        <v>-787.5</v>
      </c>
      <c r="HH63" s="498">
        <f t="shared" si="90"/>
        <v>0</v>
      </c>
      <c r="HI63" s="691">
        <f t="shared" si="304"/>
        <v>0</v>
      </c>
      <c r="HJ63" s="317">
        <f t="shared" si="91"/>
        <v>-393.75</v>
      </c>
      <c r="HK63" s="498">
        <f t="shared" si="92"/>
        <v>0</v>
      </c>
      <c r="HL63" s="689">
        <f t="shared" si="204"/>
        <v>0</v>
      </c>
      <c r="HM63" s="317">
        <f t="shared" si="93"/>
        <v>-78.75</v>
      </c>
      <c r="HN63" s="317">
        <f t="shared" si="94"/>
        <v>0</v>
      </c>
      <c r="HO63" s="691">
        <f t="shared" si="205"/>
        <v>0</v>
      </c>
      <c r="HP63" s="1036">
        <v>5110</v>
      </c>
      <c r="HQ63" s="498">
        <f t="shared" si="95"/>
        <v>0</v>
      </c>
      <c r="HR63" s="499"/>
      <c r="HS63" s="298"/>
      <c r="HT63" s="392"/>
      <c r="HU63" s="691">
        <f t="shared" si="206"/>
        <v>0</v>
      </c>
      <c r="HV63" s="1036">
        <v>990</v>
      </c>
      <c r="HW63" s="498">
        <f t="shared" si="96"/>
        <v>0</v>
      </c>
      <c r="HX63" s="499"/>
      <c r="HY63" s="298"/>
      <c r="HZ63" s="392"/>
      <c r="IA63" s="689">
        <f t="shared" si="207"/>
        <v>0</v>
      </c>
      <c r="IB63" s="1036">
        <v>4412.5</v>
      </c>
      <c r="IC63" s="317">
        <f t="shared" si="97"/>
        <v>0</v>
      </c>
      <c r="ID63" s="499">
        <f t="shared" si="208"/>
        <v>0</v>
      </c>
      <c r="IE63" s="1036">
        <v>441.25</v>
      </c>
      <c r="IF63" s="392">
        <f t="shared" si="98"/>
        <v>0</v>
      </c>
      <c r="IG63" s="691">
        <f t="shared" si="209"/>
        <v>0</v>
      </c>
      <c r="IH63" s="317">
        <v>5500</v>
      </c>
      <c r="II63" s="498">
        <f t="shared" si="99"/>
        <v>0</v>
      </c>
      <c r="IJ63" s="691">
        <f t="shared" si="210"/>
        <v>0</v>
      </c>
      <c r="IK63" s="298">
        <f t="shared" si="100"/>
        <v>2750</v>
      </c>
      <c r="IL63" s="317">
        <f t="shared" si="101"/>
        <v>0</v>
      </c>
      <c r="IM63" s="499">
        <f t="shared" si="211"/>
        <v>0</v>
      </c>
      <c r="IN63" s="1036">
        <v>550</v>
      </c>
      <c r="IO63" s="392">
        <f t="shared" si="102"/>
        <v>0</v>
      </c>
      <c r="IP63" s="499">
        <f t="shared" si="212"/>
        <v>0</v>
      </c>
      <c r="IQ63" s="1036">
        <v>2200</v>
      </c>
      <c r="IR63" s="392">
        <f t="shared" si="103"/>
        <v>0</v>
      </c>
      <c r="IS63" s="499"/>
      <c r="IT63" s="298"/>
      <c r="IU63" s="392"/>
      <c r="IV63" s="499">
        <f t="shared" si="213"/>
        <v>0</v>
      </c>
      <c r="IW63" s="298">
        <v>5937.5</v>
      </c>
      <c r="IX63" s="392">
        <f t="shared" si="104"/>
        <v>0</v>
      </c>
      <c r="IY63" s="499">
        <f t="shared" si="214"/>
        <v>0</v>
      </c>
      <c r="IZ63" s="298">
        <f t="shared" si="105"/>
        <v>2968.75</v>
      </c>
      <c r="JA63" s="392">
        <f t="shared" si="106"/>
        <v>0</v>
      </c>
      <c r="JB63" s="385">
        <f t="shared" si="215"/>
        <v>0</v>
      </c>
      <c r="JC63" s="298">
        <v>593.75</v>
      </c>
      <c r="JD63" s="392">
        <f t="shared" si="107"/>
        <v>0</v>
      </c>
      <c r="JE63" s="499">
        <f t="shared" si="216"/>
        <v>0</v>
      </c>
      <c r="JF63" s="298">
        <v>2700</v>
      </c>
      <c r="JG63" s="392">
        <f t="shared" si="108"/>
        <v>0</v>
      </c>
      <c r="JH63" s="499">
        <f t="shared" si="217"/>
        <v>0</v>
      </c>
      <c r="JI63" s="964">
        <v>-2810</v>
      </c>
      <c r="JJ63" s="392">
        <f t="shared" si="109"/>
        <v>0</v>
      </c>
      <c r="JK63" s="499">
        <f t="shared" si="218"/>
        <v>0</v>
      </c>
      <c r="JL63" s="964">
        <v>-1405</v>
      </c>
      <c r="JM63" s="392">
        <f t="shared" si="110"/>
        <v>0</v>
      </c>
      <c r="JN63" s="499">
        <f t="shared" si="219"/>
        <v>0</v>
      </c>
      <c r="JO63" s="298">
        <f t="shared" si="111"/>
        <v>-281</v>
      </c>
      <c r="JP63" s="392">
        <f t="shared" si="112"/>
        <v>0</v>
      </c>
      <c r="JQ63" s="561">
        <f t="shared" si="113"/>
        <v>0</v>
      </c>
      <c r="JR63" s="498">
        <f t="shared" si="220"/>
        <v>0</v>
      </c>
      <c r="JS63" s="223"/>
      <c r="JT63" s="254">
        <f t="shared" si="114"/>
        <v>41883</v>
      </c>
      <c r="JU63" s="253">
        <f t="shared" si="221"/>
        <v>0</v>
      </c>
      <c r="JV63" s="253">
        <f t="shared" si="222"/>
        <v>1389.625</v>
      </c>
      <c r="JW63" s="253">
        <f t="shared" si="223"/>
        <v>0</v>
      </c>
      <c r="JX63" s="253">
        <f t="shared" si="224"/>
        <v>-521</v>
      </c>
      <c r="JY63" s="253">
        <f t="shared" si="225"/>
        <v>0</v>
      </c>
      <c r="JZ63" s="253">
        <f t="shared" si="226"/>
        <v>0</v>
      </c>
      <c r="KA63" s="253">
        <f t="shared" si="227"/>
        <v>3133</v>
      </c>
      <c r="KB63" s="253">
        <f t="shared" si="228"/>
        <v>0</v>
      </c>
      <c r="KC63" s="253">
        <f t="shared" si="229"/>
        <v>0</v>
      </c>
      <c r="KD63" s="831">
        <f t="shared" si="230"/>
        <v>1605</v>
      </c>
      <c r="KE63" s="831">
        <f t="shared" si="231"/>
        <v>0</v>
      </c>
      <c r="KF63" s="831">
        <f t="shared" si="232"/>
        <v>0</v>
      </c>
      <c r="KG63" s="831">
        <f t="shared" si="233"/>
        <v>70.990000000000009</v>
      </c>
      <c r="KH63" s="831">
        <f t="shared" si="234"/>
        <v>0</v>
      </c>
      <c r="KI63" s="831">
        <f t="shared" si="235"/>
        <v>0</v>
      </c>
      <c r="KJ63" s="253">
        <f t="shared" si="236"/>
        <v>0</v>
      </c>
      <c r="KK63" s="831">
        <f t="shared" si="237"/>
        <v>0</v>
      </c>
      <c r="KL63" s="831">
        <f t="shared" si="238"/>
        <v>8687.5</v>
      </c>
      <c r="KM63" s="831">
        <f t="shared" si="239"/>
        <v>0</v>
      </c>
      <c r="KN63" s="831">
        <f t="shared" si="240"/>
        <v>0</v>
      </c>
      <c r="KO63" s="831">
        <f t="shared" si="241"/>
        <v>9287.5</v>
      </c>
      <c r="KP63" s="831">
        <f t="shared" si="242"/>
        <v>0</v>
      </c>
      <c r="KQ63" s="831">
        <f t="shared" si="243"/>
        <v>0</v>
      </c>
      <c r="KR63" s="831">
        <f t="shared" si="244"/>
        <v>0</v>
      </c>
      <c r="KS63" s="831">
        <f t="shared" si="245"/>
        <v>874</v>
      </c>
      <c r="KT63" s="243">
        <f t="shared" si="246"/>
        <v>0</v>
      </c>
      <c r="KU63" s="243">
        <f t="shared" si="247"/>
        <v>0</v>
      </c>
      <c r="KV63" s="243">
        <f t="shared" si="248"/>
        <v>0</v>
      </c>
      <c r="KW63" s="243">
        <f t="shared" si="249"/>
        <v>0</v>
      </c>
      <c r="KX63" s="243">
        <f t="shared" si="250"/>
        <v>0</v>
      </c>
      <c r="KY63" s="243">
        <f t="shared" si="251"/>
        <v>0</v>
      </c>
      <c r="KZ63" s="243">
        <f t="shared" si="252"/>
        <v>0</v>
      </c>
      <c r="LA63" s="243">
        <f t="shared" si="253"/>
        <v>0</v>
      </c>
      <c r="LB63" s="243">
        <f t="shared" si="254"/>
        <v>0</v>
      </c>
      <c r="LC63" s="243">
        <f t="shared" si="255"/>
        <v>0</v>
      </c>
      <c r="LD63" s="243">
        <f t="shared" si="256"/>
        <v>0</v>
      </c>
      <c r="LE63" s="243">
        <f t="shared" si="257"/>
        <v>0</v>
      </c>
      <c r="LF63" s="243">
        <f t="shared" si="258"/>
        <v>0</v>
      </c>
      <c r="LG63" s="243">
        <f t="shared" si="259"/>
        <v>0</v>
      </c>
      <c r="LH63" s="243">
        <f t="shared" si="260"/>
        <v>0</v>
      </c>
      <c r="LI63" s="243">
        <f t="shared" si="261"/>
        <v>0</v>
      </c>
      <c r="LJ63" s="243">
        <f t="shared" si="262"/>
        <v>0</v>
      </c>
      <c r="LK63" s="243">
        <f t="shared" si="263"/>
        <v>0</v>
      </c>
      <c r="LL63" s="243">
        <f t="shared" si="264"/>
        <v>0</v>
      </c>
      <c r="LM63" s="243">
        <f t="shared" si="265"/>
        <v>0</v>
      </c>
      <c r="LN63" s="243">
        <f t="shared" si="266"/>
        <v>0</v>
      </c>
      <c r="LO63" s="243">
        <f t="shared" si="267"/>
        <v>0</v>
      </c>
      <c r="LP63" s="243">
        <f t="shared" si="268"/>
        <v>0</v>
      </c>
      <c r="LQ63" s="243">
        <f t="shared" si="269"/>
        <v>0</v>
      </c>
      <c r="LR63" s="243">
        <f t="shared" si="270"/>
        <v>0</v>
      </c>
      <c r="LS63" s="243">
        <f t="shared" si="271"/>
        <v>0</v>
      </c>
      <c r="LT63" s="243">
        <f t="shared" si="272"/>
        <v>0</v>
      </c>
      <c r="LU63" s="243">
        <f t="shared" si="273"/>
        <v>0</v>
      </c>
      <c r="LV63" s="243">
        <f t="shared" si="274"/>
        <v>0</v>
      </c>
      <c r="LW63" s="243">
        <f t="shared" si="275"/>
        <v>0</v>
      </c>
      <c r="LX63" s="243">
        <f t="shared" si="276"/>
        <v>0</v>
      </c>
      <c r="LY63" s="243">
        <f t="shared" si="277"/>
        <v>0</v>
      </c>
      <c r="LZ63" s="243">
        <f t="shared" si="278"/>
        <v>0</v>
      </c>
      <c r="MA63" s="243">
        <f t="shared" si="279"/>
        <v>0</v>
      </c>
      <c r="MB63" s="243">
        <f t="shared" si="280"/>
        <v>0</v>
      </c>
      <c r="MC63" s="243">
        <f t="shared" si="281"/>
        <v>0</v>
      </c>
      <c r="MD63" s="243">
        <f t="shared" si="282"/>
        <v>0</v>
      </c>
      <c r="ME63" s="243">
        <f t="shared" si="283"/>
        <v>0</v>
      </c>
      <c r="MF63" s="243">
        <f t="shared" si="284"/>
        <v>0</v>
      </c>
      <c r="MG63" s="243">
        <f t="shared" si="285"/>
        <v>0</v>
      </c>
      <c r="MH63" s="243">
        <f t="shared" si="286"/>
        <v>0</v>
      </c>
      <c r="MI63" s="243">
        <f t="shared" si="287"/>
        <v>0</v>
      </c>
      <c r="MJ63" s="243">
        <f t="shared" si="288"/>
        <v>0</v>
      </c>
      <c r="MK63" s="243">
        <f t="shared" si="289"/>
        <v>0</v>
      </c>
      <c r="ML63" s="243">
        <f t="shared" si="290"/>
        <v>0</v>
      </c>
      <c r="MM63" s="243">
        <f t="shared" si="291"/>
        <v>0</v>
      </c>
      <c r="MN63" s="243">
        <f t="shared" si="292"/>
        <v>0</v>
      </c>
      <c r="MO63" s="243">
        <f t="shared" si="293"/>
        <v>0</v>
      </c>
      <c r="MP63" s="243">
        <f t="shared" si="294"/>
        <v>0</v>
      </c>
      <c r="MQ63" s="243">
        <f t="shared" si="295"/>
        <v>0</v>
      </c>
      <c r="MR63" s="243">
        <f t="shared" si="296"/>
        <v>0</v>
      </c>
      <c r="MS63" s="243">
        <f t="shared" si="297"/>
        <v>0</v>
      </c>
      <c r="MT63" s="243">
        <f t="shared" si="298"/>
        <v>0</v>
      </c>
      <c r="MU63" s="243">
        <f t="shared" si="299"/>
        <v>0</v>
      </c>
      <c r="MV63" s="243">
        <f t="shared" si="300"/>
        <v>0</v>
      </c>
      <c r="MW63" s="861">
        <f t="shared" si="115"/>
        <v>41883</v>
      </c>
      <c r="MX63" s="253">
        <f t="shared" si="116"/>
        <v>24526.614999999998</v>
      </c>
      <c r="MY63" s="243">
        <f t="shared" si="117"/>
        <v>0</v>
      </c>
      <c r="MZ63" s="243">
        <f t="shared" si="118"/>
        <v>0</v>
      </c>
      <c r="NA63" s="243">
        <f t="shared" si="119"/>
        <v>24526.614999999998</v>
      </c>
      <c r="NB63" s="359"/>
      <c r="NC63" s="1159">
        <f t="shared" si="120"/>
        <v>41883</v>
      </c>
      <c r="ND63" s="378">
        <f t="shared" si="121"/>
        <v>5586.62</v>
      </c>
      <c r="NE63" s="378">
        <f t="shared" si="122"/>
        <v>0</v>
      </c>
      <c r="NF63" s="382">
        <f t="shared" si="123"/>
        <v>0</v>
      </c>
      <c r="NG63" s="274">
        <f t="shared" si="124"/>
        <v>5586.62</v>
      </c>
      <c r="NH63" s="819">
        <f t="shared" si="125"/>
        <v>41883</v>
      </c>
      <c r="NI63" s="269">
        <f t="shared" si="126"/>
        <v>5586.62</v>
      </c>
      <c r="NJ63" s="274">
        <f t="shared" si="127"/>
        <v>0</v>
      </c>
      <c r="NK63" s="1113">
        <f t="shared" si="128"/>
        <v>1</v>
      </c>
      <c r="NL63" s="992">
        <f t="shared" si="129"/>
        <v>0</v>
      </c>
      <c r="NM63" s="413">
        <f t="shared" si="130"/>
        <v>41883</v>
      </c>
      <c r="NN63" s="378">
        <f t="shared" si="301"/>
        <v>24526.615000000002</v>
      </c>
      <c r="NO63" s="243">
        <f>MAX(NN55:NN63)</f>
        <v>24526.615000000002</v>
      </c>
      <c r="NP63" s="243">
        <f t="shared" si="302"/>
        <v>0</v>
      </c>
      <c r="NQ63" s="276">
        <f>(NP63=NP203)*1</f>
        <v>0</v>
      </c>
      <c r="NR63" s="254">
        <f t="shared" si="303"/>
        <v>0</v>
      </c>
      <c r="NS63" s="757"/>
      <c r="NT63" s="757"/>
      <c r="NU63" s="758"/>
      <c r="NV63" s="758"/>
      <c r="NW63" s="758"/>
      <c r="NX63" s="234"/>
      <c r="NY63" s="241"/>
      <c r="NZ63" s="241"/>
      <c r="OA63" s="143"/>
      <c r="OB63" s="241"/>
      <c r="OC63" s="241"/>
      <c r="OD63" s="236"/>
      <c r="OE63" s="236"/>
      <c r="OF63" s="236"/>
      <c r="OG63" s="234"/>
      <c r="OH63" s="143"/>
      <c r="OI63" s="236"/>
      <c r="OJ63" s="236"/>
      <c r="OK63" s="236"/>
      <c r="OL63" s="236"/>
      <c r="OM63" s="236"/>
      <c r="ON63" s="236"/>
      <c r="OO63" s="236"/>
      <c r="OP63" s="236"/>
      <c r="OQ63" s="236"/>
      <c r="OR63" s="236"/>
      <c r="OS63" s="236"/>
      <c r="OT63" s="236"/>
      <c r="OU63" s="236"/>
      <c r="OV63" s="236"/>
      <c r="OW63" s="236"/>
      <c r="OX63" s="236"/>
      <c r="OY63" s="236"/>
      <c r="OZ63" s="236"/>
      <c r="PA63" s="236"/>
      <c r="PB63" s="236"/>
      <c r="PC63" s="236"/>
      <c r="PD63" s="236"/>
      <c r="PE63" s="236"/>
      <c r="PF63" s="236"/>
      <c r="PG63" s="236"/>
      <c r="PH63" s="236"/>
      <c r="PI63" s="236"/>
      <c r="PJ63" s="236"/>
      <c r="PK63" s="236"/>
      <c r="PL63" s="236"/>
      <c r="PM63" s="236"/>
      <c r="PN63" s="236"/>
      <c r="PO63" s="236"/>
      <c r="PP63" s="236"/>
      <c r="PQ63" s="236"/>
      <c r="PR63" s="236"/>
      <c r="PS63" s="236"/>
      <c r="PT63" s="236"/>
      <c r="PU63" s="236"/>
      <c r="PV63" s="236"/>
      <c r="PW63" s="236"/>
      <c r="PX63" s="236"/>
      <c r="PY63" s="236"/>
      <c r="PZ63" s="236"/>
      <c r="QA63" s="236"/>
      <c r="QB63" s="236"/>
      <c r="QC63" s="236"/>
      <c r="QD63" s="236"/>
      <c r="QE63" s="236"/>
      <c r="QF63" s="236"/>
      <c r="QG63" s="236"/>
      <c r="QH63" s="236"/>
      <c r="QI63" s="236"/>
      <c r="QJ63" s="236"/>
      <c r="QK63" s="236"/>
      <c r="QL63" s="236"/>
      <c r="QM63" s="236"/>
      <c r="QN63" s="236"/>
      <c r="QO63" s="236"/>
      <c r="QP63" s="236"/>
      <c r="QQ63" s="236"/>
      <c r="QR63" s="236"/>
      <c r="QS63" s="236"/>
      <c r="QT63" s="236"/>
      <c r="QU63" s="236"/>
      <c r="QV63" s="236"/>
      <c r="QW63" s="236"/>
      <c r="QX63" s="236"/>
      <c r="QY63" s="84"/>
      <c r="QZ63" s="84"/>
      <c r="RA63" s="84"/>
      <c r="RB63" s="84"/>
      <c r="RC63" s="84"/>
      <c r="RD63" s="84"/>
      <c r="RE63" s="84"/>
      <c r="RF63" s="84"/>
      <c r="RG63" s="84"/>
      <c r="RH63" s="84"/>
      <c r="RI63" s="84"/>
      <c r="RJ63" s="84"/>
      <c r="RK63" s="84"/>
      <c r="RL63" s="84"/>
      <c r="RM63" s="84"/>
      <c r="RN63" s="84"/>
      <c r="RO63" s="84"/>
      <c r="RP63" s="84"/>
      <c r="RQ63" s="84"/>
      <c r="RR63" s="84"/>
      <c r="RS63" s="84"/>
      <c r="RT63" s="84"/>
      <c r="RU63" s="84"/>
      <c r="RV63" s="84"/>
      <c r="RW63" s="84"/>
      <c r="RX63" s="84"/>
      <c r="RY63" s="84"/>
      <c r="RZ63" s="84"/>
      <c r="SA63" s="84"/>
      <c r="SB63" s="84"/>
      <c r="SC63" s="84"/>
      <c r="SD63" s="84"/>
      <c r="SE63" s="84"/>
      <c r="SF63" s="84"/>
      <c r="SG63" s="84"/>
      <c r="SH63" s="84"/>
      <c r="SI63" s="84"/>
      <c r="SJ63" s="84"/>
      <c r="SK63" s="84"/>
      <c r="SL63" s="84"/>
      <c r="SM63" s="84"/>
      <c r="SN63" s="84"/>
      <c r="SO63" s="84"/>
      <c r="SP63" s="84"/>
      <c r="SQ63" s="84"/>
      <c r="SR63" s="84"/>
      <c r="SS63" s="84"/>
      <c r="ST63" s="84"/>
      <c r="SU63" s="84"/>
      <c r="SV63" s="84"/>
      <c r="SW63" s="84"/>
      <c r="SX63" s="84"/>
      <c r="SY63" s="84"/>
      <c r="SZ63" s="84"/>
      <c r="TA63" s="84"/>
      <c r="TB63" s="84"/>
      <c r="TC63" s="84"/>
      <c r="TD63" s="84"/>
      <c r="TE63" s="84"/>
      <c r="TF63" s="84"/>
      <c r="TG63" s="84"/>
      <c r="TH63" s="84"/>
      <c r="TI63" s="84"/>
      <c r="TJ63" s="84"/>
      <c r="TK63" s="84"/>
      <c r="TL63" s="84"/>
      <c r="TM63" s="84"/>
      <c r="TN63" s="84"/>
      <c r="TO63" s="84"/>
      <c r="TP63" s="84"/>
      <c r="TQ63" s="84"/>
      <c r="TR63" s="84"/>
      <c r="TS63" s="84"/>
      <c r="TT63" s="84"/>
      <c r="TU63" s="84"/>
      <c r="TV63" s="84"/>
      <c r="TW63" s="84"/>
      <c r="TX63" s="84"/>
      <c r="TY63" s="84"/>
      <c r="TZ63" s="84"/>
      <c r="UA63" s="84"/>
      <c r="UB63" s="84"/>
      <c r="UC63" s="84"/>
      <c r="UD63" s="84"/>
      <c r="UE63" s="84"/>
      <c r="UF63" s="84"/>
      <c r="UG63" s="84"/>
      <c r="UH63" s="84"/>
      <c r="UI63" s="84"/>
    </row>
    <row r="64" spans="1:555" s="90" customFormat="1" ht="19.5" customHeight="1" x14ac:dyDescent="0.35">
      <c r="A64" s="84"/>
      <c r="B64" s="1167">
        <f t="shared" si="131"/>
        <v>41913</v>
      </c>
      <c r="C64" s="867">
        <f t="shared" si="132"/>
        <v>49526.615000000005</v>
      </c>
      <c r="D64" s="869">
        <v>0</v>
      </c>
      <c r="E64" s="869">
        <v>0</v>
      </c>
      <c r="F64" s="867">
        <f t="shared" si="133"/>
        <v>8097.5</v>
      </c>
      <c r="G64" s="870">
        <f t="shared" si="134"/>
        <v>57624.115000000005</v>
      </c>
      <c r="H64" s="953">
        <f t="shared" si="135"/>
        <v>0.16349794953682983</v>
      </c>
      <c r="I64" s="355">
        <f t="shared" si="136"/>
        <v>32624.115000000002</v>
      </c>
      <c r="J64" s="355">
        <f>MAX(I55:I64)</f>
        <v>32624.115000000002</v>
      </c>
      <c r="K64" s="355">
        <f t="shared" si="5"/>
        <v>0</v>
      </c>
      <c r="L64" s="1145">
        <f t="shared" si="6"/>
        <v>41913</v>
      </c>
      <c r="M64" s="330">
        <f t="shared" si="137"/>
        <v>0</v>
      </c>
      <c r="N64" s="1034">
        <v>7337.5</v>
      </c>
      <c r="O64" s="498">
        <f t="shared" si="7"/>
        <v>0</v>
      </c>
      <c r="P64" s="330">
        <f t="shared" si="138"/>
        <v>1</v>
      </c>
      <c r="Q64" s="382">
        <f t="shared" si="8"/>
        <v>733.75</v>
      </c>
      <c r="R64" s="274">
        <f t="shared" si="9"/>
        <v>733.75</v>
      </c>
      <c r="S64" s="499">
        <f t="shared" si="139"/>
        <v>0</v>
      </c>
      <c r="T64" s="1036">
        <v>8360</v>
      </c>
      <c r="U64" s="269">
        <f t="shared" si="10"/>
        <v>0</v>
      </c>
      <c r="V64" s="499">
        <f t="shared" si="140"/>
        <v>1</v>
      </c>
      <c r="W64" s="1036">
        <v>836</v>
      </c>
      <c r="X64" s="269">
        <f t="shared" si="11"/>
        <v>836</v>
      </c>
      <c r="Y64" s="499">
        <f t="shared" si="141"/>
        <v>0</v>
      </c>
      <c r="Z64" s="298">
        <v>7080</v>
      </c>
      <c r="AA64" s="392">
        <f t="shared" si="12"/>
        <v>0</v>
      </c>
      <c r="AB64" s="330">
        <f t="shared" si="142"/>
        <v>0</v>
      </c>
      <c r="AC64" s="298">
        <f t="shared" si="13"/>
        <v>3540</v>
      </c>
      <c r="AD64" s="274">
        <f t="shared" si="14"/>
        <v>0</v>
      </c>
      <c r="AE64" s="499">
        <f t="shared" si="143"/>
        <v>1</v>
      </c>
      <c r="AF64" s="1036">
        <v>708</v>
      </c>
      <c r="AG64" s="274">
        <f t="shared" si="15"/>
        <v>708</v>
      </c>
      <c r="AH64" s="499">
        <f t="shared" si="144"/>
        <v>0</v>
      </c>
      <c r="AI64" s="964">
        <v>-3020</v>
      </c>
      <c r="AJ64" s="392">
        <f t="shared" si="16"/>
        <v>0</v>
      </c>
      <c r="AK64" s="330">
        <f t="shared" si="145"/>
        <v>0</v>
      </c>
      <c r="AL64" s="964">
        <v>-1510</v>
      </c>
      <c r="AM64" s="274">
        <f t="shared" si="17"/>
        <v>0</v>
      </c>
      <c r="AN64" s="499">
        <f t="shared" si="146"/>
        <v>1</v>
      </c>
      <c r="AO64" s="964">
        <v>-604</v>
      </c>
      <c r="AP64" s="392">
        <f t="shared" si="18"/>
        <v>-604</v>
      </c>
      <c r="AQ64" s="316">
        <f t="shared" si="147"/>
        <v>0</v>
      </c>
      <c r="AR64" s="964">
        <v>-470</v>
      </c>
      <c r="AS64" s="392">
        <f t="shared" si="19"/>
        <v>0</v>
      </c>
      <c r="AT64" s="276">
        <f t="shared" si="148"/>
        <v>0</v>
      </c>
      <c r="AU64" s="964">
        <v>-235</v>
      </c>
      <c r="AV64" s="392">
        <f t="shared" si="20"/>
        <v>0</v>
      </c>
      <c r="AW64" s="297">
        <f t="shared" si="149"/>
        <v>1</v>
      </c>
      <c r="AX64" s="964">
        <v>-47</v>
      </c>
      <c r="AY64" s="274">
        <f t="shared" si="21"/>
        <v>-47</v>
      </c>
      <c r="AZ64" s="499">
        <f t="shared" si="150"/>
        <v>0</v>
      </c>
      <c r="BA64" s="497">
        <v>-550</v>
      </c>
      <c r="BB64" s="392">
        <f t="shared" si="22"/>
        <v>0</v>
      </c>
      <c r="BC64" s="330">
        <f t="shared" si="151"/>
        <v>0</v>
      </c>
      <c r="BD64" s="497">
        <v>200</v>
      </c>
      <c r="BE64" s="274">
        <f t="shared" si="23"/>
        <v>0</v>
      </c>
      <c r="BF64" s="499">
        <f t="shared" si="152"/>
        <v>0</v>
      </c>
      <c r="BG64" s="1036">
        <v>2862.5</v>
      </c>
      <c r="BH64" s="358">
        <f t="shared" si="24"/>
        <v>0</v>
      </c>
      <c r="BI64" s="499">
        <f t="shared" si="153"/>
        <v>0</v>
      </c>
      <c r="BJ64" s="1036">
        <v>4662.5</v>
      </c>
      <c r="BK64" s="269">
        <f t="shared" si="25"/>
        <v>0</v>
      </c>
      <c r="BL64" s="499">
        <f t="shared" si="154"/>
        <v>1</v>
      </c>
      <c r="BM64" s="382">
        <f t="shared" si="26"/>
        <v>2331.25</v>
      </c>
      <c r="BN64" s="392">
        <f t="shared" si="27"/>
        <v>2331.25</v>
      </c>
      <c r="BO64" s="499">
        <f t="shared" si="155"/>
        <v>0</v>
      </c>
      <c r="BP64" s="1036">
        <v>2600</v>
      </c>
      <c r="BQ64" s="274">
        <f t="shared" si="28"/>
        <v>0</v>
      </c>
      <c r="BR64" s="499">
        <f t="shared" si="156"/>
        <v>0</v>
      </c>
      <c r="BS64" s="298">
        <v>7625</v>
      </c>
      <c r="BT64" s="269">
        <f t="shared" si="29"/>
        <v>0</v>
      </c>
      <c r="BU64" s="499">
        <f t="shared" si="157"/>
        <v>1</v>
      </c>
      <c r="BV64" s="298">
        <f t="shared" si="30"/>
        <v>3812.5</v>
      </c>
      <c r="BW64" s="392">
        <f t="shared" si="31"/>
        <v>3812.5</v>
      </c>
      <c r="BX64" s="499">
        <f t="shared" si="158"/>
        <v>0</v>
      </c>
      <c r="BY64" s="1036">
        <v>650</v>
      </c>
      <c r="BZ64" s="392">
        <f t="shared" si="32"/>
        <v>0</v>
      </c>
      <c r="CA64" s="297">
        <f t="shared" si="159"/>
        <v>0</v>
      </c>
      <c r="CB64" s="1036">
        <v>3270</v>
      </c>
      <c r="CC64" s="269">
        <f t="shared" si="33"/>
        <v>0</v>
      </c>
      <c r="CD64" s="501">
        <f t="shared" si="160"/>
        <v>0</v>
      </c>
      <c r="CE64" s="298">
        <f t="shared" si="34"/>
        <v>1635</v>
      </c>
      <c r="CF64" s="500">
        <f t="shared" si="35"/>
        <v>0</v>
      </c>
      <c r="CG64" s="330">
        <f t="shared" si="161"/>
        <v>1</v>
      </c>
      <c r="CH64" s="1036">
        <v>327</v>
      </c>
      <c r="CI64" s="299">
        <f t="shared" si="36"/>
        <v>327</v>
      </c>
      <c r="CJ64" s="499">
        <f t="shared" si="162"/>
        <v>0</v>
      </c>
      <c r="CK64" s="497"/>
      <c r="CL64" s="392">
        <f t="shared" si="37"/>
        <v>0</v>
      </c>
      <c r="CM64" s="330">
        <f t="shared" si="163"/>
        <v>0</v>
      </c>
      <c r="CN64" s="497"/>
      <c r="CO64" s="269">
        <f t="shared" si="38"/>
        <v>0</v>
      </c>
      <c r="CP64" s="501">
        <f t="shared" si="164"/>
        <v>0</v>
      </c>
      <c r="CQ64" s="497"/>
      <c r="CR64" s="299"/>
      <c r="CS64" s="330">
        <f t="shared" si="165"/>
        <v>1</v>
      </c>
      <c r="CT64" s="497"/>
      <c r="CU64" s="274">
        <f t="shared" si="39"/>
        <v>0</v>
      </c>
      <c r="CV64" s="323">
        <f t="shared" si="40"/>
        <v>8097.5</v>
      </c>
      <c r="CW64" s="323">
        <f t="shared" si="166"/>
        <v>32624.115000000002</v>
      </c>
      <c r="CX64" s="223"/>
      <c r="CY64" s="1127">
        <f t="shared" si="41"/>
        <v>41913</v>
      </c>
      <c r="CZ64" s="297">
        <f t="shared" si="167"/>
        <v>0</v>
      </c>
      <c r="DA64" s="269">
        <v>7216.25</v>
      </c>
      <c r="DB64" s="299">
        <f t="shared" si="42"/>
        <v>0</v>
      </c>
      <c r="DC64" s="297">
        <f t="shared" si="168"/>
        <v>0</v>
      </c>
      <c r="DD64" s="298">
        <f t="shared" si="43"/>
        <v>721.625</v>
      </c>
      <c r="DE64" s="299">
        <f t="shared" si="44"/>
        <v>0</v>
      </c>
      <c r="DF64" s="297">
        <f t="shared" si="169"/>
        <v>0</v>
      </c>
      <c r="DG64" s="1034">
        <v>6495</v>
      </c>
      <c r="DH64" s="299">
        <f t="shared" si="45"/>
        <v>0</v>
      </c>
      <c r="DI64" s="297">
        <f t="shared" si="170"/>
        <v>0</v>
      </c>
      <c r="DJ64" s="1036">
        <v>649.5</v>
      </c>
      <c r="DK64" s="596">
        <f t="shared" si="305"/>
        <v>0</v>
      </c>
      <c r="DL64" s="297">
        <f t="shared" si="171"/>
        <v>0</v>
      </c>
      <c r="DM64" s="1034">
        <v>5450</v>
      </c>
      <c r="DN64" s="596">
        <f t="shared" si="46"/>
        <v>0</v>
      </c>
      <c r="DO64" s="330">
        <f t="shared" si="172"/>
        <v>0</v>
      </c>
      <c r="DP64" s="298">
        <f t="shared" si="47"/>
        <v>2725</v>
      </c>
      <c r="DQ64" s="274">
        <f t="shared" si="48"/>
        <v>0</v>
      </c>
      <c r="DR64" s="499">
        <f t="shared" si="173"/>
        <v>0</v>
      </c>
      <c r="DS64" s="298">
        <f t="shared" si="49"/>
        <v>545</v>
      </c>
      <c r="DT64" s="274">
        <f t="shared" si="50"/>
        <v>0</v>
      </c>
      <c r="DU64" s="297">
        <f t="shared" si="174"/>
        <v>0</v>
      </c>
      <c r="DV64" s="1036">
        <v>502.5</v>
      </c>
      <c r="DW64" s="596">
        <f t="shared" si="51"/>
        <v>0</v>
      </c>
      <c r="DX64" s="297">
        <f t="shared" si="175"/>
        <v>0</v>
      </c>
      <c r="DY64" s="269">
        <f t="shared" si="52"/>
        <v>251.25</v>
      </c>
      <c r="DZ64" s="596">
        <f t="shared" si="53"/>
        <v>0</v>
      </c>
      <c r="EA64" s="297">
        <f t="shared" si="176"/>
        <v>0</v>
      </c>
      <c r="EB64" s="1053">
        <v>100.5</v>
      </c>
      <c r="EC64" s="596">
        <f t="shared" si="54"/>
        <v>0</v>
      </c>
      <c r="ED64" s="297">
        <f t="shared" si="177"/>
        <v>0</v>
      </c>
      <c r="EE64" s="269">
        <v>-412.5</v>
      </c>
      <c r="EF64" s="596">
        <f t="shared" si="55"/>
        <v>0</v>
      </c>
      <c r="EG64" s="297">
        <f t="shared" si="178"/>
        <v>0</v>
      </c>
      <c r="EH64" s="269">
        <f t="shared" si="56"/>
        <v>-206.25</v>
      </c>
      <c r="EI64" s="596">
        <f t="shared" si="57"/>
        <v>0</v>
      </c>
      <c r="EJ64" s="297">
        <f t="shared" si="179"/>
        <v>0</v>
      </c>
      <c r="EK64" s="269">
        <f t="shared" si="58"/>
        <v>-41.25</v>
      </c>
      <c r="EL64" s="596">
        <f t="shared" si="59"/>
        <v>0</v>
      </c>
      <c r="EM64" s="297">
        <f t="shared" si="180"/>
        <v>0</v>
      </c>
      <c r="EN64" s="1225">
        <v>-3240</v>
      </c>
      <c r="EO64" s="596">
        <f t="shared" si="60"/>
        <v>0</v>
      </c>
      <c r="EP64" s="297">
        <f t="shared" si="181"/>
        <v>0</v>
      </c>
      <c r="EQ64" s="269">
        <v>-740</v>
      </c>
      <c r="ER64" s="596">
        <f t="shared" si="61"/>
        <v>0</v>
      </c>
      <c r="ES64" s="297">
        <f t="shared" si="182"/>
        <v>0</v>
      </c>
      <c r="ET64" s="964">
        <v>-600</v>
      </c>
      <c r="EU64" s="596">
        <f t="shared" si="62"/>
        <v>0</v>
      </c>
      <c r="EV64" s="297">
        <f t="shared" si="183"/>
        <v>0</v>
      </c>
      <c r="EW64" s="964">
        <v>-3225</v>
      </c>
      <c r="EX64" s="596">
        <f t="shared" si="63"/>
        <v>0</v>
      </c>
      <c r="EY64" s="297">
        <f t="shared" si="184"/>
        <v>0</v>
      </c>
      <c r="EZ64" s="964">
        <v>-1612.5</v>
      </c>
      <c r="FA64" s="596">
        <f t="shared" si="64"/>
        <v>0</v>
      </c>
      <c r="FB64" s="297">
        <f t="shared" si="185"/>
        <v>0</v>
      </c>
      <c r="FC64" s="1036">
        <v>1137.5</v>
      </c>
      <c r="FD64" s="596">
        <f t="shared" si="65"/>
        <v>0</v>
      </c>
      <c r="FE64" s="297">
        <f t="shared" si="186"/>
        <v>0</v>
      </c>
      <c r="FF64" s="1036">
        <v>4975</v>
      </c>
      <c r="FG64" s="596">
        <f t="shared" si="66"/>
        <v>0</v>
      </c>
      <c r="FH64" s="297">
        <f t="shared" si="187"/>
        <v>0</v>
      </c>
      <c r="FI64" s="1036">
        <v>2487.5</v>
      </c>
      <c r="FJ64" s="596">
        <f t="shared" si="67"/>
        <v>0</v>
      </c>
      <c r="FK64" s="297">
        <f t="shared" si="188"/>
        <v>0</v>
      </c>
      <c r="FL64" s="964">
        <v>-795</v>
      </c>
      <c r="FM64" s="596">
        <f t="shared" si="68"/>
        <v>0</v>
      </c>
      <c r="FN64" s="297">
        <f t="shared" si="189"/>
        <v>0</v>
      </c>
      <c r="FO64" s="964">
        <v>-10</v>
      </c>
      <c r="FP64" s="274">
        <f t="shared" si="69"/>
        <v>0</v>
      </c>
      <c r="FQ64" s="274"/>
      <c r="FR64" s="297">
        <f t="shared" si="190"/>
        <v>0</v>
      </c>
      <c r="FS64" s="269">
        <f t="shared" si="70"/>
        <v>-5</v>
      </c>
      <c r="FT64" s="596">
        <f t="shared" si="71"/>
        <v>0</v>
      </c>
      <c r="FU64" s="297">
        <f t="shared" si="191"/>
        <v>0</v>
      </c>
      <c r="FV64" s="269">
        <f t="shared" si="72"/>
        <v>-1</v>
      </c>
      <c r="FW64" s="596">
        <f t="shared" si="73"/>
        <v>0</v>
      </c>
      <c r="FX64" s="301">
        <f t="shared" si="74"/>
        <v>0</v>
      </c>
      <c r="FY64" s="492">
        <f t="shared" si="192"/>
        <v>0</v>
      </c>
      <c r="FZ64" s="302"/>
      <c r="GA64" s="1131">
        <f t="shared" si="75"/>
        <v>41913</v>
      </c>
      <c r="GB64" s="316">
        <f t="shared" si="193"/>
        <v>0</v>
      </c>
      <c r="GC64" s="323">
        <v>6525</v>
      </c>
      <c r="GD64" s="268">
        <f t="shared" si="76"/>
        <v>0</v>
      </c>
      <c r="GE64" s="316">
        <f t="shared" si="194"/>
        <v>0</v>
      </c>
      <c r="GF64" s="1036">
        <v>652.5</v>
      </c>
      <c r="GG64" s="386">
        <f t="shared" si="77"/>
        <v>0</v>
      </c>
      <c r="GH64" s="316">
        <f t="shared" si="195"/>
        <v>0</v>
      </c>
      <c r="GI64" s="1036">
        <v>5850</v>
      </c>
      <c r="GJ64" s="268">
        <f t="shared" si="78"/>
        <v>0</v>
      </c>
      <c r="GK64" s="316">
        <f t="shared" si="196"/>
        <v>0</v>
      </c>
      <c r="GL64" s="268">
        <f t="shared" si="79"/>
        <v>585</v>
      </c>
      <c r="GM64" s="386">
        <f t="shared" si="80"/>
        <v>0</v>
      </c>
      <c r="GN64" s="297">
        <f t="shared" si="197"/>
        <v>0</v>
      </c>
      <c r="GO64" s="269">
        <v>8715</v>
      </c>
      <c r="GP64" s="596">
        <f t="shared" si="81"/>
        <v>0</v>
      </c>
      <c r="GQ64" s="330">
        <f t="shared" si="198"/>
        <v>0</v>
      </c>
      <c r="GR64" s="298">
        <f t="shared" si="82"/>
        <v>4357.5</v>
      </c>
      <c r="GS64" s="274">
        <f t="shared" si="83"/>
        <v>0</v>
      </c>
      <c r="GT64" s="499">
        <f t="shared" si="199"/>
        <v>0</v>
      </c>
      <c r="GU64" s="298">
        <f t="shared" si="84"/>
        <v>871.5</v>
      </c>
      <c r="GV64" s="274">
        <f t="shared" si="85"/>
        <v>0</v>
      </c>
      <c r="GW64" s="499">
        <f t="shared" si="200"/>
        <v>0</v>
      </c>
      <c r="GX64" s="1036">
        <v>2227.5</v>
      </c>
      <c r="GY64" s="274">
        <f t="shared" si="86"/>
        <v>0</v>
      </c>
      <c r="GZ64" s="499">
        <f t="shared" si="201"/>
        <v>0</v>
      </c>
      <c r="HA64" s="298">
        <f t="shared" si="87"/>
        <v>1113.75</v>
      </c>
      <c r="HB64" s="274">
        <f t="shared" si="88"/>
        <v>0</v>
      </c>
      <c r="HC64" s="499">
        <f t="shared" si="202"/>
        <v>0</v>
      </c>
      <c r="HD64" s="1036">
        <v>445.5</v>
      </c>
      <c r="HE64" s="274">
        <f t="shared" si="89"/>
        <v>0</v>
      </c>
      <c r="HF64" s="691">
        <f t="shared" si="203"/>
        <v>0</v>
      </c>
      <c r="HG64" s="317">
        <v>-1635</v>
      </c>
      <c r="HH64" s="498">
        <f t="shared" si="90"/>
        <v>0</v>
      </c>
      <c r="HI64" s="691">
        <f t="shared" si="304"/>
        <v>0</v>
      </c>
      <c r="HJ64" s="317">
        <f t="shared" si="91"/>
        <v>-817.5</v>
      </c>
      <c r="HK64" s="498">
        <f t="shared" si="92"/>
        <v>0</v>
      </c>
      <c r="HL64" s="689">
        <f t="shared" si="204"/>
        <v>0</v>
      </c>
      <c r="HM64" s="317">
        <f t="shared" si="93"/>
        <v>-163.5</v>
      </c>
      <c r="HN64" s="317">
        <f t="shared" si="94"/>
        <v>0</v>
      </c>
      <c r="HO64" s="691">
        <f t="shared" si="205"/>
        <v>0</v>
      </c>
      <c r="HP64" s="964">
        <v>-3600</v>
      </c>
      <c r="HQ64" s="498">
        <f t="shared" si="95"/>
        <v>0</v>
      </c>
      <c r="HR64" s="499"/>
      <c r="HS64" s="298"/>
      <c r="HT64" s="392"/>
      <c r="HU64" s="691">
        <f t="shared" si="206"/>
        <v>0</v>
      </c>
      <c r="HV64" s="964">
        <v>-1680</v>
      </c>
      <c r="HW64" s="498">
        <f t="shared" si="96"/>
        <v>0</v>
      </c>
      <c r="HX64" s="499"/>
      <c r="HY64" s="298"/>
      <c r="HZ64" s="392"/>
      <c r="IA64" s="689">
        <f t="shared" si="207"/>
        <v>0</v>
      </c>
      <c r="IB64" s="1036">
        <v>2387.5</v>
      </c>
      <c r="IC64" s="317">
        <f t="shared" si="97"/>
        <v>0</v>
      </c>
      <c r="ID64" s="499">
        <f t="shared" si="208"/>
        <v>0</v>
      </c>
      <c r="IE64" s="1036">
        <v>185.75</v>
      </c>
      <c r="IF64" s="392">
        <f t="shared" si="98"/>
        <v>0</v>
      </c>
      <c r="IG64" s="691">
        <f t="shared" si="209"/>
        <v>0</v>
      </c>
      <c r="IH64" s="317">
        <v>-1375</v>
      </c>
      <c r="II64" s="498">
        <f t="shared" si="99"/>
        <v>0</v>
      </c>
      <c r="IJ64" s="691">
        <f t="shared" si="210"/>
        <v>0</v>
      </c>
      <c r="IK64" s="298">
        <f t="shared" si="100"/>
        <v>-687.5</v>
      </c>
      <c r="IL64" s="317">
        <f t="shared" si="101"/>
        <v>0</v>
      </c>
      <c r="IM64" s="499">
        <f t="shared" si="211"/>
        <v>0</v>
      </c>
      <c r="IN64" s="964">
        <v>-224.75</v>
      </c>
      <c r="IO64" s="392">
        <f t="shared" si="102"/>
        <v>0</v>
      </c>
      <c r="IP64" s="499">
        <f t="shared" si="212"/>
        <v>0</v>
      </c>
      <c r="IQ64" s="964">
        <v>-1381.25</v>
      </c>
      <c r="IR64" s="392">
        <f t="shared" si="103"/>
        <v>0</v>
      </c>
      <c r="IS64" s="499"/>
      <c r="IT64" s="298"/>
      <c r="IU64" s="392"/>
      <c r="IV64" s="499">
        <f t="shared" si="213"/>
        <v>0</v>
      </c>
      <c r="IW64" s="298">
        <v>3875</v>
      </c>
      <c r="IX64" s="392">
        <f t="shared" si="104"/>
        <v>0</v>
      </c>
      <c r="IY64" s="499">
        <f t="shared" si="214"/>
        <v>0</v>
      </c>
      <c r="IZ64" s="298">
        <f t="shared" si="105"/>
        <v>1937.5</v>
      </c>
      <c r="JA64" s="392">
        <f t="shared" si="106"/>
        <v>0</v>
      </c>
      <c r="JB64" s="385">
        <f t="shared" si="215"/>
        <v>0</v>
      </c>
      <c r="JC64" s="298">
        <v>330.5</v>
      </c>
      <c r="JD64" s="392">
        <f t="shared" si="107"/>
        <v>0</v>
      </c>
      <c r="JE64" s="499">
        <f t="shared" si="216"/>
        <v>0</v>
      </c>
      <c r="JF64" s="298">
        <v>-1095</v>
      </c>
      <c r="JG64" s="392">
        <f t="shared" si="108"/>
        <v>0</v>
      </c>
      <c r="JH64" s="499">
        <f t="shared" si="217"/>
        <v>0</v>
      </c>
      <c r="JI64" s="1036">
        <v>2180</v>
      </c>
      <c r="JJ64" s="392">
        <f t="shared" si="109"/>
        <v>0</v>
      </c>
      <c r="JK64" s="499">
        <f t="shared" si="218"/>
        <v>0</v>
      </c>
      <c r="JL64" s="1036">
        <v>1090</v>
      </c>
      <c r="JM64" s="392">
        <f t="shared" si="110"/>
        <v>0</v>
      </c>
      <c r="JN64" s="499">
        <f t="shared" si="219"/>
        <v>0</v>
      </c>
      <c r="JO64" s="298">
        <f t="shared" si="111"/>
        <v>218</v>
      </c>
      <c r="JP64" s="392">
        <f t="shared" si="112"/>
        <v>0</v>
      </c>
      <c r="JQ64" s="561">
        <f t="shared" si="113"/>
        <v>0</v>
      </c>
      <c r="JR64" s="498">
        <f t="shared" si="220"/>
        <v>0</v>
      </c>
      <c r="JS64" s="223"/>
      <c r="JT64" s="254">
        <f t="shared" si="114"/>
        <v>41913</v>
      </c>
      <c r="JU64" s="253">
        <f t="shared" si="221"/>
        <v>0</v>
      </c>
      <c r="JV64" s="253">
        <f t="shared" si="222"/>
        <v>2123.375</v>
      </c>
      <c r="JW64" s="253">
        <f t="shared" si="223"/>
        <v>0</v>
      </c>
      <c r="JX64" s="253">
        <f t="shared" si="224"/>
        <v>315</v>
      </c>
      <c r="JY64" s="253">
        <f t="shared" si="225"/>
        <v>0</v>
      </c>
      <c r="JZ64" s="253">
        <f t="shared" si="226"/>
        <v>0</v>
      </c>
      <c r="KA64" s="253">
        <f t="shared" si="227"/>
        <v>3841</v>
      </c>
      <c r="KB64" s="253">
        <f t="shared" si="228"/>
        <v>0</v>
      </c>
      <c r="KC64" s="253">
        <f t="shared" si="229"/>
        <v>0</v>
      </c>
      <c r="KD64" s="831">
        <f t="shared" si="230"/>
        <v>1001</v>
      </c>
      <c r="KE64" s="831">
        <f t="shared" si="231"/>
        <v>0</v>
      </c>
      <c r="KF64" s="831">
        <f t="shared" si="232"/>
        <v>0</v>
      </c>
      <c r="KG64" s="831">
        <f t="shared" si="233"/>
        <v>23.990000000000009</v>
      </c>
      <c r="KH64" s="831">
        <f t="shared" si="234"/>
        <v>0</v>
      </c>
      <c r="KI64" s="831">
        <f t="shared" si="235"/>
        <v>0</v>
      </c>
      <c r="KJ64" s="253">
        <f t="shared" si="236"/>
        <v>0</v>
      </c>
      <c r="KK64" s="831">
        <f t="shared" si="237"/>
        <v>0</v>
      </c>
      <c r="KL64" s="831">
        <f t="shared" si="238"/>
        <v>11018.75</v>
      </c>
      <c r="KM64" s="831">
        <f t="shared" si="239"/>
        <v>0</v>
      </c>
      <c r="KN64" s="831">
        <f t="shared" si="240"/>
        <v>0</v>
      </c>
      <c r="KO64" s="831">
        <f t="shared" si="241"/>
        <v>13100</v>
      </c>
      <c r="KP64" s="831">
        <f t="shared" si="242"/>
        <v>0</v>
      </c>
      <c r="KQ64" s="831">
        <f t="shared" si="243"/>
        <v>0</v>
      </c>
      <c r="KR64" s="831">
        <f t="shared" si="244"/>
        <v>0</v>
      </c>
      <c r="KS64" s="831">
        <f t="shared" si="245"/>
        <v>1201</v>
      </c>
      <c r="KT64" s="243">
        <f t="shared" si="246"/>
        <v>0</v>
      </c>
      <c r="KU64" s="243">
        <f t="shared" si="247"/>
        <v>0</v>
      </c>
      <c r="KV64" s="243">
        <f t="shared" si="248"/>
        <v>0</v>
      </c>
      <c r="KW64" s="243">
        <f t="shared" si="249"/>
        <v>0</v>
      </c>
      <c r="KX64" s="243">
        <f t="shared" si="250"/>
        <v>0</v>
      </c>
      <c r="KY64" s="243">
        <f t="shared" si="251"/>
        <v>0</v>
      </c>
      <c r="KZ64" s="243">
        <f t="shared" si="252"/>
        <v>0</v>
      </c>
      <c r="LA64" s="243">
        <f t="shared" si="253"/>
        <v>0</v>
      </c>
      <c r="LB64" s="243">
        <f t="shared" si="254"/>
        <v>0</v>
      </c>
      <c r="LC64" s="243">
        <f t="shared" si="255"/>
        <v>0</v>
      </c>
      <c r="LD64" s="243">
        <f t="shared" si="256"/>
        <v>0</v>
      </c>
      <c r="LE64" s="243">
        <f t="shared" si="257"/>
        <v>0</v>
      </c>
      <c r="LF64" s="243">
        <f t="shared" si="258"/>
        <v>0</v>
      </c>
      <c r="LG64" s="243">
        <f t="shared" si="259"/>
        <v>0</v>
      </c>
      <c r="LH64" s="243">
        <f t="shared" si="260"/>
        <v>0</v>
      </c>
      <c r="LI64" s="243">
        <f t="shared" si="261"/>
        <v>0</v>
      </c>
      <c r="LJ64" s="243">
        <f t="shared" si="262"/>
        <v>0</v>
      </c>
      <c r="LK64" s="243">
        <f t="shared" si="263"/>
        <v>0</v>
      </c>
      <c r="LL64" s="243">
        <f t="shared" si="264"/>
        <v>0</v>
      </c>
      <c r="LM64" s="243">
        <f t="shared" si="265"/>
        <v>0</v>
      </c>
      <c r="LN64" s="243">
        <f t="shared" si="266"/>
        <v>0</v>
      </c>
      <c r="LO64" s="243">
        <f t="shared" si="267"/>
        <v>0</v>
      </c>
      <c r="LP64" s="243">
        <f t="shared" si="268"/>
        <v>0</v>
      </c>
      <c r="LQ64" s="243">
        <f t="shared" si="269"/>
        <v>0</v>
      </c>
      <c r="LR64" s="243">
        <f t="shared" si="270"/>
        <v>0</v>
      </c>
      <c r="LS64" s="243">
        <f t="shared" si="271"/>
        <v>0</v>
      </c>
      <c r="LT64" s="243">
        <f t="shared" si="272"/>
        <v>0</v>
      </c>
      <c r="LU64" s="243">
        <f t="shared" si="273"/>
        <v>0</v>
      </c>
      <c r="LV64" s="243">
        <f t="shared" si="274"/>
        <v>0</v>
      </c>
      <c r="LW64" s="243">
        <f t="shared" si="275"/>
        <v>0</v>
      </c>
      <c r="LX64" s="243">
        <f t="shared" si="276"/>
        <v>0</v>
      </c>
      <c r="LY64" s="243">
        <f t="shared" si="277"/>
        <v>0</v>
      </c>
      <c r="LZ64" s="243">
        <f t="shared" si="278"/>
        <v>0</v>
      </c>
      <c r="MA64" s="243">
        <f t="shared" si="279"/>
        <v>0</v>
      </c>
      <c r="MB64" s="243">
        <f t="shared" si="280"/>
        <v>0</v>
      </c>
      <c r="MC64" s="243">
        <f t="shared" si="281"/>
        <v>0</v>
      </c>
      <c r="MD64" s="243">
        <f t="shared" si="282"/>
        <v>0</v>
      </c>
      <c r="ME64" s="243">
        <f t="shared" si="283"/>
        <v>0</v>
      </c>
      <c r="MF64" s="243">
        <f t="shared" si="284"/>
        <v>0</v>
      </c>
      <c r="MG64" s="243">
        <f t="shared" si="285"/>
        <v>0</v>
      </c>
      <c r="MH64" s="243">
        <f t="shared" si="286"/>
        <v>0</v>
      </c>
      <c r="MI64" s="243">
        <f t="shared" si="287"/>
        <v>0</v>
      </c>
      <c r="MJ64" s="243">
        <f t="shared" si="288"/>
        <v>0</v>
      </c>
      <c r="MK64" s="243">
        <f t="shared" si="289"/>
        <v>0</v>
      </c>
      <c r="ML64" s="243">
        <f t="shared" si="290"/>
        <v>0</v>
      </c>
      <c r="MM64" s="243">
        <f t="shared" si="291"/>
        <v>0</v>
      </c>
      <c r="MN64" s="243">
        <f t="shared" si="292"/>
        <v>0</v>
      </c>
      <c r="MO64" s="243">
        <f t="shared" si="293"/>
        <v>0</v>
      </c>
      <c r="MP64" s="243">
        <f t="shared" si="294"/>
        <v>0</v>
      </c>
      <c r="MQ64" s="243">
        <f t="shared" si="295"/>
        <v>0</v>
      </c>
      <c r="MR64" s="243">
        <f t="shared" si="296"/>
        <v>0</v>
      </c>
      <c r="MS64" s="243">
        <f t="shared" si="297"/>
        <v>0</v>
      </c>
      <c r="MT64" s="243">
        <f t="shared" si="298"/>
        <v>0</v>
      </c>
      <c r="MU64" s="243">
        <f t="shared" si="299"/>
        <v>0</v>
      </c>
      <c r="MV64" s="243">
        <f t="shared" si="300"/>
        <v>0</v>
      </c>
      <c r="MW64" s="861">
        <f t="shared" si="115"/>
        <v>41913</v>
      </c>
      <c r="MX64" s="253">
        <f t="shared" si="116"/>
        <v>32624.114999999998</v>
      </c>
      <c r="MY64" s="243">
        <f t="shared" si="117"/>
        <v>0</v>
      </c>
      <c r="MZ64" s="243">
        <f t="shared" si="118"/>
        <v>0</v>
      </c>
      <c r="NA64" s="243">
        <f t="shared" si="119"/>
        <v>32624.114999999998</v>
      </c>
      <c r="NB64" s="359"/>
      <c r="NC64" s="1159">
        <f t="shared" si="120"/>
        <v>41913</v>
      </c>
      <c r="ND64" s="378">
        <f t="shared" si="121"/>
        <v>8097.5</v>
      </c>
      <c r="NE64" s="378">
        <f t="shared" si="122"/>
        <v>0</v>
      </c>
      <c r="NF64" s="382">
        <f t="shared" si="123"/>
        <v>0</v>
      </c>
      <c r="NG64" s="274">
        <f t="shared" si="124"/>
        <v>8097.5</v>
      </c>
      <c r="NH64" s="819">
        <f t="shared" si="125"/>
        <v>41913</v>
      </c>
      <c r="NI64" s="269">
        <f t="shared" si="126"/>
        <v>8097.5</v>
      </c>
      <c r="NJ64" s="274">
        <f t="shared" si="127"/>
        <v>0</v>
      </c>
      <c r="NK64" s="1113">
        <f t="shared" si="128"/>
        <v>1</v>
      </c>
      <c r="NL64" s="992">
        <f t="shared" si="129"/>
        <v>0</v>
      </c>
      <c r="NM64" s="413">
        <f t="shared" si="130"/>
        <v>41913</v>
      </c>
      <c r="NN64" s="378">
        <f t="shared" si="301"/>
        <v>32624.115000000002</v>
      </c>
      <c r="NO64" s="243">
        <f>MAX(NN55:NN64)</f>
        <v>32624.115000000002</v>
      </c>
      <c r="NP64" s="243">
        <f t="shared" si="302"/>
        <v>0</v>
      </c>
      <c r="NQ64" s="276">
        <f>(NP64=NP203)*1</f>
        <v>0</v>
      </c>
      <c r="NR64" s="254">
        <f t="shared" si="303"/>
        <v>0</v>
      </c>
      <c r="NS64" s="757"/>
      <c r="NT64" s="757"/>
      <c r="NU64" s="758"/>
      <c r="NV64" s="758"/>
      <c r="NW64" s="758"/>
      <c r="NX64" s="234"/>
      <c r="NY64" s="241"/>
      <c r="NZ64" s="241"/>
      <c r="OA64" s="143"/>
      <c r="OB64" s="241"/>
      <c r="OC64" s="241"/>
      <c r="OD64" s="236"/>
      <c r="OE64" s="236"/>
      <c r="OF64" s="236"/>
      <c r="OG64" s="234"/>
      <c r="OH64" s="143"/>
      <c r="OI64" s="236"/>
      <c r="OJ64" s="236"/>
      <c r="OK64" s="236"/>
      <c r="OL64" s="236"/>
      <c r="OM64" s="236"/>
      <c r="ON64" s="236"/>
      <c r="OO64" s="236"/>
      <c r="OP64" s="236"/>
      <c r="OQ64" s="236"/>
      <c r="OR64" s="236"/>
      <c r="OS64" s="236"/>
      <c r="OT64" s="236"/>
      <c r="OU64" s="236"/>
      <c r="OV64" s="236"/>
      <c r="OW64" s="236"/>
      <c r="OX64" s="236"/>
      <c r="OY64" s="236"/>
      <c r="OZ64" s="236"/>
      <c r="PA64" s="236"/>
      <c r="PB64" s="236"/>
      <c r="PC64" s="236"/>
      <c r="PD64" s="236"/>
      <c r="PE64" s="236"/>
      <c r="PF64" s="236"/>
      <c r="PG64" s="236"/>
      <c r="PH64" s="236"/>
      <c r="PI64" s="236"/>
      <c r="PJ64" s="236"/>
      <c r="PK64" s="236"/>
      <c r="PL64" s="236"/>
      <c r="PM64" s="236"/>
      <c r="PN64" s="236"/>
      <c r="PO64" s="236"/>
      <c r="PP64" s="236"/>
      <c r="PQ64" s="236"/>
      <c r="PR64" s="236"/>
      <c r="PS64" s="236"/>
      <c r="PT64" s="236"/>
      <c r="PU64" s="236"/>
      <c r="PV64" s="236"/>
      <c r="PW64" s="236"/>
      <c r="PX64" s="236"/>
      <c r="PY64" s="236"/>
      <c r="PZ64" s="236"/>
      <c r="QA64" s="236"/>
      <c r="QB64" s="236"/>
      <c r="QC64" s="236"/>
      <c r="QD64" s="236"/>
      <c r="QE64" s="236"/>
      <c r="QF64" s="236"/>
      <c r="QG64" s="236"/>
      <c r="QH64" s="236"/>
      <c r="QI64" s="236"/>
      <c r="QJ64" s="236"/>
      <c r="QK64" s="236"/>
      <c r="QL64" s="236"/>
      <c r="QM64" s="236"/>
      <c r="QN64" s="236"/>
      <c r="QO64" s="236"/>
      <c r="QP64" s="236"/>
      <c r="QQ64" s="236"/>
      <c r="QR64" s="236"/>
      <c r="QS64" s="236"/>
      <c r="QT64" s="236"/>
      <c r="QU64" s="236"/>
      <c r="QV64" s="236"/>
      <c r="QW64" s="236"/>
      <c r="QX64" s="236"/>
      <c r="QY64" s="84"/>
      <c r="QZ64" s="84"/>
      <c r="RA64" s="84"/>
      <c r="RB64" s="84"/>
      <c r="RC64" s="84"/>
      <c r="RD64" s="84"/>
      <c r="RE64" s="84"/>
      <c r="RF64" s="84"/>
      <c r="RG64" s="84"/>
      <c r="RH64" s="84"/>
      <c r="RI64" s="84"/>
      <c r="RJ64" s="84"/>
      <c r="RK64" s="84"/>
      <c r="RL64" s="84"/>
      <c r="RM64" s="84"/>
      <c r="RN64" s="84"/>
      <c r="RO64" s="84"/>
      <c r="RP64" s="84"/>
      <c r="RQ64" s="84"/>
      <c r="RR64" s="84"/>
      <c r="RS64" s="84"/>
      <c r="RT64" s="84"/>
      <c r="RU64" s="84"/>
      <c r="RV64" s="84"/>
      <c r="RW64" s="84"/>
      <c r="RX64" s="84"/>
      <c r="RY64" s="84"/>
      <c r="RZ64" s="84"/>
      <c r="SA64" s="84"/>
      <c r="SB64" s="84"/>
      <c r="SC64" s="84"/>
      <c r="SD64" s="84"/>
      <c r="SE64" s="84"/>
      <c r="SF64" s="84"/>
      <c r="SG64" s="84"/>
      <c r="SH64" s="84"/>
      <c r="SI64" s="84"/>
      <c r="SJ64" s="84"/>
      <c r="SK64" s="84"/>
      <c r="SL64" s="84"/>
      <c r="SM64" s="84"/>
      <c r="SN64" s="84"/>
      <c r="SO64" s="84"/>
      <c r="SP64" s="84"/>
      <c r="SQ64" s="84"/>
      <c r="SR64" s="84"/>
      <c r="SS64" s="84"/>
      <c r="ST64" s="84"/>
      <c r="SU64" s="84"/>
      <c r="SV64" s="84"/>
      <c r="SW64" s="84"/>
      <c r="SX64" s="84"/>
      <c r="SY64" s="84"/>
      <c r="SZ64" s="84"/>
      <c r="TA64" s="84"/>
      <c r="TB64" s="84"/>
      <c r="TC64" s="84"/>
      <c r="TD64" s="84"/>
      <c r="TE64" s="84"/>
      <c r="TF64" s="84"/>
      <c r="TG64" s="84"/>
      <c r="TH64" s="84"/>
      <c r="TI64" s="84"/>
      <c r="TJ64" s="84"/>
      <c r="TK64" s="84"/>
      <c r="TL64" s="84"/>
      <c r="TM64" s="84"/>
      <c r="TN64" s="84"/>
      <c r="TO64" s="84"/>
      <c r="TP64" s="84"/>
      <c r="TQ64" s="84"/>
      <c r="TR64" s="84"/>
      <c r="TS64" s="84"/>
      <c r="TT64" s="84"/>
      <c r="TU64" s="84"/>
      <c r="TV64" s="84"/>
      <c r="TW64" s="84"/>
      <c r="TX64" s="84"/>
      <c r="TY64" s="84"/>
      <c r="TZ64" s="84"/>
      <c r="UA64" s="84"/>
      <c r="UB64" s="84"/>
      <c r="UC64" s="84"/>
      <c r="UD64" s="84"/>
      <c r="UE64" s="84"/>
      <c r="UF64" s="84"/>
      <c r="UG64" s="84"/>
      <c r="UH64" s="84"/>
      <c r="UI64" s="84"/>
    </row>
    <row r="65" spans="1:555" s="90" customFormat="1" ht="19.5" customHeight="1" x14ac:dyDescent="0.35">
      <c r="A65" s="84"/>
      <c r="B65" s="1167">
        <f t="shared" si="131"/>
        <v>41944</v>
      </c>
      <c r="C65" s="867">
        <f t="shared" si="132"/>
        <v>57624.115000000005</v>
      </c>
      <c r="D65" s="869">
        <v>0</v>
      </c>
      <c r="E65" s="869">
        <v>0</v>
      </c>
      <c r="F65" s="867">
        <f t="shared" si="133"/>
        <v>3816.875</v>
      </c>
      <c r="G65" s="870">
        <f t="shared" si="134"/>
        <v>61440.990000000005</v>
      </c>
      <c r="H65" s="953">
        <f t="shared" si="135"/>
        <v>6.6237459785716449E-2</v>
      </c>
      <c r="I65" s="355">
        <f t="shared" si="136"/>
        <v>36440.990000000005</v>
      </c>
      <c r="J65" s="355">
        <f>MAX(I55:I65)</f>
        <v>36440.990000000005</v>
      </c>
      <c r="K65" s="355">
        <f t="shared" si="5"/>
        <v>0</v>
      </c>
      <c r="L65" s="1145">
        <f t="shared" si="6"/>
        <v>41944</v>
      </c>
      <c r="M65" s="330">
        <f t="shared" si="137"/>
        <v>0</v>
      </c>
      <c r="N65" s="1035">
        <v>-3618.75</v>
      </c>
      <c r="O65" s="498">
        <f t="shared" si="7"/>
        <v>0</v>
      </c>
      <c r="P65" s="330">
        <f t="shared" si="138"/>
        <v>1</v>
      </c>
      <c r="Q65" s="382">
        <f t="shared" si="8"/>
        <v>-361.875</v>
      </c>
      <c r="R65" s="274">
        <f t="shared" si="9"/>
        <v>-361.875</v>
      </c>
      <c r="S65" s="499">
        <f t="shared" si="139"/>
        <v>0</v>
      </c>
      <c r="T65" s="964">
        <v>-3610</v>
      </c>
      <c r="U65" s="269">
        <f t="shared" si="10"/>
        <v>0</v>
      </c>
      <c r="V65" s="499">
        <f t="shared" si="140"/>
        <v>1</v>
      </c>
      <c r="W65" s="964">
        <v>-361</v>
      </c>
      <c r="X65" s="269">
        <f t="shared" si="11"/>
        <v>-361</v>
      </c>
      <c r="Y65" s="499">
        <f t="shared" si="141"/>
        <v>0</v>
      </c>
      <c r="Z65" s="298">
        <v>7950</v>
      </c>
      <c r="AA65" s="392">
        <f t="shared" si="12"/>
        <v>0</v>
      </c>
      <c r="AB65" s="330">
        <f t="shared" si="142"/>
        <v>0</v>
      </c>
      <c r="AC65" s="298">
        <f t="shared" si="13"/>
        <v>3975</v>
      </c>
      <c r="AD65" s="274">
        <f t="shared" si="14"/>
        <v>0</v>
      </c>
      <c r="AE65" s="499">
        <f t="shared" si="143"/>
        <v>1</v>
      </c>
      <c r="AF65" s="1036">
        <v>795</v>
      </c>
      <c r="AG65" s="274">
        <f t="shared" si="15"/>
        <v>795</v>
      </c>
      <c r="AH65" s="499">
        <f t="shared" si="144"/>
        <v>0</v>
      </c>
      <c r="AI65" s="1036">
        <v>4555</v>
      </c>
      <c r="AJ65" s="392">
        <f t="shared" si="16"/>
        <v>0</v>
      </c>
      <c r="AK65" s="330">
        <f t="shared" si="145"/>
        <v>0</v>
      </c>
      <c r="AL65" s="1036">
        <v>2277.5</v>
      </c>
      <c r="AM65" s="274">
        <f t="shared" si="17"/>
        <v>0</v>
      </c>
      <c r="AN65" s="499">
        <f t="shared" si="146"/>
        <v>1</v>
      </c>
      <c r="AO65" s="1036">
        <v>911</v>
      </c>
      <c r="AP65" s="392">
        <f t="shared" si="18"/>
        <v>911</v>
      </c>
      <c r="AQ65" s="316">
        <f t="shared" si="147"/>
        <v>0</v>
      </c>
      <c r="AR65" s="1036">
        <v>2727.5</v>
      </c>
      <c r="AS65" s="392">
        <f t="shared" si="19"/>
        <v>0</v>
      </c>
      <c r="AT65" s="276">
        <f t="shared" si="148"/>
        <v>0</v>
      </c>
      <c r="AU65" s="1036">
        <v>1363.75</v>
      </c>
      <c r="AV65" s="392">
        <f t="shared" si="20"/>
        <v>0</v>
      </c>
      <c r="AW65" s="297">
        <f t="shared" si="149"/>
        <v>1</v>
      </c>
      <c r="AX65" s="1036">
        <v>272.75</v>
      </c>
      <c r="AY65" s="274">
        <f t="shared" si="21"/>
        <v>272.75</v>
      </c>
      <c r="AZ65" s="499">
        <f t="shared" si="150"/>
        <v>0</v>
      </c>
      <c r="BA65" s="268">
        <v>2800</v>
      </c>
      <c r="BB65" s="392">
        <f t="shared" si="22"/>
        <v>0</v>
      </c>
      <c r="BC65" s="330">
        <f t="shared" si="151"/>
        <v>0</v>
      </c>
      <c r="BD65" s="268">
        <v>2030</v>
      </c>
      <c r="BE65" s="274">
        <f t="shared" si="23"/>
        <v>0</v>
      </c>
      <c r="BF65" s="499">
        <f t="shared" si="152"/>
        <v>0</v>
      </c>
      <c r="BG65" s="964">
        <v>-925</v>
      </c>
      <c r="BH65" s="358">
        <f t="shared" si="24"/>
        <v>0</v>
      </c>
      <c r="BI65" s="499">
        <f t="shared" si="153"/>
        <v>0</v>
      </c>
      <c r="BJ65" s="964">
        <v>-487.5</v>
      </c>
      <c r="BK65" s="269">
        <f t="shared" si="25"/>
        <v>0</v>
      </c>
      <c r="BL65" s="499">
        <f t="shared" si="154"/>
        <v>1</v>
      </c>
      <c r="BM65" s="382">
        <f t="shared" si="26"/>
        <v>-243.75</v>
      </c>
      <c r="BN65" s="392">
        <f t="shared" si="27"/>
        <v>-243.75</v>
      </c>
      <c r="BO65" s="499">
        <f t="shared" si="155"/>
        <v>0</v>
      </c>
      <c r="BP65" s="1036">
        <v>150</v>
      </c>
      <c r="BQ65" s="274">
        <f t="shared" si="28"/>
        <v>0</v>
      </c>
      <c r="BR65" s="499">
        <f t="shared" si="156"/>
        <v>0</v>
      </c>
      <c r="BS65" s="298">
        <v>3437.5</v>
      </c>
      <c r="BT65" s="269">
        <f t="shared" si="29"/>
        <v>0</v>
      </c>
      <c r="BU65" s="499">
        <f t="shared" si="157"/>
        <v>1</v>
      </c>
      <c r="BV65" s="298">
        <f t="shared" si="30"/>
        <v>1718.75</v>
      </c>
      <c r="BW65" s="392">
        <f t="shared" si="31"/>
        <v>1718.75</v>
      </c>
      <c r="BX65" s="499">
        <f t="shared" si="158"/>
        <v>0</v>
      </c>
      <c r="BY65" s="1036">
        <v>2895</v>
      </c>
      <c r="BZ65" s="392">
        <f t="shared" si="32"/>
        <v>0</v>
      </c>
      <c r="CA65" s="297">
        <f t="shared" si="159"/>
        <v>0</v>
      </c>
      <c r="CB65" s="1036">
        <v>10860</v>
      </c>
      <c r="CC65" s="269">
        <f t="shared" si="33"/>
        <v>0</v>
      </c>
      <c r="CD65" s="501">
        <f t="shared" si="160"/>
        <v>0</v>
      </c>
      <c r="CE65" s="298">
        <f t="shared" si="34"/>
        <v>5430</v>
      </c>
      <c r="CF65" s="500">
        <f t="shared" si="35"/>
        <v>0</v>
      </c>
      <c r="CG65" s="330">
        <f t="shared" si="161"/>
        <v>1</v>
      </c>
      <c r="CH65" s="1036">
        <v>1086</v>
      </c>
      <c r="CI65" s="299">
        <f t="shared" si="36"/>
        <v>1086</v>
      </c>
      <c r="CJ65" s="499">
        <f t="shared" si="162"/>
        <v>0</v>
      </c>
      <c r="CK65" s="268"/>
      <c r="CL65" s="392">
        <f t="shared" si="37"/>
        <v>0</v>
      </c>
      <c r="CM65" s="330">
        <f t="shared" si="163"/>
        <v>0</v>
      </c>
      <c r="CN65" s="268"/>
      <c r="CO65" s="269">
        <f t="shared" si="38"/>
        <v>0</v>
      </c>
      <c r="CP65" s="501">
        <f t="shared" si="164"/>
        <v>0</v>
      </c>
      <c r="CQ65" s="497"/>
      <c r="CR65" s="299"/>
      <c r="CS65" s="330">
        <f t="shared" si="165"/>
        <v>1</v>
      </c>
      <c r="CT65" s="268"/>
      <c r="CU65" s="274">
        <f t="shared" si="39"/>
        <v>0</v>
      </c>
      <c r="CV65" s="323">
        <f t="shared" si="40"/>
        <v>3816.875</v>
      </c>
      <c r="CW65" s="323">
        <f t="shared" si="166"/>
        <v>36440.990000000005</v>
      </c>
      <c r="CX65" s="223"/>
      <c r="CY65" s="1127">
        <f t="shared" si="41"/>
        <v>41944</v>
      </c>
      <c r="CZ65" s="297">
        <f t="shared" si="167"/>
        <v>0</v>
      </c>
      <c r="DA65" s="269">
        <v>1815</v>
      </c>
      <c r="DB65" s="299">
        <f t="shared" si="42"/>
        <v>0</v>
      </c>
      <c r="DC65" s="297">
        <f t="shared" si="168"/>
        <v>0</v>
      </c>
      <c r="DD65" s="298">
        <f t="shared" si="43"/>
        <v>181.5</v>
      </c>
      <c r="DE65" s="299">
        <f t="shared" si="44"/>
        <v>0</v>
      </c>
      <c r="DF65" s="297">
        <f t="shared" si="169"/>
        <v>0</v>
      </c>
      <c r="DG65" s="1034">
        <v>1860</v>
      </c>
      <c r="DH65" s="299">
        <f t="shared" si="45"/>
        <v>0</v>
      </c>
      <c r="DI65" s="297">
        <f t="shared" si="170"/>
        <v>0</v>
      </c>
      <c r="DJ65" s="1036">
        <v>186</v>
      </c>
      <c r="DK65" s="596">
        <f t="shared" si="305"/>
        <v>0</v>
      </c>
      <c r="DL65" s="297">
        <f t="shared" si="171"/>
        <v>0</v>
      </c>
      <c r="DM65" s="1034">
        <v>280</v>
      </c>
      <c r="DN65" s="596">
        <f t="shared" si="46"/>
        <v>0</v>
      </c>
      <c r="DO65" s="330">
        <f t="shared" si="172"/>
        <v>0</v>
      </c>
      <c r="DP65" s="298">
        <f t="shared" si="47"/>
        <v>140</v>
      </c>
      <c r="DQ65" s="274">
        <f t="shared" si="48"/>
        <v>0</v>
      </c>
      <c r="DR65" s="499">
        <f t="shared" si="173"/>
        <v>0</v>
      </c>
      <c r="DS65" s="298">
        <f t="shared" si="49"/>
        <v>28</v>
      </c>
      <c r="DT65" s="274">
        <f t="shared" si="50"/>
        <v>0</v>
      </c>
      <c r="DU65" s="297">
        <f t="shared" si="174"/>
        <v>0</v>
      </c>
      <c r="DV65" s="1036">
        <v>3182.5</v>
      </c>
      <c r="DW65" s="596">
        <f t="shared" si="51"/>
        <v>0</v>
      </c>
      <c r="DX65" s="297">
        <f t="shared" si="175"/>
        <v>0</v>
      </c>
      <c r="DY65" s="269">
        <f t="shared" si="52"/>
        <v>1591.25</v>
      </c>
      <c r="DZ65" s="596">
        <f t="shared" si="53"/>
        <v>0</v>
      </c>
      <c r="EA65" s="297">
        <f t="shared" si="176"/>
        <v>0</v>
      </c>
      <c r="EB65" s="1053">
        <v>636.5</v>
      </c>
      <c r="EC65" s="596">
        <f t="shared" si="54"/>
        <v>0</v>
      </c>
      <c r="ED65" s="297">
        <f t="shared" si="177"/>
        <v>0</v>
      </c>
      <c r="EE65" s="269">
        <v>-1200</v>
      </c>
      <c r="EF65" s="596">
        <f t="shared" si="55"/>
        <v>0</v>
      </c>
      <c r="EG65" s="297">
        <f t="shared" si="178"/>
        <v>0</v>
      </c>
      <c r="EH65" s="269">
        <f t="shared" si="56"/>
        <v>-600</v>
      </c>
      <c r="EI65" s="596">
        <f t="shared" si="57"/>
        <v>0</v>
      </c>
      <c r="EJ65" s="297">
        <f t="shared" si="179"/>
        <v>0</v>
      </c>
      <c r="EK65" s="269">
        <f t="shared" si="58"/>
        <v>-120</v>
      </c>
      <c r="EL65" s="596">
        <f t="shared" si="59"/>
        <v>0</v>
      </c>
      <c r="EM65" s="297">
        <f t="shared" si="180"/>
        <v>0</v>
      </c>
      <c r="EN65" s="1224">
        <v>1990</v>
      </c>
      <c r="EO65" s="596">
        <f t="shared" si="60"/>
        <v>0</v>
      </c>
      <c r="EP65" s="297">
        <f t="shared" si="181"/>
        <v>0</v>
      </c>
      <c r="EQ65" s="269">
        <v>-700</v>
      </c>
      <c r="ER65" s="596">
        <f t="shared" si="61"/>
        <v>0</v>
      </c>
      <c r="ES65" s="297">
        <f t="shared" si="182"/>
        <v>0</v>
      </c>
      <c r="ET65" s="964">
        <v>-2220</v>
      </c>
      <c r="EU65" s="596">
        <f t="shared" si="62"/>
        <v>0</v>
      </c>
      <c r="EV65" s="297">
        <f t="shared" si="183"/>
        <v>0</v>
      </c>
      <c r="EW65" s="964">
        <v>-3662.5</v>
      </c>
      <c r="EX65" s="596">
        <f t="shared" si="63"/>
        <v>0</v>
      </c>
      <c r="EY65" s="297">
        <f t="shared" si="184"/>
        <v>0</v>
      </c>
      <c r="EZ65" s="964">
        <v>-1831.25</v>
      </c>
      <c r="FA65" s="596">
        <f t="shared" si="64"/>
        <v>0</v>
      </c>
      <c r="FB65" s="297">
        <f t="shared" si="185"/>
        <v>0</v>
      </c>
      <c r="FC65" s="1036">
        <v>956.25</v>
      </c>
      <c r="FD65" s="596">
        <f t="shared" si="65"/>
        <v>0</v>
      </c>
      <c r="FE65" s="297">
        <f t="shared" si="186"/>
        <v>0</v>
      </c>
      <c r="FF65" s="1036">
        <v>4625</v>
      </c>
      <c r="FG65" s="596">
        <f t="shared" si="66"/>
        <v>0</v>
      </c>
      <c r="FH65" s="297">
        <f t="shared" si="187"/>
        <v>0</v>
      </c>
      <c r="FI65" s="1036">
        <v>2312.5</v>
      </c>
      <c r="FJ65" s="596">
        <f t="shared" si="67"/>
        <v>0</v>
      </c>
      <c r="FK65" s="297">
        <f t="shared" si="188"/>
        <v>0</v>
      </c>
      <c r="FL65" s="964">
        <v>-2805</v>
      </c>
      <c r="FM65" s="596">
        <f t="shared" si="68"/>
        <v>0</v>
      </c>
      <c r="FN65" s="297">
        <f t="shared" si="189"/>
        <v>0</v>
      </c>
      <c r="FO65" s="1036">
        <v>6840</v>
      </c>
      <c r="FP65" s="274">
        <f t="shared" si="69"/>
        <v>0</v>
      </c>
      <c r="FQ65" s="274"/>
      <c r="FR65" s="297">
        <f t="shared" si="190"/>
        <v>0</v>
      </c>
      <c r="FS65" s="269">
        <f t="shared" si="70"/>
        <v>3420</v>
      </c>
      <c r="FT65" s="596">
        <f t="shared" si="71"/>
        <v>0</v>
      </c>
      <c r="FU65" s="297">
        <f t="shared" si="191"/>
        <v>0</v>
      </c>
      <c r="FV65" s="269">
        <f t="shared" si="72"/>
        <v>684</v>
      </c>
      <c r="FW65" s="596">
        <f t="shared" si="73"/>
        <v>0</v>
      </c>
      <c r="FX65" s="301">
        <f t="shared" si="74"/>
        <v>0</v>
      </c>
      <c r="FY65" s="492">
        <f t="shared" si="192"/>
        <v>0</v>
      </c>
      <c r="FZ65" s="302"/>
      <c r="GA65" s="1131">
        <f t="shared" si="75"/>
        <v>41944</v>
      </c>
      <c r="GB65" s="316">
        <f t="shared" si="193"/>
        <v>0</v>
      </c>
      <c r="GC65" s="323">
        <v>1465</v>
      </c>
      <c r="GD65" s="268">
        <f t="shared" si="76"/>
        <v>0</v>
      </c>
      <c r="GE65" s="316">
        <f t="shared" si="194"/>
        <v>0</v>
      </c>
      <c r="GF65" s="1036">
        <v>146.5</v>
      </c>
      <c r="GG65" s="386">
        <f t="shared" si="77"/>
        <v>0</v>
      </c>
      <c r="GH65" s="316">
        <f t="shared" si="195"/>
        <v>0</v>
      </c>
      <c r="GI65" s="1036">
        <v>3615</v>
      </c>
      <c r="GJ65" s="268">
        <f t="shared" si="78"/>
        <v>0</v>
      </c>
      <c r="GK65" s="316">
        <f t="shared" si="196"/>
        <v>0</v>
      </c>
      <c r="GL65" s="268">
        <f t="shared" si="79"/>
        <v>361.5</v>
      </c>
      <c r="GM65" s="386">
        <f t="shared" si="80"/>
        <v>0</v>
      </c>
      <c r="GN65" s="297">
        <f t="shared" si="197"/>
        <v>0</v>
      </c>
      <c r="GO65" s="269">
        <v>-805</v>
      </c>
      <c r="GP65" s="596">
        <f t="shared" si="81"/>
        <v>0</v>
      </c>
      <c r="GQ65" s="330">
        <f t="shared" si="198"/>
        <v>0</v>
      </c>
      <c r="GR65" s="298">
        <f t="shared" si="82"/>
        <v>-402.5</v>
      </c>
      <c r="GS65" s="274">
        <f t="shared" si="83"/>
        <v>0</v>
      </c>
      <c r="GT65" s="499">
        <f t="shared" si="199"/>
        <v>0</v>
      </c>
      <c r="GU65" s="298">
        <f t="shared" si="84"/>
        <v>-80.5</v>
      </c>
      <c r="GV65" s="274">
        <f t="shared" si="85"/>
        <v>0</v>
      </c>
      <c r="GW65" s="499">
        <f t="shared" si="200"/>
        <v>0</v>
      </c>
      <c r="GX65" s="1036">
        <v>430</v>
      </c>
      <c r="GY65" s="274">
        <f t="shared" si="86"/>
        <v>0</v>
      </c>
      <c r="GZ65" s="499">
        <f t="shared" si="201"/>
        <v>0</v>
      </c>
      <c r="HA65" s="298">
        <f t="shared" si="87"/>
        <v>215</v>
      </c>
      <c r="HB65" s="274">
        <f t="shared" si="88"/>
        <v>0</v>
      </c>
      <c r="HC65" s="499">
        <f t="shared" si="202"/>
        <v>0</v>
      </c>
      <c r="HD65" s="1036">
        <v>86</v>
      </c>
      <c r="HE65" s="274">
        <f t="shared" si="89"/>
        <v>0</v>
      </c>
      <c r="HF65" s="691">
        <f t="shared" si="203"/>
        <v>0</v>
      </c>
      <c r="HG65" s="317">
        <v>-1635</v>
      </c>
      <c r="HH65" s="498">
        <f t="shared" si="90"/>
        <v>0</v>
      </c>
      <c r="HI65" s="691">
        <f t="shared" si="304"/>
        <v>0</v>
      </c>
      <c r="HJ65" s="317">
        <f t="shared" si="91"/>
        <v>-817.5</v>
      </c>
      <c r="HK65" s="498">
        <f t="shared" si="92"/>
        <v>0</v>
      </c>
      <c r="HL65" s="689">
        <f t="shared" si="204"/>
        <v>0</v>
      </c>
      <c r="HM65" s="317">
        <f t="shared" si="93"/>
        <v>-163.5</v>
      </c>
      <c r="HN65" s="317">
        <f t="shared" si="94"/>
        <v>0</v>
      </c>
      <c r="HO65" s="691">
        <f t="shared" si="205"/>
        <v>0</v>
      </c>
      <c r="HP65" s="1036">
        <v>1730</v>
      </c>
      <c r="HQ65" s="498">
        <f t="shared" si="95"/>
        <v>0</v>
      </c>
      <c r="HR65" s="499"/>
      <c r="HS65" s="298"/>
      <c r="HT65" s="392"/>
      <c r="HU65" s="691">
        <f t="shared" si="206"/>
        <v>0</v>
      </c>
      <c r="HV65" s="964">
        <v>-610</v>
      </c>
      <c r="HW65" s="498">
        <f t="shared" si="96"/>
        <v>0</v>
      </c>
      <c r="HX65" s="499"/>
      <c r="HY65" s="298"/>
      <c r="HZ65" s="392"/>
      <c r="IA65" s="689">
        <f t="shared" si="207"/>
        <v>0</v>
      </c>
      <c r="IB65" s="964">
        <v>-612.5</v>
      </c>
      <c r="IC65" s="317">
        <f t="shared" si="97"/>
        <v>0</v>
      </c>
      <c r="ID65" s="499">
        <f t="shared" si="208"/>
        <v>0</v>
      </c>
      <c r="IE65" s="964">
        <v>-90.25</v>
      </c>
      <c r="IF65" s="392">
        <f t="shared" si="98"/>
        <v>0</v>
      </c>
      <c r="IG65" s="691">
        <f t="shared" si="209"/>
        <v>0</v>
      </c>
      <c r="IH65" s="317">
        <v>-2500</v>
      </c>
      <c r="II65" s="498">
        <f t="shared" si="99"/>
        <v>0</v>
      </c>
      <c r="IJ65" s="691">
        <f t="shared" si="210"/>
        <v>0</v>
      </c>
      <c r="IK65" s="298">
        <f t="shared" si="100"/>
        <v>-1250</v>
      </c>
      <c r="IL65" s="317">
        <f t="shared" si="101"/>
        <v>0</v>
      </c>
      <c r="IM65" s="499">
        <f t="shared" si="211"/>
        <v>0</v>
      </c>
      <c r="IN65" s="964">
        <v>-288</v>
      </c>
      <c r="IO65" s="392">
        <f t="shared" si="102"/>
        <v>0</v>
      </c>
      <c r="IP65" s="499">
        <f t="shared" si="212"/>
        <v>0</v>
      </c>
      <c r="IQ65" s="1036">
        <v>737.5</v>
      </c>
      <c r="IR65" s="392">
        <f t="shared" si="103"/>
        <v>0</v>
      </c>
      <c r="IS65" s="499"/>
      <c r="IT65" s="298"/>
      <c r="IU65" s="392"/>
      <c r="IV65" s="499">
        <f t="shared" si="213"/>
        <v>0</v>
      </c>
      <c r="IW65" s="298">
        <v>4862.5</v>
      </c>
      <c r="IX65" s="392">
        <f t="shared" si="104"/>
        <v>0</v>
      </c>
      <c r="IY65" s="499">
        <f t="shared" si="214"/>
        <v>0</v>
      </c>
      <c r="IZ65" s="298">
        <f t="shared" si="105"/>
        <v>2431.25</v>
      </c>
      <c r="JA65" s="392">
        <f t="shared" si="106"/>
        <v>0</v>
      </c>
      <c r="JB65" s="385">
        <f t="shared" si="215"/>
        <v>0</v>
      </c>
      <c r="JC65" s="298">
        <v>482.25</v>
      </c>
      <c r="JD65" s="392">
        <f t="shared" si="107"/>
        <v>0</v>
      </c>
      <c r="JE65" s="499">
        <f t="shared" si="216"/>
        <v>0</v>
      </c>
      <c r="JF65" s="298">
        <v>-860</v>
      </c>
      <c r="JG65" s="392">
        <f t="shared" si="108"/>
        <v>0</v>
      </c>
      <c r="JH65" s="499">
        <f t="shared" si="217"/>
        <v>0</v>
      </c>
      <c r="JI65" s="1036">
        <v>6250</v>
      </c>
      <c r="JJ65" s="392">
        <f t="shared" si="109"/>
        <v>0</v>
      </c>
      <c r="JK65" s="499">
        <f t="shared" si="218"/>
        <v>0</v>
      </c>
      <c r="JL65" s="1036">
        <v>3125</v>
      </c>
      <c r="JM65" s="392">
        <f t="shared" si="110"/>
        <v>0</v>
      </c>
      <c r="JN65" s="499">
        <f t="shared" si="219"/>
        <v>0</v>
      </c>
      <c r="JO65" s="298">
        <f t="shared" si="111"/>
        <v>625</v>
      </c>
      <c r="JP65" s="392">
        <f t="shared" si="112"/>
        <v>0</v>
      </c>
      <c r="JQ65" s="561">
        <f t="shared" si="113"/>
        <v>0</v>
      </c>
      <c r="JR65" s="498">
        <f t="shared" si="220"/>
        <v>0</v>
      </c>
      <c r="JS65" s="223"/>
      <c r="JT65" s="254">
        <f t="shared" si="114"/>
        <v>41944</v>
      </c>
      <c r="JU65" s="253">
        <f t="shared" si="221"/>
        <v>0</v>
      </c>
      <c r="JV65" s="253">
        <f t="shared" si="222"/>
        <v>1761.5</v>
      </c>
      <c r="JW65" s="253">
        <f t="shared" si="223"/>
        <v>0</v>
      </c>
      <c r="JX65" s="253">
        <f t="shared" si="224"/>
        <v>-46</v>
      </c>
      <c r="JY65" s="253">
        <f t="shared" si="225"/>
        <v>0</v>
      </c>
      <c r="JZ65" s="253">
        <f t="shared" si="226"/>
        <v>0</v>
      </c>
      <c r="KA65" s="253">
        <f t="shared" si="227"/>
        <v>4636</v>
      </c>
      <c r="KB65" s="253">
        <f t="shared" si="228"/>
        <v>0</v>
      </c>
      <c r="KC65" s="253">
        <f t="shared" si="229"/>
        <v>0</v>
      </c>
      <c r="KD65" s="831">
        <f t="shared" si="230"/>
        <v>1912</v>
      </c>
      <c r="KE65" s="831">
        <f t="shared" si="231"/>
        <v>0</v>
      </c>
      <c r="KF65" s="831">
        <f t="shared" si="232"/>
        <v>0</v>
      </c>
      <c r="KG65" s="831">
        <f t="shared" si="233"/>
        <v>296.74</v>
      </c>
      <c r="KH65" s="831">
        <f t="shared" si="234"/>
        <v>0</v>
      </c>
      <c r="KI65" s="831">
        <f t="shared" si="235"/>
        <v>0</v>
      </c>
      <c r="KJ65" s="253">
        <f t="shared" si="236"/>
        <v>0</v>
      </c>
      <c r="KK65" s="831">
        <f t="shared" si="237"/>
        <v>0</v>
      </c>
      <c r="KL65" s="831">
        <f t="shared" si="238"/>
        <v>10775</v>
      </c>
      <c r="KM65" s="831">
        <f t="shared" si="239"/>
        <v>0</v>
      </c>
      <c r="KN65" s="831">
        <f t="shared" si="240"/>
        <v>0</v>
      </c>
      <c r="KO65" s="831">
        <f t="shared" si="241"/>
        <v>14818.75</v>
      </c>
      <c r="KP65" s="831">
        <f t="shared" si="242"/>
        <v>0</v>
      </c>
      <c r="KQ65" s="831">
        <f t="shared" si="243"/>
        <v>0</v>
      </c>
      <c r="KR65" s="831">
        <f t="shared" si="244"/>
        <v>0</v>
      </c>
      <c r="KS65" s="831">
        <f t="shared" si="245"/>
        <v>2287</v>
      </c>
      <c r="KT65" s="243">
        <f t="shared" si="246"/>
        <v>0</v>
      </c>
      <c r="KU65" s="243">
        <f t="shared" si="247"/>
        <v>0</v>
      </c>
      <c r="KV65" s="243">
        <f t="shared" si="248"/>
        <v>0</v>
      </c>
      <c r="KW65" s="243">
        <f t="shared" si="249"/>
        <v>0</v>
      </c>
      <c r="KX65" s="243">
        <f t="shared" si="250"/>
        <v>0</v>
      </c>
      <c r="KY65" s="243">
        <f t="shared" si="251"/>
        <v>0</v>
      </c>
      <c r="KZ65" s="243">
        <f t="shared" si="252"/>
        <v>0</v>
      </c>
      <c r="LA65" s="243">
        <f t="shared" si="253"/>
        <v>0</v>
      </c>
      <c r="LB65" s="243">
        <f t="shared" si="254"/>
        <v>0</v>
      </c>
      <c r="LC65" s="243">
        <f t="shared" si="255"/>
        <v>0</v>
      </c>
      <c r="LD65" s="243">
        <f t="shared" si="256"/>
        <v>0</v>
      </c>
      <c r="LE65" s="243">
        <f t="shared" si="257"/>
        <v>0</v>
      </c>
      <c r="LF65" s="243">
        <f t="shared" si="258"/>
        <v>0</v>
      </c>
      <c r="LG65" s="243">
        <f t="shared" si="259"/>
        <v>0</v>
      </c>
      <c r="LH65" s="243">
        <f t="shared" si="260"/>
        <v>0</v>
      </c>
      <c r="LI65" s="243">
        <f t="shared" si="261"/>
        <v>0</v>
      </c>
      <c r="LJ65" s="243">
        <f t="shared" si="262"/>
        <v>0</v>
      </c>
      <c r="LK65" s="243">
        <f t="shared" si="263"/>
        <v>0</v>
      </c>
      <c r="LL65" s="243">
        <f t="shared" si="264"/>
        <v>0</v>
      </c>
      <c r="LM65" s="243">
        <f t="shared" si="265"/>
        <v>0</v>
      </c>
      <c r="LN65" s="243">
        <f t="shared" si="266"/>
        <v>0</v>
      </c>
      <c r="LO65" s="243">
        <f t="shared" si="267"/>
        <v>0</v>
      </c>
      <c r="LP65" s="243">
        <f t="shared" si="268"/>
        <v>0</v>
      </c>
      <c r="LQ65" s="243">
        <f t="shared" si="269"/>
        <v>0</v>
      </c>
      <c r="LR65" s="243">
        <f t="shared" si="270"/>
        <v>0</v>
      </c>
      <c r="LS65" s="243">
        <f t="shared" si="271"/>
        <v>0</v>
      </c>
      <c r="LT65" s="243">
        <f t="shared" si="272"/>
        <v>0</v>
      </c>
      <c r="LU65" s="243">
        <f t="shared" si="273"/>
        <v>0</v>
      </c>
      <c r="LV65" s="243">
        <f t="shared" si="274"/>
        <v>0</v>
      </c>
      <c r="LW65" s="243">
        <f t="shared" si="275"/>
        <v>0</v>
      </c>
      <c r="LX65" s="243">
        <f t="shared" si="276"/>
        <v>0</v>
      </c>
      <c r="LY65" s="243">
        <f t="shared" si="277"/>
        <v>0</v>
      </c>
      <c r="LZ65" s="243">
        <f t="shared" si="278"/>
        <v>0</v>
      </c>
      <c r="MA65" s="243">
        <f t="shared" si="279"/>
        <v>0</v>
      </c>
      <c r="MB65" s="243">
        <f t="shared" si="280"/>
        <v>0</v>
      </c>
      <c r="MC65" s="243">
        <f t="shared" si="281"/>
        <v>0</v>
      </c>
      <c r="MD65" s="243">
        <f t="shared" si="282"/>
        <v>0</v>
      </c>
      <c r="ME65" s="243">
        <f t="shared" si="283"/>
        <v>0</v>
      </c>
      <c r="MF65" s="243">
        <f t="shared" si="284"/>
        <v>0</v>
      </c>
      <c r="MG65" s="243">
        <f t="shared" si="285"/>
        <v>0</v>
      </c>
      <c r="MH65" s="243">
        <f t="shared" si="286"/>
        <v>0</v>
      </c>
      <c r="MI65" s="243">
        <f t="shared" si="287"/>
        <v>0</v>
      </c>
      <c r="MJ65" s="243">
        <f t="shared" si="288"/>
        <v>0</v>
      </c>
      <c r="MK65" s="243">
        <f t="shared" si="289"/>
        <v>0</v>
      </c>
      <c r="ML65" s="243">
        <f t="shared" si="290"/>
        <v>0</v>
      </c>
      <c r="MM65" s="243">
        <f t="shared" si="291"/>
        <v>0</v>
      </c>
      <c r="MN65" s="243">
        <f t="shared" si="292"/>
        <v>0</v>
      </c>
      <c r="MO65" s="243">
        <f t="shared" si="293"/>
        <v>0</v>
      </c>
      <c r="MP65" s="243">
        <f t="shared" si="294"/>
        <v>0</v>
      </c>
      <c r="MQ65" s="243">
        <f t="shared" si="295"/>
        <v>0</v>
      </c>
      <c r="MR65" s="243">
        <f t="shared" si="296"/>
        <v>0</v>
      </c>
      <c r="MS65" s="243">
        <f t="shared" si="297"/>
        <v>0</v>
      </c>
      <c r="MT65" s="243">
        <f t="shared" si="298"/>
        <v>0</v>
      </c>
      <c r="MU65" s="243">
        <f t="shared" si="299"/>
        <v>0</v>
      </c>
      <c r="MV65" s="243">
        <f t="shared" si="300"/>
        <v>0</v>
      </c>
      <c r="MW65" s="861">
        <f t="shared" si="115"/>
        <v>41944</v>
      </c>
      <c r="MX65" s="253">
        <f t="shared" si="116"/>
        <v>36440.99</v>
      </c>
      <c r="MY65" s="243">
        <f t="shared" si="117"/>
        <v>0</v>
      </c>
      <c r="MZ65" s="243">
        <f t="shared" si="118"/>
        <v>0</v>
      </c>
      <c r="NA65" s="243">
        <f t="shared" si="119"/>
        <v>36440.99</v>
      </c>
      <c r="NB65" s="359"/>
      <c r="NC65" s="1159">
        <f t="shared" si="120"/>
        <v>41944</v>
      </c>
      <c r="ND65" s="378">
        <f t="shared" si="121"/>
        <v>3816.875</v>
      </c>
      <c r="NE65" s="378">
        <f t="shared" si="122"/>
        <v>0</v>
      </c>
      <c r="NF65" s="382">
        <f t="shared" si="123"/>
        <v>0</v>
      </c>
      <c r="NG65" s="274">
        <f t="shared" si="124"/>
        <v>3816.875</v>
      </c>
      <c r="NH65" s="819">
        <f t="shared" si="125"/>
        <v>41944</v>
      </c>
      <c r="NI65" s="269">
        <f t="shared" si="126"/>
        <v>3816.875</v>
      </c>
      <c r="NJ65" s="274">
        <f t="shared" si="127"/>
        <v>0</v>
      </c>
      <c r="NK65" s="1113">
        <f t="shared" si="128"/>
        <v>1</v>
      </c>
      <c r="NL65" s="992">
        <f t="shared" si="129"/>
        <v>0</v>
      </c>
      <c r="NM65" s="413">
        <f t="shared" si="130"/>
        <v>41944</v>
      </c>
      <c r="NN65" s="378">
        <f t="shared" si="301"/>
        <v>36440.990000000005</v>
      </c>
      <c r="NO65" s="243">
        <f>MAX(NN55:NN65)</f>
        <v>36440.990000000005</v>
      </c>
      <c r="NP65" s="243">
        <f t="shared" si="302"/>
        <v>0</v>
      </c>
      <c r="NQ65" s="276">
        <f>(NP65=NP203)*1</f>
        <v>0</v>
      </c>
      <c r="NR65" s="254">
        <f t="shared" si="303"/>
        <v>0</v>
      </c>
      <c r="NS65" s="757"/>
      <c r="NT65" s="757"/>
      <c r="NU65" s="758"/>
      <c r="NV65" s="758"/>
      <c r="NW65" s="758"/>
      <c r="NX65" s="234"/>
      <c r="NY65" s="241"/>
      <c r="NZ65" s="241"/>
      <c r="OA65" s="143"/>
      <c r="OB65" s="241"/>
      <c r="OC65" s="241"/>
      <c r="OD65" s="236"/>
      <c r="OE65" s="236"/>
      <c r="OF65" s="236"/>
      <c r="OG65" s="234"/>
      <c r="OH65" s="143"/>
      <c r="OI65" s="236"/>
      <c r="OJ65" s="236"/>
      <c r="OK65" s="236"/>
      <c r="OL65" s="236"/>
      <c r="OM65" s="236"/>
      <c r="ON65" s="236"/>
      <c r="OO65" s="236"/>
      <c r="OP65" s="236"/>
      <c r="OQ65" s="236"/>
      <c r="OR65" s="236"/>
      <c r="OS65" s="236"/>
      <c r="OT65" s="236"/>
      <c r="OU65" s="236"/>
      <c r="OV65" s="236"/>
      <c r="OW65" s="236"/>
      <c r="OX65" s="236"/>
      <c r="OY65" s="236"/>
      <c r="OZ65" s="236"/>
      <c r="PA65" s="236"/>
      <c r="PB65" s="236"/>
      <c r="PC65" s="236"/>
      <c r="PD65" s="236"/>
      <c r="PE65" s="236"/>
      <c r="PF65" s="236"/>
      <c r="PG65" s="236"/>
      <c r="PH65" s="236"/>
      <c r="PI65" s="236"/>
      <c r="PJ65" s="236"/>
      <c r="PK65" s="236"/>
      <c r="PL65" s="236"/>
      <c r="PM65" s="236"/>
      <c r="PN65" s="236"/>
      <c r="PO65" s="236"/>
      <c r="PP65" s="236"/>
      <c r="PQ65" s="236"/>
      <c r="PR65" s="236"/>
      <c r="PS65" s="236"/>
      <c r="PT65" s="236"/>
      <c r="PU65" s="236"/>
      <c r="PV65" s="236"/>
      <c r="PW65" s="236"/>
      <c r="PX65" s="236"/>
      <c r="PY65" s="236"/>
      <c r="PZ65" s="236"/>
      <c r="QA65" s="236"/>
      <c r="QB65" s="236"/>
      <c r="QC65" s="236"/>
      <c r="QD65" s="236"/>
      <c r="QE65" s="236"/>
      <c r="QF65" s="236"/>
      <c r="QG65" s="236"/>
      <c r="QH65" s="236"/>
      <c r="QI65" s="236"/>
      <c r="QJ65" s="236"/>
      <c r="QK65" s="236"/>
      <c r="QL65" s="236"/>
      <c r="QM65" s="236"/>
      <c r="QN65" s="236"/>
      <c r="QO65" s="236"/>
      <c r="QP65" s="236"/>
      <c r="QQ65" s="236"/>
      <c r="QR65" s="236"/>
      <c r="QS65" s="236"/>
      <c r="QT65" s="236"/>
      <c r="QU65" s="236"/>
      <c r="QV65" s="236"/>
      <c r="QW65" s="236"/>
      <c r="QX65" s="236"/>
      <c r="QY65" s="84"/>
      <c r="QZ65" s="84"/>
      <c r="RA65" s="84"/>
      <c r="RB65" s="84"/>
      <c r="RC65" s="84"/>
      <c r="RD65" s="84"/>
      <c r="RE65" s="84"/>
      <c r="RF65" s="84"/>
      <c r="RG65" s="84"/>
      <c r="RH65" s="84"/>
      <c r="RI65" s="84"/>
      <c r="RJ65" s="84"/>
      <c r="RK65" s="84"/>
      <c r="RL65" s="84"/>
      <c r="RM65" s="84"/>
      <c r="RN65" s="84"/>
      <c r="RO65" s="84"/>
      <c r="RP65" s="84"/>
      <c r="RQ65" s="84"/>
      <c r="RR65" s="84"/>
      <c r="RS65" s="84"/>
      <c r="RT65" s="84"/>
      <c r="RU65" s="84"/>
      <c r="RV65" s="84"/>
      <c r="RW65" s="84"/>
      <c r="RX65" s="84"/>
      <c r="RY65" s="84"/>
      <c r="RZ65" s="84"/>
      <c r="SA65" s="84"/>
      <c r="SB65" s="84"/>
      <c r="SC65" s="84"/>
      <c r="SD65" s="84"/>
      <c r="SE65" s="84"/>
      <c r="SF65" s="84"/>
      <c r="SG65" s="84"/>
      <c r="SH65" s="84"/>
      <c r="SI65" s="84"/>
      <c r="SJ65" s="84"/>
      <c r="SK65" s="84"/>
      <c r="SL65" s="84"/>
      <c r="SM65" s="84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4"/>
      <c r="TB65" s="84"/>
      <c r="TC65" s="84"/>
      <c r="TD65" s="84"/>
      <c r="TE65" s="84"/>
      <c r="TF65" s="84"/>
      <c r="TG65" s="84"/>
      <c r="TH65" s="84"/>
      <c r="TI65" s="84"/>
      <c r="TJ65" s="84"/>
      <c r="TK65" s="84"/>
      <c r="TL65" s="84"/>
      <c r="TM65" s="84"/>
      <c r="TN65" s="84"/>
      <c r="TO65" s="84"/>
      <c r="TP65" s="84"/>
      <c r="TQ65" s="84"/>
      <c r="TR65" s="84"/>
      <c r="TS65" s="84"/>
      <c r="TT65" s="84"/>
      <c r="TU65" s="84"/>
      <c r="TV65" s="84"/>
      <c r="TW65" s="84"/>
      <c r="TX65" s="84"/>
      <c r="TY65" s="84"/>
      <c r="TZ65" s="84"/>
      <c r="UA65" s="84"/>
      <c r="UB65" s="84"/>
      <c r="UC65" s="84"/>
      <c r="UD65" s="84"/>
      <c r="UE65" s="84"/>
      <c r="UF65" s="84"/>
      <c r="UG65" s="84"/>
      <c r="UH65" s="84"/>
      <c r="UI65" s="84"/>
    </row>
    <row r="66" spans="1:555" s="90" customFormat="1" ht="19.5" customHeight="1" x14ac:dyDescent="0.35">
      <c r="A66" s="84"/>
      <c r="B66" s="1167">
        <f t="shared" si="131"/>
        <v>41974</v>
      </c>
      <c r="C66" s="867">
        <f t="shared" si="132"/>
        <v>61440.990000000005</v>
      </c>
      <c r="D66" s="869">
        <v>0</v>
      </c>
      <c r="E66" s="869">
        <v>0</v>
      </c>
      <c r="F66" s="867">
        <f t="shared" si="133"/>
        <v>7869.63</v>
      </c>
      <c r="G66" s="870">
        <f t="shared" si="134"/>
        <v>69310.62000000001</v>
      </c>
      <c r="H66" s="953">
        <f t="shared" si="135"/>
        <v>0.12808436192190262</v>
      </c>
      <c r="I66" s="355">
        <f t="shared" si="136"/>
        <v>44310.62</v>
      </c>
      <c r="J66" s="355">
        <f>MAX(I55:I66)</f>
        <v>44310.62</v>
      </c>
      <c r="K66" s="355">
        <f t="shared" si="5"/>
        <v>0</v>
      </c>
      <c r="L66" s="1145">
        <f t="shared" si="6"/>
        <v>41974</v>
      </c>
      <c r="M66" s="330">
        <f t="shared" si="137"/>
        <v>0</v>
      </c>
      <c r="N66" s="1034">
        <v>5362.5</v>
      </c>
      <c r="O66" s="498">
        <f t="shared" si="7"/>
        <v>0</v>
      </c>
      <c r="P66" s="330">
        <f t="shared" si="138"/>
        <v>1</v>
      </c>
      <c r="Q66" s="382">
        <f t="shared" si="8"/>
        <v>536.25</v>
      </c>
      <c r="R66" s="274">
        <f t="shared" si="9"/>
        <v>536.25</v>
      </c>
      <c r="S66" s="499">
        <f t="shared" si="139"/>
        <v>0</v>
      </c>
      <c r="T66" s="964">
        <v>-1180</v>
      </c>
      <c r="U66" s="269">
        <f t="shared" si="10"/>
        <v>0</v>
      </c>
      <c r="V66" s="499">
        <f t="shared" si="140"/>
        <v>1</v>
      </c>
      <c r="W66" s="964">
        <v>-118</v>
      </c>
      <c r="X66" s="269">
        <f t="shared" si="11"/>
        <v>-118</v>
      </c>
      <c r="Y66" s="499">
        <f t="shared" si="141"/>
        <v>0</v>
      </c>
      <c r="Z66" s="298">
        <v>-480</v>
      </c>
      <c r="AA66" s="392">
        <f t="shared" si="12"/>
        <v>0</v>
      </c>
      <c r="AB66" s="330">
        <f t="shared" si="142"/>
        <v>0</v>
      </c>
      <c r="AC66" s="298">
        <f t="shared" si="13"/>
        <v>-240</v>
      </c>
      <c r="AD66" s="274">
        <f t="shared" si="14"/>
        <v>0</v>
      </c>
      <c r="AE66" s="499">
        <f t="shared" si="143"/>
        <v>1</v>
      </c>
      <c r="AF66" s="964">
        <v>-48</v>
      </c>
      <c r="AG66" s="274">
        <f t="shared" si="15"/>
        <v>-48</v>
      </c>
      <c r="AH66" s="499">
        <f t="shared" si="144"/>
        <v>0</v>
      </c>
      <c r="AI66" s="1036">
        <v>5000</v>
      </c>
      <c r="AJ66" s="392">
        <f t="shared" si="16"/>
        <v>0</v>
      </c>
      <c r="AK66" s="330">
        <f t="shared" si="145"/>
        <v>0</v>
      </c>
      <c r="AL66" s="1036">
        <v>2500</v>
      </c>
      <c r="AM66" s="274">
        <f t="shared" si="17"/>
        <v>0</v>
      </c>
      <c r="AN66" s="499">
        <f t="shared" si="146"/>
        <v>1</v>
      </c>
      <c r="AO66" s="1036">
        <v>1000</v>
      </c>
      <c r="AP66" s="392">
        <f t="shared" si="18"/>
        <v>1000</v>
      </c>
      <c r="AQ66" s="316">
        <f t="shared" si="147"/>
        <v>0</v>
      </c>
      <c r="AR66" s="964">
        <v>-1258.75</v>
      </c>
      <c r="AS66" s="392">
        <f t="shared" si="19"/>
        <v>0</v>
      </c>
      <c r="AT66" s="276">
        <f t="shared" si="148"/>
        <v>0</v>
      </c>
      <c r="AU66" s="964">
        <v>-629.37</v>
      </c>
      <c r="AV66" s="392">
        <f t="shared" si="20"/>
        <v>0</v>
      </c>
      <c r="AW66" s="297">
        <f t="shared" si="149"/>
        <v>1</v>
      </c>
      <c r="AX66" s="964">
        <v>-125.87</v>
      </c>
      <c r="AY66" s="274">
        <f t="shared" si="21"/>
        <v>-125.87</v>
      </c>
      <c r="AZ66" s="499">
        <f t="shared" si="150"/>
        <v>0</v>
      </c>
      <c r="BA66" s="268">
        <v>130</v>
      </c>
      <c r="BB66" s="392">
        <f t="shared" si="22"/>
        <v>0</v>
      </c>
      <c r="BC66" s="330">
        <f t="shared" si="151"/>
        <v>0</v>
      </c>
      <c r="BD66" s="268">
        <v>-290</v>
      </c>
      <c r="BE66" s="274">
        <f t="shared" si="23"/>
        <v>0</v>
      </c>
      <c r="BF66" s="499">
        <f t="shared" si="152"/>
        <v>0</v>
      </c>
      <c r="BG66" s="1036">
        <v>5000</v>
      </c>
      <c r="BH66" s="358">
        <f t="shared" si="24"/>
        <v>0</v>
      </c>
      <c r="BI66" s="499">
        <f t="shared" si="153"/>
        <v>0</v>
      </c>
      <c r="BJ66" s="1036">
        <v>5350</v>
      </c>
      <c r="BK66" s="269">
        <f t="shared" si="25"/>
        <v>0</v>
      </c>
      <c r="BL66" s="499">
        <f t="shared" si="154"/>
        <v>1</v>
      </c>
      <c r="BM66" s="382">
        <f t="shared" si="26"/>
        <v>2675</v>
      </c>
      <c r="BN66" s="392">
        <f t="shared" si="27"/>
        <v>2675</v>
      </c>
      <c r="BO66" s="499">
        <f t="shared" si="155"/>
        <v>0</v>
      </c>
      <c r="BP66" s="1036">
        <v>756.25</v>
      </c>
      <c r="BQ66" s="274">
        <f t="shared" si="28"/>
        <v>0</v>
      </c>
      <c r="BR66" s="499">
        <f t="shared" si="156"/>
        <v>0</v>
      </c>
      <c r="BS66" s="298">
        <v>7262.5</v>
      </c>
      <c r="BT66" s="269">
        <f t="shared" si="29"/>
        <v>0</v>
      </c>
      <c r="BU66" s="499">
        <f t="shared" si="157"/>
        <v>1</v>
      </c>
      <c r="BV66" s="298">
        <f t="shared" si="30"/>
        <v>3631.25</v>
      </c>
      <c r="BW66" s="392">
        <f t="shared" si="31"/>
        <v>3631.25</v>
      </c>
      <c r="BX66" s="499">
        <f t="shared" si="158"/>
        <v>0</v>
      </c>
      <c r="BY66" s="964">
        <v>-510</v>
      </c>
      <c r="BZ66" s="392">
        <f t="shared" si="32"/>
        <v>0</v>
      </c>
      <c r="CA66" s="297">
        <f t="shared" si="159"/>
        <v>0</v>
      </c>
      <c r="CB66" s="1036">
        <v>3190</v>
      </c>
      <c r="CC66" s="269">
        <f t="shared" si="33"/>
        <v>0</v>
      </c>
      <c r="CD66" s="501">
        <f t="shared" si="160"/>
        <v>0</v>
      </c>
      <c r="CE66" s="298">
        <f t="shared" si="34"/>
        <v>1595</v>
      </c>
      <c r="CF66" s="500">
        <f t="shared" si="35"/>
        <v>0</v>
      </c>
      <c r="CG66" s="330">
        <f t="shared" si="161"/>
        <v>1</v>
      </c>
      <c r="CH66" s="1036">
        <v>319</v>
      </c>
      <c r="CI66" s="299">
        <f t="shared" si="36"/>
        <v>319</v>
      </c>
      <c r="CJ66" s="499">
        <f t="shared" si="162"/>
        <v>0</v>
      </c>
      <c r="CK66" s="268"/>
      <c r="CL66" s="392">
        <f t="shared" si="37"/>
        <v>0</v>
      </c>
      <c r="CM66" s="330">
        <f t="shared" si="163"/>
        <v>0</v>
      </c>
      <c r="CN66" s="268"/>
      <c r="CO66" s="269">
        <f t="shared" si="38"/>
        <v>0</v>
      </c>
      <c r="CP66" s="501">
        <f t="shared" si="164"/>
        <v>0</v>
      </c>
      <c r="CQ66" s="497"/>
      <c r="CR66" s="299"/>
      <c r="CS66" s="330">
        <f t="shared" si="165"/>
        <v>1</v>
      </c>
      <c r="CT66" s="268"/>
      <c r="CU66" s="274">
        <f t="shared" si="39"/>
        <v>0</v>
      </c>
      <c r="CV66" s="323">
        <f t="shared" si="40"/>
        <v>7869.63</v>
      </c>
      <c r="CW66" s="323">
        <f t="shared" si="166"/>
        <v>44310.62</v>
      </c>
      <c r="CX66" s="223"/>
      <c r="CY66" s="1127">
        <f t="shared" si="41"/>
        <v>41974</v>
      </c>
      <c r="CZ66" s="297">
        <f t="shared" si="167"/>
        <v>0</v>
      </c>
      <c r="DA66" s="269">
        <v>7001.25</v>
      </c>
      <c r="DB66" s="299">
        <f t="shared" si="42"/>
        <v>0</v>
      </c>
      <c r="DC66" s="297">
        <f t="shared" si="168"/>
        <v>0</v>
      </c>
      <c r="DD66" s="298">
        <f t="shared" si="43"/>
        <v>700.125</v>
      </c>
      <c r="DE66" s="299">
        <f t="shared" si="44"/>
        <v>0</v>
      </c>
      <c r="DF66" s="297">
        <f t="shared" si="169"/>
        <v>0</v>
      </c>
      <c r="DG66" s="1034">
        <v>4245</v>
      </c>
      <c r="DH66" s="299">
        <f t="shared" si="45"/>
        <v>0</v>
      </c>
      <c r="DI66" s="297">
        <f t="shared" si="170"/>
        <v>0</v>
      </c>
      <c r="DJ66" s="1036">
        <v>424.5</v>
      </c>
      <c r="DK66" s="596">
        <f t="shared" si="305"/>
        <v>0</v>
      </c>
      <c r="DL66" s="297">
        <f t="shared" si="171"/>
        <v>0</v>
      </c>
      <c r="DM66" s="1035">
        <v>-1460</v>
      </c>
      <c r="DN66" s="596">
        <f t="shared" si="46"/>
        <v>0</v>
      </c>
      <c r="DO66" s="330">
        <f t="shared" si="172"/>
        <v>0</v>
      </c>
      <c r="DP66" s="298">
        <f t="shared" si="47"/>
        <v>-730</v>
      </c>
      <c r="DQ66" s="274">
        <f t="shared" si="48"/>
        <v>0</v>
      </c>
      <c r="DR66" s="499">
        <f t="shared" si="173"/>
        <v>0</v>
      </c>
      <c r="DS66" s="298">
        <f t="shared" si="49"/>
        <v>-146</v>
      </c>
      <c r="DT66" s="274">
        <f t="shared" si="50"/>
        <v>0</v>
      </c>
      <c r="DU66" s="297">
        <f t="shared" si="174"/>
        <v>0</v>
      </c>
      <c r="DV66" s="964">
        <v>-1560</v>
      </c>
      <c r="DW66" s="596">
        <f t="shared" si="51"/>
        <v>0</v>
      </c>
      <c r="DX66" s="297">
        <f t="shared" si="175"/>
        <v>0</v>
      </c>
      <c r="DY66" s="269">
        <f t="shared" si="52"/>
        <v>-780</v>
      </c>
      <c r="DZ66" s="596">
        <f t="shared" si="53"/>
        <v>0</v>
      </c>
      <c r="EA66" s="297">
        <f t="shared" si="176"/>
        <v>0</v>
      </c>
      <c r="EB66" s="1052">
        <v>-312</v>
      </c>
      <c r="EC66" s="596">
        <f t="shared" si="54"/>
        <v>0</v>
      </c>
      <c r="ED66" s="297">
        <f t="shared" si="177"/>
        <v>0</v>
      </c>
      <c r="EE66" s="269">
        <v>-1525</v>
      </c>
      <c r="EF66" s="596">
        <f t="shared" si="55"/>
        <v>0</v>
      </c>
      <c r="EG66" s="297">
        <f t="shared" si="178"/>
        <v>0</v>
      </c>
      <c r="EH66" s="269">
        <f t="shared" si="56"/>
        <v>-762.5</v>
      </c>
      <c r="EI66" s="596">
        <f t="shared" si="57"/>
        <v>0</v>
      </c>
      <c r="EJ66" s="297">
        <f t="shared" si="179"/>
        <v>0</v>
      </c>
      <c r="EK66" s="269">
        <f t="shared" si="58"/>
        <v>-152.5</v>
      </c>
      <c r="EL66" s="596">
        <f t="shared" si="59"/>
        <v>0</v>
      </c>
      <c r="EM66" s="297">
        <f t="shared" si="180"/>
        <v>0</v>
      </c>
      <c r="EN66" s="1224">
        <v>3460</v>
      </c>
      <c r="EO66" s="596">
        <f t="shared" si="60"/>
        <v>0</v>
      </c>
      <c r="EP66" s="297">
        <f t="shared" si="181"/>
        <v>0</v>
      </c>
      <c r="EQ66" s="269">
        <v>-620</v>
      </c>
      <c r="ER66" s="596">
        <f t="shared" si="61"/>
        <v>0</v>
      </c>
      <c r="ES66" s="297">
        <f t="shared" si="182"/>
        <v>0</v>
      </c>
      <c r="ET66" s="1036">
        <v>2720</v>
      </c>
      <c r="EU66" s="596">
        <f t="shared" si="62"/>
        <v>0</v>
      </c>
      <c r="EV66" s="297">
        <f t="shared" si="183"/>
        <v>0</v>
      </c>
      <c r="EW66" s="1036">
        <v>5087.5</v>
      </c>
      <c r="EX66" s="596">
        <f t="shared" si="63"/>
        <v>0</v>
      </c>
      <c r="EY66" s="297">
        <f t="shared" si="184"/>
        <v>0</v>
      </c>
      <c r="EZ66" s="1036">
        <v>2543.75</v>
      </c>
      <c r="FA66" s="596">
        <f t="shared" si="64"/>
        <v>0</v>
      </c>
      <c r="FB66" s="297">
        <f t="shared" si="185"/>
        <v>0</v>
      </c>
      <c r="FC66" s="964">
        <v>-1762.5</v>
      </c>
      <c r="FD66" s="596">
        <f t="shared" si="65"/>
        <v>0</v>
      </c>
      <c r="FE66" s="297">
        <f t="shared" si="186"/>
        <v>0</v>
      </c>
      <c r="FF66" s="1036">
        <v>3287.5</v>
      </c>
      <c r="FG66" s="596">
        <f t="shared" si="66"/>
        <v>0</v>
      </c>
      <c r="FH66" s="297">
        <f t="shared" si="187"/>
        <v>0</v>
      </c>
      <c r="FI66" s="1036">
        <v>1643.75</v>
      </c>
      <c r="FJ66" s="596">
        <f t="shared" si="67"/>
        <v>0</v>
      </c>
      <c r="FK66" s="297">
        <f t="shared" si="188"/>
        <v>0</v>
      </c>
      <c r="FL66" s="1036">
        <v>1855</v>
      </c>
      <c r="FM66" s="596">
        <f t="shared" si="68"/>
        <v>0</v>
      </c>
      <c r="FN66" s="297">
        <f t="shared" si="189"/>
        <v>0</v>
      </c>
      <c r="FO66" s="1036">
        <v>6550</v>
      </c>
      <c r="FP66" s="274">
        <f t="shared" si="69"/>
        <v>0</v>
      </c>
      <c r="FQ66" s="274"/>
      <c r="FR66" s="297">
        <f t="shared" si="190"/>
        <v>0</v>
      </c>
      <c r="FS66" s="269">
        <f t="shared" si="70"/>
        <v>3275</v>
      </c>
      <c r="FT66" s="596">
        <f t="shared" si="71"/>
        <v>0</v>
      </c>
      <c r="FU66" s="297">
        <f t="shared" si="191"/>
        <v>0</v>
      </c>
      <c r="FV66" s="269">
        <f t="shared" si="72"/>
        <v>655</v>
      </c>
      <c r="FW66" s="596">
        <f t="shared" si="73"/>
        <v>0</v>
      </c>
      <c r="FX66" s="301">
        <f t="shared" si="74"/>
        <v>0</v>
      </c>
      <c r="FY66" s="492">
        <f t="shared" si="192"/>
        <v>0</v>
      </c>
      <c r="FZ66" s="302"/>
      <c r="GA66" s="1131">
        <f t="shared" si="75"/>
        <v>41974</v>
      </c>
      <c r="GB66" s="316">
        <f t="shared" si="193"/>
        <v>0</v>
      </c>
      <c r="GC66" s="323">
        <v>4170</v>
      </c>
      <c r="GD66" s="268">
        <f t="shared" si="76"/>
        <v>0</v>
      </c>
      <c r="GE66" s="316">
        <f t="shared" si="194"/>
        <v>0</v>
      </c>
      <c r="GF66" s="1036">
        <v>417</v>
      </c>
      <c r="GG66" s="386">
        <f t="shared" si="77"/>
        <v>0</v>
      </c>
      <c r="GH66" s="316">
        <f t="shared" si="195"/>
        <v>0</v>
      </c>
      <c r="GI66" s="1036">
        <v>350</v>
      </c>
      <c r="GJ66" s="268">
        <f t="shared" si="78"/>
        <v>0</v>
      </c>
      <c r="GK66" s="316">
        <f t="shared" si="196"/>
        <v>0</v>
      </c>
      <c r="GL66" s="268">
        <f t="shared" si="79"/>
        <v>35</v>
      </c>
      <c r="GM66" s="386">
        <f t="shared" si="80"/>
        <v>0</v>
      </c>
      <c r="GN66" s="297">
        <f t="shared" si="197"/>
        <v>0</v>
      </c>
      <c r="GO66" s="269">
        <v>-3303.75</v>
      </c>
      <c r="GP66" s="596">
        <f t="shared" si="81"/>
        <v>0</v>
      </c>
      <c r="GQ66" s="330">
        <f t="shared" si="198"/>
        <v>0</v>
      </c>
      <c r="GR66" s="298">
        <f t="shared" si="82"/>
        <v>-1651.875</v>
      </c>
      <c r="GS66" s="274">
        <f t="shared" si="83"/>
        <v>0</v>
      </c>
      <c r="GT66" s="499">
        <f t="shared" si="199"/>
        <v>0</v>
      </c>
      <c r="GU66" s="298">
        <f t="shared" si="84"/>
        <v>-330.375</v>
      </c>
      <c r="GV66" s="274">
        <f t="shared" si="85"/>
        <v>0</v>
      </c>
      <c r="GW66" s="499">
        <f t="shared" si="200"/>
        <v>0</v>
      </c>
      <c r="GX66" s="964">
        <v>-6242.5</v>
      </c>
      <c r="GY66" s="274">
        <f t="shared" si="86"/>
        <v>0</v>
      </c>
      <c r="GZ66" s="499">
        <f t="shared" si="201"/>
        <v>0</v>
      </c>
      <c r="HA66" s="298">
        <f t="shared" si="87"/>
        <v>-3121.25</v>
      </c>
      <c r="HB66" s="274">
        <f t="shared" si="88"/>
        <v>0</v>
      </c>
      <c r="HC66" s="499">
        <f t="shared" si="202"/>
        <v>0</v>
      </c>
      <c r="HD66" s="964">
        <v>-1248.5</v>
      </c>
      <c r="HE66" s="274">
        <f t="shared" si="89"/>
        <v>0</v>
      </c>
      <c r="HF66" s="691">
        <f t="shared" si="203"/>
        <v>0</v>
      </c>
      <c r="HG66" s="317">
        <v>-5067.5</v>
      </c>
      <c r="HH66" s="498">
        <f t="shared" si="90"/>
        <v>0</v>
      </c>
      <c r="HI66" s="691">
        <f t="shared" si="304"/>
        <v>0</v>
      </c>
      <c r="HJ66" s="317">
        <f t="shared" si="91"/>
        <v>-2533.75</v>
      </c>
      <c r="HK66" s="498">
        <f t="shared" si="92"/>
        <v>0</v>
      </c>
      <c r="HL66" s="689">
        <f t="shared" si="204"/>
        <v>0</v>
      </c>
      <c r="HM66" s="317">
        <f t="shared" si="93"/>
        <v>-506.75</v>
      </c>
      <c r="HN66" s="317">
        <f t="shared" si="94"/>
        <v>0</v>
      </c>
      <c r="HO66" s="691">
        <f t="shared" si="205"/>
        <v>0</v>
      </c>
      <c r="HP66" s="1036">
        <v>3760</v>
      </c>
      <c r="HQ66" s="498">
        <f t="shared" si="95"/>
        <v>0</v>
      </c>
      <c r="HR66" s="499"/>
      <c r="HS66" s="298"/>
      <c r="HT66" s="392"/>
      <c r="HU66" s="691">
        <f t="shared" si="206"/>
        <v>0</v>
      </c>
      <c r="HV66" s="1036">
        <v>920</v>
      </c>
      <c r="HW66" s="498">
        <f t="shared" si="96"/>
        <v>0</v>
      </c>
      <c r="HX66" s="499"/>
      <c r="HY66" s="298"/>
      <c r="HZ66" s="392"/>
      <c r="IA66" s="689">
        <f t="shared" si="207"/>
        <v>0</v>
      </c>
      <c r="IB66" s="1036">
        <v>3612.5</v>
      </c>
      <c r="IC66" s="317">
        <f t="shared" si="97"/>
        <v>0</v>
      </c>
      <c r="ID66" s="499">
        <f t="shared" si="208"/>
        <v>0</v>
      </c>
      <c r="IE66" s="1036">
        <v>332.25</v>
      </c>
      <c r="IF66" s="392">
        <f t="shared" si="98"/>
        <v>0</v>
      </c>
      <c r="IG66" s="691">
        <f t="shared" si="209"/>
        <v>0</v>
      </c>
      <c r="IH66" s="317">
        <v>4562.5</v>
      </c>
      <c r="II66" s="498">
        <f t="shared" si="99"/>
        <v>0</v>
      </c>
      <c r="IJ66" s="691">
        <f t="shared" si="210"/>
        <v>0</v>
      </c>
      <c r="IK66" s="298">
        <f t="shared" si="100"/>
        <v>2281.25</v>
      </c>
      <c r="IL66" s="317">
        <f t="shared" si="101"/>
        <v>0</v>
      </c>
      <c r="IM66" s="499">
        <f t="shared" si="211"/>
        <v>0</v>
      </c>
      <c r="IN66" s="1036">
        <v>456.25</v>
      </c>
      <c r="IO66" s="392">
        <f t="shared" si="102"/>
        <v>0</v>
      </c>
      <c r="IP66" s="499">
        <f t="shared" si="212"/>
        <v>0</v>
      </c>
      <c r="IQ66" s="964">
        <v>-2031.25</v>
      </c>
      <c r="IR66" s="392">
        <f t="shared" si="103"/>
        <v>0</v>
      </c>
      <c r="IS66" s="499"/>
      <c r="IT66" s="298"/>
      <c r="IU66" s="392"/>
      <c r="IV66" s="499">
        <f t="shared" si="213"/>
        <v>0</v>
      </c>
      <c r="IW66" s="298">
        <v>2037.5</v>
      </c>
      <c r="IX66" s="392">
        <f t="shared" si="104"/>
        <v>0</v>
      </c>
      <c r="IY66" s="499">
        <f t="shared" si="214"/>
        <v>0</v>
      </c>
      <c r="IZ66" s="298">
        <f t="shared" si="105"/>
        <v>1018.75</v>
      </c>
      <c r="JA66" s="392">
        <f t="shared" si="106"/>
        <v>0</v>
      </c>
      <c r="JB66" s="385">
        <f t="shared" si="215"/>
        <v>0</v>
      </c>
      <c r="JC66" s="298">
        <v>179.75</v>
      </c>
      <c r="JD66" s="392">
        <f t="shared" si="107"/>
        <v>0</v>
      </c>
      <c r="JE66" s="499">
        <f t="shared" si="216"/>
        <v>0</v>
      </c>
      <c r="JF66" s="298">
        <v>1420</v>
      </c>
      <c r="JG66" s="392">
        <f t="shared" si="108"/>
        <v>0</v>
      </c>
      <c r="JH66" s="499">
        <f t="shared" si="217"/>
        <v>0</v>
      </c>
      <c r="JI66" s="1036">
        <v>10050</v>
      </c>
      <c r="JJ66" s="392">
        <f t="shared" si="109"/>
        <v>0</v>
      </c>
      <c r="JK66" s="499">
        <f t="shared" si="218"/>
        <v>0</v>
      </c>
      <c r="JL66" s="1036">
        <v>5025</v>
      </c>
      <c r="JM66" s="392">
        <f t="shared" si="110"/>
        <v>0</v>
      </c>
      <c r="JN66" s="499">
        <f t="shared" si="219"/>
        <v>0</v>
      </c>
      <c r="JO66" s="298">
        <f t="shared" si="111"/>
        <v>1005</v>
      </c>
      <c r="JP66" s="392">
        <f t="shared" si="112"/>
        <v>0</v>
      </c>
      <c r="JQ66" s="561">
        <f t="shared" si="113"/>
        <v>0</v>
      </c>
      <c r="JR66" s="498">
        <f t="shared" si="220"/>
        <v>0</v>
      </c>
      <c r="JS66" s="223"/>
      <c r="JT66" s="254">
        <f t="shared" si="114"/>
        <v>41974</v>
      </c>
      <c r="JU66" s="253">
        <f t="shared" si="221"/>
        <v>0</v>
      </c>
      <c r="JV66" s="253">
        <f t="shared" si="222"/>
        <v>2297.75</v>
      </c>
      <c r="JW66" s="253">
        <f t="shared" si="223"/>
        <v>0</v>
      </c>
      <c r="JX66" s="253">
        <f t="shared" si="224"/>
        <v>-164</v>
      </c>
      <c r="JY66" s="253">
        <f t="shared" si="225"/>
        <v>0</v>
      </c>
      <c r="JZ66" s="253">
        <f t="shared" si="226"/>
        <v>0</v>
      </c>
      <c r="KA66" s="253">
        <f t="shared" si="227"/>
        <v>4588</v>
      </c>
      <c r="KB66" s="253">
        <f t="shared" si="228"/>
        <v>0</v>
      </c>
      <c r="KC66" s="253">
        <f t="shared" si="229"/>
        <v>0</v>
      </c>
      <c r="KD66" s="831">
        <f t="shared" si="230"/>
        <v>2912</v>
      </c>
      <c r="KE66" s="831">
        <f t="shared" si="231"/>
        <v>0</v>
      </c>
      <c r="KF66" s="831">
        <f t="shared" si="232"/>
        <v>0</v>
      </c>
      <c r="KG66" s="831">
        <f t="shared" si="233"/>
        <v>170.87</v>
      </c>
      <c r="KH66" s="831">
        <f t="shared" si="234"/>
        <v>0</v>
      </c>
      <c r="KI66" s="831">
        <f t="shared" si="235"/>
        <v>0</v>
      </c>
      <c r="KJ66" s="253">
        <f t="shared" si="236"/>
        <v>0</v>
      </c>
      <c r="KK66" s="831">
        <f t="shared" si="237"/>
        <v>0</v>
      </c>
      <c r="KL66" s="831">
        <f t="shared" si="238"/>
        <v>13450</v>
      </c>
      <c r="KM66" s="831">
        <f t="shared" si="239"/>
        <v>0</v>
      </c>
      <c r="KN66" s="831">
        <f t="shared" si="240"/>
        <v>0</v>
      </c>
      <c r="KO66" s="831">
        <f t="shared" si="241"/>
        <v>18450</v>
      </c>
      <c r="KP66" s="831">
        <f t="shared" si="242"/>
        <v>0</v>
      </c>
      <c r="KQ66" s="831">
        <f t="shared" si="243"/>
        <v>0</v>
      </c>
      <c r="KR66" s="831">
        <f t="shared" si="244"/>
        <v>0</v>
      </c>
      <c r="KS66" s="831">
        <f t="shared" si="245"/>
        <v>2606</v>
      </c>
      <c r="KT66" s="243">
        <f t="shared" si="246"/>
        <v>0</v>
      </c>
      <c r="KU66" s="243">
        <f t="shared" si="247"/>
        <v>0</v>
      </c>
      <c r="KV66" s="243">
        <f t="shared" si="248"/>
        <v>0</v>
      </c>
      <c r="KW66" s="243">
        <f t="shared" si="249"/>
        <v>0</v>
      </c>
      <c r="KX66" s="243">
        <f t="shared" si="250"/>
        <v>0</v>
      </c>
      <c r="KY66" s="243">
        <f t="shared" si="251"/>
        <v>0</v>
      </c>
      <c r="KZ66" s="243">
        <f t="shared" si="252"/>
        <v>0</v>
      </c>
      <c r="LA66" s="243">
        <f t="shared" si="253"/>
        <v>0</v>
      </c>
      <c r="LB66" s="243">
        <f t="shared" si="254"/>
        <v>0</v>
      </c>
      <c r="LC66" s="243">
        <f t="shared" si="255"/>
        <v>0</v>
      </c>
      <c r="LD66" s="243">
        <f t="shared" si="256"/>
        <v>0</v>
      </c>
      <c r="LE66" s="243">
        <f t="shared" si="257"/>
        <v>0</v>
      </c>
      <c r="LF66" s="243">
        <f t="shared" si="258"/>
        <v>0</v>
      </c>
      <c r="LG66" s="243">
        <f t="shared" si="259"/>
        <v>0</v>
      </c>
      <c r="LH66" s="243">
        <f t="shared" si="260"/>
        <v>0</v>
      </c>
      <c r="LI66" s="243">
        <f t="shared" si="261"/>
        <v>0</v>
      </c>
      <c r="LJ66" s="243">
        <f t="shared" si="262"/>
        <v>0</v>
      </c>
      <c r="LK66" s="243">
        <f t="shared" si="263"/>
        <v>0</v>
      </c>
      <c r="LL66" s="243">
        <f t="shared" si="264"/>
        <v>0</v>
      </c>
      <c r="LM66" s="243">
        <f t="shared" si="265"/>
        <v>0</v>
      </c>
      <c r="LN66" s="243">
        <f t="shared" si="266"/>
        <v>0</v>
      </c>
      <c r="LO66" s="243">
        <f t="shared" si="267"/>
        <v>0</v>
      </c>
      <c r="LP66" s="243">
        <f t="shared" si="268"/>
        <v>0</v>
      </c>
      <c r="LQ66" s="243">
        <f t="shared" si="269"/>
        <v>0</v>
      </c>
      <c r="LR66" s="243">
        <f t="shared" si="270"/>
        <v>0</v>
      </c>
      <c r="LS66" s="243">
        <f t="shared" si="271"/>
        <v>0</v>
      </c>
      <c r="LT66" s="243">
        <f t="shared" si="272"/>
        <v>0</v>
      </c>
      <c r="LU66" s="243">
        <f t="shared" si="273"/>
        <v>0</v>
      </c>
      <c r="LV66" s="243">
        <f t="shared" si="274"/>
        <v>0</v>
      </c>
      <c r="LW66" s="243">
        <f t="shared" si="275"/>
        <v>0</v>
      </c>
      <c r="LX66" s="243">
        <f t="shared" si="276"/>
        <v>0</v>
      </c>
      <c r="LY66" s="243">
        <f t="shared" si="277"/>
        <v>0</v>
      </c>
      <c r="LZ66" s="243">
        <f t="shared" si="278"/>
        <v>0</v>
      </c>
      <c r="MA66" s="243">
        <f t="shared" si="279"/>
        <v>0</v>
      </c>
      <c r="MB66" s="243">
        <f t="shared" si="280"/>
        <v>0</v>
      </c>
      <c r="MC66" s="243">
        <f t="shared" si="281"/>
        <v>0</v>
      </c>
      <c r="MD66" s="243">
        <f t="shared" si="282"/>
        <v>0</v>
      </c>
      <c r="ME66" s="243">
        <f t="shared" si="283"/>
        <v>0</v>
      </c>
      <c r="MF66" s="243">
        <f t="shared" si="284"/>
        <v>0</v>
      </c>
      <c r="MG66" s="243">
        <f t="shared" si="285"/>
        <v>0</v>
      </c>
      <c r="MH66" s="243">
        <f t="shared" si="286"/>
        <v>0</v>
      </c>
      <c r="MI66" s="243">
        <f t="shared" si="287"/>
        <v>0</v>
      </c>
      <c r="MJ66" s="243">
        <f t="shared" si="288"/>
        <v>0</v>
      </c>
      <c r="MK66" s="243">
        <f t="shared" si="289"/>
        <v>0</v>
      </c>
      <c r="ML66" s="243">
        <f t="shared" si="290"/>
        <v>0</v>
      </c>
      <c r="MM66" s="243">
        <f t="shared" si="291"/>
        <v>0</v>
      </c>
      <c r="MN66" s="243">
        <f t="shared" si="292"/>
        <v>0</v>
      </c>
      <c r="MO66" s="243">
        <f t="shared" si="293"/>
        <v>0</v>
      </c>
      <c r="MP66" s="243">
        <f t="shared" si="294"/>
        <v>0</v>
      </c>
      <c r="MQ66" s="243">
        <f t="shared" si="295"/>
        <v>0</v>
      </c>
      <c r="MR66" s="243">
        <f t="shared" si="296"/>
        <v>0</v>
      </c>
      <c r="MS66" s="243">
        <f t="shared" si="297"/>
        <v>0</v>
      </c>
      <c r="MT66" s="243">
        <f t="shared" si="298"/>
        <v>0</v>
      </c>
      <c r="MU66" s="243">
        <f t="shared" si="299"/>
        <v>0</v>
      </c>
      <c r="MV66" s="243">
        <f t="shared" si="300"/>
        <v>0</v>
      </c>
      <c r="MW66" s="861">
        <f t="shared" si="115"/>
        <v>41974</v>
      </c>
      <c r="MX66" s="253">
        <f t="shared" si="116"/>
        <v>44310.62</v>
      </c>
      <c r="MY66" s="243">
        <f t="shared" si="117"/>
        <v>0</v>
      </c>
      <c r="MZ66" s="243">
        <f t="shared" si="118"/>
        <v>0</v>
      </c>
      <c r="NA66" s="243">
        <f t="shared" si="119"/>
        <v>44310.62</v>
      </c>
      <c r="NB66" s="359"/>
      <c r="NC66" s="1159">
        <f t="shared" si="120"/>
        <v>41974</v>
      </c>
      <c r="ND66" s="378">
        <f t="shared" si="121"/>
        <v>7869.63</v>
      </c>
      <c r="NE66" s="378">
        <f t="shared" si="122"/>
        <v>0</v>
      </c>
      <c r="NF66" s="382">
        <f t="shared" si="123"/>
        <v>0</v>
      </c>
      <c r="NG66" s="274">
        <f t="shared" si="124"/>
        <v>7869.63</v>
      </c>
      <c r="NH66" s="819">
        <f t="shared" si="125"/>
        <v>41974</v>
      </c>
      <c r="NI66" s="269">
        <f t="shared" si="126"/>
        <v>7869.63</v>
      </c>
      <c r="NJ66" s="274">
        <f t="shared" si="127"/>
        <v>0</v>
      </c>
      <c r="NK66" s="1113">
        <f t="shared" si="128"/>
        <v>1</v>
      </c>
      <c r="NL66" s="992">
        <f t="shared" si="129"/>
        <v>0</v>
      </c>
      <c r="NM66" s="413">
        <f t="shared" si="130"/>
        <v>41974</v>
      </c>
      <c r="NN66" s="378">
        <f t="shared" si="301"/>
        <v>44310.62</v>
      </c>
      <c r="NO66" s="243">
        <f>MAX(NN55:NN66)</f>
        <v>44310.62</v>
      </c>
      <c r="NP66" s="243">
        <f t="shared" si="302"/>
        <v>0</v>
      </c>
      <c r="NQ66" s="276">
        <f>(NP66=NP203)*1</f>
        <v>0</v>
      </c>
      <c r="NR66" s="254">
        <f t="shared" si="303"/>
        <v>0</v>
      </c>
      <c r="NS66" s="757"/>
      <c r="NT66" s="757"/>
      <c r="NU66" s="758"/>
      <c r="NV66" s="758"/>
      <c r="NW66" s="758"/>
      <c r="NX66" s="234"/>
      <c r="NY66" s="241"/>
      <c r="NZ66" s="241"/>
      <c r="OA66" s="143"/>
      <c r="OB66" s="241"/>
      <c r="OC66" s="241"/>
      <c r="OD66" s="236"/>
      <c r="OE66" s="236"/>
      <c r="OF66" s="236"/>
      <c r="OG66" s="234"/>
      <c r="OH66" s="143"/>
      <c r="OI66" s="236"/>
      <c r="OJ66" s="236"/>
      <c r="OK66" s="236"/>
      <c r="OL66" s="236"/>
      <c r="OM66" s="236"/>
      <c r="ON66" s="236"/>
      <c r="OO66" s="236"/>
      <c r="OP66" s="236"/>
      <c r="OQ66" s="236"/>
      <c r="OR66" s="236"/>
      <c r="OS66" s="236"/>
      <c r="OT66" s="236"/>
      <c r="OU66" s="236"/>
      <c r="OV66" s="236"/>
      <c r="OW66" s="236"/>
      <c r="OX66" s="236"/>
      <c r="OY66" s="236"/>
      <c r="OZ66" s="236"/>
      <c r="PA66" s="236"/>
      <c r="PB66" s="236"/>
      <c r="PC66" s="236"/>
      <c r="PD66" s="236"/>
      <c r="PE66" s="236"/>
      <c r="PF66" s="236"/>
      <c r="PG66" s="236"/>
      <c r="PH66" s="236"/>
      <c r="PI66" s="236"/>
      <c r="PJ66" s="236"/>
      <c r="PK66" s="236"/>
      <c r="PL66" s="236"/>
      <c r="PM66" s="236"/>
      <c r="PN66" s="236"/>
      <c r="PO66" s="236"/>
      <c r="PP66" s="236"/>
      <c r="PQ66" s="236"/>
      <c r="PR66" s="236"/>
      <c r="PS66" s="236"/>
      <c r="PT66" s="236"/>
      <c r="PU66" s="236"/>
      <c r="PV66" s="236"/>
      <c r="PW66" s="236"/>
      <c r="PX66" s="236"/>
      <c r="PY66" s="236"/>
      <c r="PZ66" s="236"/>
      <c r="QA66" s="236"/>
      <c r="QB66" s="236"/>
      <c r="QC66" s="236"/>
      <c r="QD66" s="236"/>
      <c r="QE66" s="236"/>
      <c r="QF66" s="236"/>
      <c r="QG66" s="236"/>
      <c r="QH66" s="236"/>
      <c r="QI66" s="236"/>
      <c r="QJ66" s="236"/>
      <c r="QK66" s="236"/>
      <c r="QL66" s="236"/>
      <c r="QM66" s="236"/>
      <c r="QN66" s="236"/>
      <c r="QO66" s="236"/>
      <c r="QP66" s="236"/>
      <c r="QQ66" s="236"/>
      <c r="QR66" s="236"/>
      <c r="QS66" s="236"/>
      <c r="QT66" s="236"/>
      <c r="QU66" s="236"/>
      <c r="QV66" s="236"/>
      <c r="QW66" s="236"/>
      <c r="QX66" s="236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4"/>
      <c r="SD66" s="84"/>
      <c r="SE66" s="84"/>
      <c r="SF66" s="84"/>
      <c r="SG66" s="84"/>
      <c r="SH66" s="84"/>
      <c r="SI66" s="84"/>
      <c r="SJ66" s="84"/>
      <c r="SK66" s="84"/>
      <c r="SL66" s="84"/>
      <c r="SM66" s="84"/>
      <c r="SN66" s="84"/>
      <c r="SO66" s="84"/>
      <c r="SP66" s="84"/>
      <c r="SQ66" s="84"/>
      <c r="SR66" s="84"/>
      <c r="SS66" s="84"/>
      <c r="ST66" s="84"/>
      <c r="SU66" s="84"/>
      <c r="SV66" s="84"/>
      <c r="SW66" s="84"/>
      <c r="SX66" s="84"/>
      <c r="SY66" s="84"/>
      <c r="SZ66" s="84"/>
      <c r="TA66" s="84"/>
      <c r="TB66" s="84"/>
      <c r="TC66" s="84"/>
      <c r="TD66" s="84"/>
      <c r="TE66" s="84"/>
      <c r="TF66" s="84"/>
      <c r="TG66" s="84"/>
      <c r="TH66" s="84"/>
      <c r="TI66" s="84"/>
      <c r="TJ66" s="84"/>
      <c r="TK66" s="84"/>
      <c r="TL66" s="84"/>
      <c r="TM66" s="84"/>
      <c r="TN66" s="84"/>
      <c r="TO66" s="84"/>
      <c r="TP66" s="84"/>
      <c r="TQ66" s="84"/>
      <c r="TR66" s="84"/>
      <c r="TS66" s="84"/>
      <c r="TT66" s="84"/>
      <c r="TU66" s="84"/>
      <c r="TV66" s="84"/>
      <c r="TW66" s="84"/>
      <c r="TX66" s="84"/>
      <c r="TY66" s="84"/>
      <c r="TZ66" s="84"/>
      <c r="UA66" s="84"/>
      <c r="UB66" s="84"/>
      <c r="UC66" s="84"/>
      <c r="UD66" s="84"/>
      <c r="UE66" s="84"/>
      <c r="UF66" s="84"/>
      <c r="UG66" s="84"/>
      <c r="UH66" s="84"/>
      <c r="UI66" s="84"/>
    </row>
    <row r="67" spans="1:555" s="90" customFormat="1" ht="19.5" customHeight="1" x14ac:dyDescent="0.35">
      <c r="A67" s="84"/>
      <c r="B67" s="1192"/>
      <c r="C67" s="867"/>
      <c r="D67" s="869"/>
      <c r="E67" s="869"/>
      <c r="F67" s="871" t="s">
        <v>35</v>
      </c>
      <c r="G67" s="870"/>
      <c r="H67" s="954" t="s">
        <v>18</v>
      </c>
      <c r="I67" s="355"/>
      <c r="J67" s="355"/>
      <c r="K67" s="355"/>
      <c r="L67" s="1146"/>
      <c r="M67" s="330"/>
      <c r="N67" s="1215" t="s">
        <v>89</v>
      </c>
      <c r="O67" s="498"/>
      <c r="P67" s="330"/>
      <c r="Q67" s="382"/>
      <c r="R67" s="274"/>
      <c r="S67" s="499"/>
      <c r="T67" s="1037" t="s">
        <v>89</v>
      </c>
      <c r="U67" s="269"/>
      <c r="V67" s="499"/>
      <c r="W67" s="1037" t="s">
        <v>89</v>
      </c>
      <c r="X67" s="269"/>
      <c r="Y67" s="499"/>
      <c r="Z67" s="617" t="s">
        <v>89</v>
      </c>
      <c r="AA67" s="392"/>
      <c r="AB67" s="330"/>
      <c r="AC67" s="607" t="s">
        <v>89</v>
      </c>
      <c r="AD67" s="274"/>
      <c r="AE67" s="499"/>
      <c r="AF67" s="1037" t="s">
        <v>89</v>
      </c>
      <c r="AG67" s="274"/>
      <c r="AH67" s="499"/>
      <c r="AI67" s="1037" t="s">
        <v>89</v>
      </c>
      <c r="AJ67" s="392"/>
      <c r="AK67" s="330"/>
      <c r="AL67" s="1037" t="s">
        <v>89</v>
      </c>
      <c r="AM67" s="274"/>
      <c r="AN67" s="499"/>
      <c r="AO67" s="1037" t="s">
        <v>89</v>
      </c>
      <c r="AP67" s="392"/>
      <c r="AQ67" s="660"/>
      <c r="AR67" s="1037" t="s">
        <v>89</v>
      </c>
      <c r="AS67" s="270"/>
      <c r="AT67" s="669"/>
      <c r="AU67" s="1037" t="s">
        <v>89</v>
      </c>
      <c r="AV67" s="270"/>
      <c r="AW67" s="675"/>
      <c r="AX67" s="1037" t="s">
        <v>89</v>
      </c>
      <c r="AY67" s="270"/>
      <c r="AZ67" s="499"/>
      <c r="BA67" s="270" t="s">
        <v>89</v>
      </c>
      <c r="BB67" s="392"/>
      <c r="BC67" s="330"/>
      <c r="BD67" s="270" t="s">
        <v>89</v>
      </c>
      <c r="BE67" s="274"/>
      <c r="BF67" s="499"/>
      <c r="BG67" s="1037" t="s">
        <v>89</v>
      </c>
      <c r="BH67" s="358"/>
      <c r="BI67" s="499"/>
      <c r="BJ67" s="1037" t="s">
        <v>89</v>
      </c>
      <c r="BK67" s="269"/>
      <c r="BL67" s="499"/>
      <c r="BM67" s="576" t="s">
        <v>89</v>
      </c>
      <c r="BN67" s="392"/>
      <c r="BO67" s="499"/>
      <c r="BP67" s="1037" t="s">
        <v>89</v>
      </c>
      <c r="BQ67" s="274"/>
      <c r="BR67" s="499"/>
      <c r="BS67" s="617" t="s">
        <v>89</v>
      </c>
      <c r="BT67" s="269"/>
      <c r="BU67" s="499"/>
      <c r="BV67" s="617"/>
      <c r="BW67" s="392"/>
      <c r="BX67" s="499"/>
      <c r="BY67" s="1037" t="s">
        <v>89</v>
      </c>
      <c r="BZ67" s="392"/>
      <c r="CA67" s="297"/>
      <c r="CB67" s="1037" t="s">
        <v>89</v>
      </c>
      <c r="CC67" s="269"/>
      <c r="CD67" s="297"/>
      <c r="CE67" s="270" t="s">
        <v>89</v>
      </c>
      <c r="CF67" s="269"/>
      <c r="CG67" s="297"/>
      <c r="CH67" s="1037" t="s">
        <v>89</v>
      </c>
      <c r="CI67" s="269"/>
      <c r="CJ67" s="499"/>
      <c r="CK67" s="270"/>
      <c r="CL67" s="392"/>
      <c r="CM67" s="330"/>
      <c r="CN67" s="270"/>
      <c r="CO67" s="269"/>
      <c r="CP67" s="501"/>
      <c r="CQ67" s="270"/>
      <c r="CR67" s="299"/>
      <c r="CS67" s="330"/>
      <c r="CT67" s="270"/>
      <c r="CU67" s="274"/>
      <c r="CV67" s="502" t="s">
        <v>56</v>
      </c>
      <c r="CW67" s="502"/>
      <c r="CX67" s="223"/>
      <c r="CY67" s="1127"/>
      <c r="CZ67" s="303"/>
      <c r="DA67" s="269" t="s">
        <v>89</v>
      </c>
      <c r="DB67" s="299"/>
      <c r="DC67" s="303"/>
      <c r="DD67" s="298" t="s">
        <v>89</v>
      </c>
      <c r="DE67" s="299"/>
      <c r="DF67" s="303"/>
      <c r="DG67" s="1215" t="s">
        <v>89</v>
      </c>
      <c r="DH67" s="299"/>
      <c r="DI67" s="297"/>
      <c r="DJ67" s="1037" t="s">
        <v>89</v>
      </c>
      <c r="DK67" s="596"/>
      <c r="DL67" s="297"/>
      <c r="DM67" s="1215" t="s">
        <v>89</v>
      </c>
      <c r="DN67" s="299"/>
      <c r="DO67" s="330"/>
      <c r="DP67" s="607" t="s">
        <v>89</v>
      </c>
      <c r="DQ67" s="274"/>
      <c r="DR67" s="499"/>
      <c r="DS67" s="607" t="s">
        <v>89</v>
      </c>
      <c r="DT67" s="274"/>
      <c r="DU67" s="297"/>
      <c r="DV67" s="1037" t="s">
        <v>89</v>
      </c>
      <c r="DW67" s="299"/>
      <c r="DX67" s="297"/>
      <c r="DY67" s="269" t="s">
        <v>89</v>
      </c>
      <c r="DZ67" s="299"/>
      <c r="EA67" s="297"/>
      <c r="EB67" s="1053" t="s">
        <v>89</v>
      </c>
      <c r="EC67" s="299"/>
      <c r="ED67" s="297"/>
      <c r="EE67" s="269" t="s">
        <v>89</v>
      </c>
      <c r="EF67" s="299"/>
      <c r="EG67" s="316"/>
      <c r="EH67" s="269" t="s">
        <v>89</v>
      </c>
      <c r="EI67" s="358"/>
      <c r="EJ67" s="276"/>
      <c r="EK67" s="269" t="s">
        <v>89</v>
      </c>
      <c r="EL67" s="269"/>
      <c r="EM67" s="297"/>
      <c r="EN67" s="1226" t="s">
        <v>89</v>
      </c>
      <c r="EO67" s="299"/>
      <c r="EP67" s="297"/>
      <c r="EQ67" s="269" t="s">
        <v>89</v>
      </c>
      <c r="ER67" s="299"/>
      <c r="ES67" s="297"/>
      <c r="ET67" s="1037" t="s">
        <v>89</v>
      </c>
      <c r="EU67" s="299"/>
      <c r="EV67" s="297"/>
      <c r="EW67" s="1037" t="s">
        <v>89</v>
      </c>
      <c r="EX67" s="299"/>
      <c r="EY67" s="297"/>
      <c r="EZ67" s="1037" t="s">
        <v>89</v>
      </c>
      <c r="FA67" s="299"/>
      <c r="FB67" s="297"/>
      <c r="FC67" s="1037" t="s">
        <v>89</v>
      </c>
      <c r="FD67" s="299"/>
      <c r="FE67" s="297"/>
      <c r="FF67" s="1037" t="s">
        <v>89</v>
      </c>
      <c r="FG67" s="299"/>
      <c r="FH67" s="297"/>
      <c r="FI67" s="1037" t="s">
        <v>89</v>
      </c>
      <c r="FJ67" s="299"/>
      <c r="FK67" s="297"/>
      <c r="FL67" s="1037" t="s">
        <v>89</v>
      </c>
      <c r="FM67" s="299"/>
      <c r="FN67" s="297"/>
      <c r="FO67" s="1037" t="s">
        <v>89</v>
      </c>
      <c r="FP67" s="269"/>
      <c r="FQ67" s="269"/>
      <c r="FR67" s="297"/>
      <c r="FS67" s="269" t="s">
        <v>89</v>
      </c>
      <c r="FT67" s="299"/>
      <c r="FU67" s="297"/>
      <c r="FV67" s="269" t="s">
        <v>89</v>
      </c>
      <c r="FW67" s="299"/>
      <c r="FX67" s="607" t="s">
        <v>89</v>
      </c>
      <c r="FY67" s="492"/>
      <c r="FZ67" s="302"/>
      <c r="GA67" s="1131"/>
      <c r="GB67" s="387"/>
      <c r="GC67" s="502" t="s">
        <v>89</v>
      </c>
      <c r="GD67" s="270"/>
      <c r="GE67" s="387"/>
      <c r="GF67" s="1037" t="s">
        <v>89</v>
      </c>
      <c r="GG67" s="388"/>
      <c r="GH67" s="669"/>
      <c r="GI67" s="1037" t="s">
        <v>89</v>
      </c>
      <c r="GJ67" s="268"/>
      <c r="GK67" s="546"/>
      <c r="GL67" s="270" t="s">
        <v>89</v>
      </c>
      <c r="GM67" s="386"/>
      <c r="GN67" s="297"/>
      <c r="GO67" s="269" t="s">
        <v>89</v>
      </c>
      <c r="GP67" s="299"/>
      <c r="GQ67" s="330"/>
      <c r="GR67" s="607" t="s">
        <v>89</v>
      </c>
      <c r="GS67" s="274"/>
      <c r="GT67" s="499"/>
      <c r="GU67" s="607" t="s">
        <v>89</v>
      </c>
      <c r="GV67" s="274"/>
      <c r="GW67" s="499"/>
      <c r="GX67" s="1037" t="s">
        <v>89</v>
      </c>
      <c r="GY67" s="274"/>
      <c r="GZ67" s="499"/>
      <c r="HA67" s="269" t="s">
        <v>89</v>
      </c>
      <c r="HB67" s="274"/>
      <c r="HC67" s="499"/>
      <c r="HD67" s="1037" t="s">
        <v>89</v>
      </c>
      <c r="HE67" s="274"/>
      <c r="HF67" s="691"/>
      <c r="HG67" s="230" t="s">
        <v>89</v>
      </c>
      <c r="HH67" s="498"/>
      <c r="HI67" s="691"/>
      <c r="HJ67" s="230" t="s">
        <v>89</v>
      </c>
      <c r="HK67" s="498"/>
      <c r="HL67" s="276"/>
      <c r="HM67" s="230" t="s">
        <v>89</v>
      </c>
      <c r="HN67" s="317"/>
      <c r="HO67" s="691"/>
      <c r="HP67" s="1037" t="s">
        <v>89</v>
      </c>
      <c r="HQ67" s="498"/>
      <c r="HR67" s="499"/>
      <c r="HS67" s="270"/>
      <c r="HT67" s="392"/>
      <c r="HU67" s="691"/>
      <c r="HV67" s="1037" t="s">
        <v>89</v>
      </c>
      <c r="HW67" s="498"/>
      <c r="HX67" s="499"/>
      <c r="HY67" s="270"/>
      <c r="HZ67" s="392"/>
      <c r="IA67" s="276"/>
      <c r="IB67" s="1037" t="s">
        <v>89</v>
      </c>
      <c r="IC67" s="317"/>
      <c r="ID67" s="499"/>
      <c r="IE67" s="1037" t="s">
        <v>89</v>
      </c>
      <c r="IF67" s="392"/>
      <c r="IG67" s="316"/>
      <c r="IH67" s="230" t="s">
        <v>89</v>
      </c>
      <c r="II67" s="498"/>
      <c r="IJ67" s="316"/>
      <c r="IK67" s="304" t="s">
        <v>89</v>
      </c>
      <c r="IL67" s="317"/>
      <c r="IM67" s="499"/>
      <c r="IN67" s="1037" t="s">
        <v>89</v>
      </c>
      <c r="IO67" s="392"/>
      <c r="IP67" s="499"/>
      <c r="IQ67" s="1037" t="s">
        <v>89</v>
      </c>
      <c r="IR67" s="392"/>
      <c r="IS67" s="499"/>
      <c r="IT67" s="270"/>
      <c r="IU67" s="392"/>
      <c r="IV67" s="499"/>
      <c r="IW67" s="617" t="s">
        <v>89</v>
      </c>
      <c r="IX67" s="392"/>
      <c r="IY67" s="499"/>
      <c r="IZ67" s="270" t="s">
        <v>89</v>
      </c>
      <c r="JA67" s="392"/>
      <c r="JB67" s="385"/>
      <c r="JC67" s="270" t="s">
        <v>89</v>
      </c>
      <c r="JD67" s="392"/>
      <c r="JE67" s="499"/>
      <c r="JF67" s="270" t="s">
        <v>89</v>
      </c>
      <c r="JG67" s="392"/>
      <c r="JH67" s="499"/>
      <c r="JI67" s="1037" t="s">
        <v>89</v>
      </c>
      <c r="JJ67" s="392"/>
      <c r="JK67" s="499"/>
      <c r="JL67" s="1037" t="s">
        <v>89</v>
      </c>
      <c r="JM67" s="392"/>
      <c r="JN67" s="499"/>
      <c r="JO67" s="270" t="s">
        <v>89</v>
      </c>
      <c r="JP67" s="392"/>
      <c r="JQ67" s="269" t="s">
        <v>89</v>
      </c>
      <c r="JR67" s="498"/>
      <c r="JS67" s="223"/>
      <c r="JT67" s="254">
        <f t="shared" ref="JT67:JT78" si="306">B70</f>
        <v>42005</v>
      </c>
      <c r="JU67" s="253">
        <f t="shared" ref="JU67:JU78" si="307">JU66+O70</f>
        <v>0</v>
      </c>
      <c r="JV67" s="253">
        <f t="shared" ref="JV67:JV78" si="308">JV66+R70</f>
        <v>2544</v>
      </c>
      <c r="JW67" s="253">
        <f t="shared" ref="JW67:JW78" si="309">JW66+U70</f>
        <v>0</v>
      </c>
      <c r="JX67" s="253">
        <f t="shared" ref="JX67:JX78" si="310">JX66+X70</f>
        <v>10.5</v>
      </c>
      <c r="JY67" s="253">
        <f t="shared" ref="JY67:JY78" si="311">JY66+AA70</f>
        <v>0</v>
      </c>
      <c r="JZ67" s="253">
        <f t="shared" ref="JZ67:JZ78" si="312">JZ66+AD70</f>
        <v>0</v>
      </c>
      <c r="KA67" s="253">
        <f t="shared" ref="KA67:KA78" si="313">KA66+AG70</f>
        <v>5187</v>
      </c>
      <c r="KB67" s="253">
        <f t="shared" ref="KB67:KB78" si="314">KB66+AJ70</f>
        <v>0</v>
      </c>
      <c r="KC67" s="253">
        <f t="shared" ref="KC67:KC78" si="315">KC66+AM70</f>
        <v>0</v>
      </c>
      <c r="KD67" s="831">
        <f t="shared" ref="KD67:KD78" si="316">KD66+AP70</f>
        <v>3350</v>
      </c>
      <c r="KE67" s="831">
        <f t="shared" ref="KE67:KE78" si="317">KE66+AS70</f>
        <v>0</v>
      </c>
      <c r="KF67" s="831">
        <f t="shared" ref="KF67:KF78" si="318">KF66+AV70</f>
        <v>0</v>
      </c>
      <c r="KG67" s="831">
        <f t="shared" ref="KG67:KG78" si="319">KG66+AY70</f>
        <v>831.75</v>
      </c>
      <c r="KH67" s="831">
        <f t="shared" ref="KH67:KH78" si="320">KH66+BB70</f>
        <v>0</v>
      </c>
      <c r="KI67" s="831">
        <f t="shared" ref="KI67:KI78" si="321">KI66+BE70</f>
        <v>0</v>
      </c>
      <c r="KJ67" s="253">
        <f t="shared" ref="KJ67:KJ78" si="322">KJ66+BH70</f>
        <v>0</v>
      </c>
      <c r="KK67" s="831">
        <f t="shared" ref="KK67:KK78" si="323">KK66+BK70</f>
        <v>0</v>
      </c>
      <c r="KL67" s="831">
        <f t="shared" ref="KL67:KL78" si="324">KL66+BN70</f>
        <v>15356.25</v>
      </c>
      <c r="KM67" s="831">
        <f t="shared" ref="KM67:KM78" si="325">KM66+BQ70</f>
        <v>0</v>
      </c>
      <c r="KN67" s="831">
        <f t="shared" ref="KN67:KN78" si="326">KN66+BT70</f>
        <v>0</v>
      </c>
      <c r="KO67" s="831">
        <f t="shared" ref="KO67:KO78" si="327">KO66+BW70</f>
        <v>18737.5</v>
      </c>
      <c r="KP67" s="831">
        <f t="shared" ref="KP67:KP78" si="328">KP66+BZ70</f>
        <v>0</v>
      </c>
      <c r="KQ67" s="831">
        <f t="shared" ref="KQ67:KQ78" si="329">KQ66+CC70</f>
        <v>0</v>
      </c>
      <c r="KR67" s="831">
        <f t="shared" ref="KR67:KR78" si="330">KR66+CF70</f>
        <v>0</v>
      </c>
      <c r="KS67" s="831">
        <f t="shared" ref="KS67:KS78" si="331">KS66+CI70</f>
        <v>2759</v>
      </c>
      <c r="KT67" s="515">
        <f t="shared" ref="KT67:KT78" si="332">KT66+DB70</f>
        <v>0</v>
      </c>
      <c r="KU67" s="243">
        <f t="shared" ref="KU67:KU78" si="333">KU66+DE70</f>
        <v>0</v>
      </c>
      <c r="KV67" s="243">
        <f t="shared" ref="KV67:KV78" si="334">KV66+DH70</f>
        <v>0</v>
      </c>
      <c r="KW67" s="243">
        <f t="shared" ref="KW67:KW78" si="335">KW66+DK70</f>
        <v>0</v>
      </c>
      <c r="KX67" s="243">
        <f t="shared" ref="KX67:KX78" si="336">KX66+DN70</f>
        <v>0</v>
      </c>
      <c r="KY67" s="243">
        <f t="shared" ref="KY67:KY78" si="337">KY66+DQ70</f>
        <v>0</v>
      </c>
      <c r="KZ67" s="243">
        <f>KZ66+DT70</f>
        <v>0</v>
      </c>
      <c r="LA67" s="243">
        <f t="shared" ref="LA67:LA78" si="338">LA66+DW70</f>
        <v>0</v>
      </c>
      <c r="LB67" s="243">
        <f t="shared" ref="LB67:LB78" si="339">LB66+DZ70</f>
        <v>0</v>
      </c>
      <c r="LC67" s="243">
        <f t="shared" ref="LC67:LC78" si="340">LC66+EC70</f>
        <v>0</v>
      </c>
      <c r="LD67" s="243">
        <f t="shared" ref="LD67:LD78" si="341">LD66+EF70</f>
        <v>0</v>
      </c>
      <c r="LE67" s="243">
        <f t="shared" ref="LE67:LE78" si="342">LE66+EI70</f>
        <v>0</v>
      </c>
      <c r="LF67" s="243">
        <f t="shared" ref="LF67:LF78" si="343">LF66+EL70</f>
        <v>0</v>
      </c>
      <c r="LG67" s="243">
        <f t="shared" ref="LG67:LG78" si="344">LG66+EO70</f>
        <v>0</v>
      </c>
      <c r="LH67" s="243">
        <f t="shared" ref="LH67:LH78" si="345">LH66+ER70</f>
        <v>0</v>
      </c>
      <c r="LI67" s="243">
        <f t="shared" ref="LI67:LI78" si="346">LI66+EU70</f>
        <v>0</v>
      </c>
      <c r="LJ67" s="243">
        <f t="shared" ref="LJ67:LJ78" si="347">LJ66+EX70</f>
        <v>0</v>
      </c>
      <c r="LK67" s="243">
        <f t="shared" ref="LK67:LK78" si="348">LK66+FA70</f>
        <v>0</v>
      </c>
      <c r="LL67" s="243">
        <f t="shared" ref="LL67:LL78" si="349">LL66+FD70</f>
        <v>0</v>
      </c>
      <c r="LM67" s="243">
        <f t="shared" ref="LM67:LM78" si="350">LM66+FG70</f>
        <v>0</v>
      </c>
      <c r="LN67" s="243">
        <f t="shared" ref="LN67:LN78" si="351">LN66+FJ70</f>
        <v>0</v>
      </c>
      <c r="LO67" s="243">
        <f t="shared" ref="LO67:LO78" si="352">LO66+FP70</f>
        <v>0</v>
      </c>
      <c r="LP67" s="243">
        <f t="shared" ref="LP67:LP78" si="353">LP66+FT70</f>
        <v>0</v>
      </c>
      <c r="LQ67" s="243">
        <f t="shared" ref="LQ67:LQ78" si="354">LQ66+FW70</f>
        <v>0</v>
      </c>
      <c r="LR67" s="515">
        <f t="shared" ref="LR67:LR78" si="355">LR66+GD70</f>
        <v>0</v>
      </c>
      <c r="LS67" s="243">
        <f t="shared" ref="LS67:LS78" si="356">LS66+GG70</f>
        <v>0</v>
      </c>
      <c r="LT67" s="243">
        <f t="shared" ref="LT67:LT78" si="357">LT66+GJ70</f>
        <v>0</v>
      </c>
      <c r="LU67" s="243">
        <f t="shared" ref="LU67:LU78" si="358">LU66+GM70</f>
        <v>0</v>
      </c>
      <c r="LV67" s="243">
        <f t="shared" ref="LV67:LV78" si="359">LV66+GP70</f>
        <v>0</v>
      </c>
      <c r="LW67" s="243">
        <f t="shared" ref="LW67:LW78" si="360">LW66+GS70</f>
        <v>0</v>
      </c>
      <c r="LX67" s="243">
        <f t="shared" ref="LX67:LX78" si="361">LX66+GV70</f>
        <v>0</v>
      </c>
      <c r="LY67" s="243">
        <f t="shared" ref="LY67:LY78" si="362">LY66+GY70</f>
        <v>0</v>
      </c>
      <c r="LZ67" s="243">
        <f t="shared" ref="LZ67:LZ78" si="363">LZ66+HB70</f>
        <v>0</v>
      </c>
      <c r="MA67" s="243">
        <f t="shared" ref="MA67:MA78" si="364">MA66+HE70</f>
        <v>0</v>
      </c>
      <c r="MB67" s="243">
        <f t="shared" ref="MB67:MB78" si="365">MB66+HH70</f>
        <v>0</v>
      </c>
      <c r="MC67" s="243">
        <f>MC65+HK70</f>
        <v>0</v>
      </c>
      <c r="MD67" s="243">
        <f t="shared" ref="MD67:MD78" si="366">MD66+HN70</f>
        <v>0</v>
      </c>
      <c r="ME67" s="243">
        <f t="shared" ref="ME67:ME78" si="367">ME66+HQ70</f>
        <v>0</v>
      </c>
      <c r="MF67" s="243">
        <f t="shared" ref="MF67:MF78" si="368">MF66+HW70</f>
        <v>0</v>
      </c>
      <c r="MG67" s="243">
        <f t="shared" ref="MG67:MG78" si="369">MG66+IC70</f>
        <v>0</v>
      </c>
      <c r="MH67" s="243">
        <f t="shared" ref="MH67:MH78" si="370">MH66+II70</f>
        <v>0</v>
      </c>
      <c r="MI67" s="243">
        <f t="shared" ref="MI67:MI78" si="371">MI66+IL70</f>
        <v>0</v>
      </c>
      <c r="MJ67" s="243">
        <f t="shared" ref="MJ67:MJ78" si="372">MJ66+IR70</f>
        <v>0</v>
      </c>
      <c r="MK67" s="243">
        <f t="shared" ref="MK67:MK78" si="373">MK66+IX70</f>
        <v>0</v>
      </c>
      <c r="ML67" s="243">
        <f t="shared" ref="ML67:ML78" si="374">ML66+JA70</f>
        <v>0</v>
      </c>
      <c r="MM67" s="243">
        <f t="shared" ref="MM67:MM78" si="375">MM66+JG70</f>
        <v>0</v>
      </c>
      <c r="MN67" s="243">
        <f t="shared" ref="MN67:MN78" si="376">MN66+JJ70</f>
        <v>0</v>
      </c>
      <c r="MO67" s="243">
        <f t="shared" ref="MO67:MO78" si="377">MO66+JM70</f>
        <v>0</v>
      </c>
      <c r="MP67" s="243">
        <f t="shared" ref="MP67:MP78" si="378">MP66+JP70</f>
        <v>0</v>
      </c>
      <c r="MQ67" s="243">
        <f t="shared" ref="MQ67:MQ78" si="379">HT70+MQ66</f>
        <v>0</v>
      </c>
      <c r="MR67" s="243">
        <f t="shared" ref="MR67:MR78" si="380">HZ70+MR66</f>
        <v>0</v>
      </c>
      <c r="MS67" s="243">
        <f t="shared" ref="MS67:MS78" si="381">IF70+MS66</f>
        <v>0</v>
      </c>
      <c r="MT67" s="243">
        <f t="shared" ref="MT67:MT78" si="382">IO70+MT66</f>
        <v>0</v>
      </c>
      <c r="MU67" s="243">
        <f t="shared" ref="MU67:MU78" si="383">IU70+MU66</f>
        <v>0</v>
      </c>
      <c r="MV67" s="243">
        <f t="shared" ref="MV67:MV78" si="384">JD70+MV66</f>
        <v>0</v>
      </c>
      <c r="MW67" s="861">
        <f t="shared" si="115"/>
        <v>42005</v>
      </c>
      <c r="MX67" s="253">
        <f t="shared" si="116"/>
        <v>48776</v>
      </c>
      <c r="MY67" s="243">
        <f t="shared" si="117"/>
        <v>0</v>
      </c>
      <c r="MZ67" s="243">
        <f t="shared" si="118"/>
        <v>0</v>
      </c>
      <c r="NA67" s="243">
        <f t="shared" si="119"/>
        <v>48776</v>
      </c>
      <c r="NB67" s="359"/>
      <c r="NC67" s="1159"/>
      <c r="ND67" s="378"/>
      <c r="NE67" s="378"/>
      <c r="NF67" s="382"/>
      <c r="NG67" s="274"/>
      <c r="NH67" s="819"/>
      <c r="NI67" s="269"/>
      <c r="NJ67" s="274"/>
      <c r="NK67" s="1113"/>
      <c r="NL67" s="992"/>
      <c r="NM67" s="413"/>
      <c r="NN67" s="378"/>
      <c r="NO67" s="243"/>
      <c r="NP67" s="243"/>
      <c r="NQ67" s="276"/>
      <c r="NR67" s="254"/>
      <c r="NS67" s="757"/>
      <c r="NT67" s="757"/>
      <c r="NU67" s="758"/>
      <c r="NV67" s="758"/>
      <c r="NW67" s="758"/>
      <c r="NX67" s="234"/>
      <c r="NY67" s="241"/>
      <c r="NZ67" s="241"/>
      <c r="OA67" s="143"/>
      <c r="OB67" s="241"/>
      <c r="OC67" s="241"/>
      <c r="OD67" s="236"/>
      <c r="OE67" s="236"/>
      <c r="OF67" s="236"/>
      <c r="OG67" s="234"/>
      <c r="OH67" s="143"/>
      <c r="OI67" s="236"/>
      <c r="OJ67" s="236"/>
      <c r="OK67" s="236"/>
      <c r="OL67" s="236"/>
      <c r="OM67" s="236"/>
      <c r="ON67" s="236"/>
      <c r="OO67" s="236"/>
      <c r="OP67" s="236"/>
      <c r="OQ67" s="236"/>
      <c r="OR67" s="236"/>
      <c r="OS67" s="236"/>
      <c r="OT67" s="236"/>
      <c r="OU67" s="236"/>
      <c r="OV67" s="236"/>
      <c r="OW67" s="236"/>
      <c r="OX67" s="236"/>
      <c r="OY67" s="236"/>
      <c r="OZ67" s="236"/>
      <c r="PA67" s="236"/>
      <c r="PB67" s="236"/>
      <c r="PC67" s="236"/>
      <c r="PD67" s="236"/>
      <c r="PE67" s="236"/>
      <c r="PF67" s="236"/>
      <c r="PG67" s="236"/>
      <c r="PH67" s="236"/>
      <c r="PI67" s="236"/>
      <c r="PJ67" s="236"/>
      <c r="PK67" s="236"/>
      <c r="PL67" s="236"/>
      <c r="PM67" s="236"/>
      <c r="PN67" s="236"/>
      <c r="PO67" s="236"/>
      <c r="PP67" s="236"/>
      <c r="PQ67" s="236"/>
      <c r="PR67" s="236"/>
      <c r="PS67" s="236"/>
      <c r="PT67" s="236"/>
      <c r="PU67" s="236"/>
      <c r="PV67" s="236"/>
      <c r="PW67" s="236"/>
      <c r="PX67" s="236"/>
      <c r="PY67" s="236"/>
      <c r="PZ67" s="236"/>
      <c r="QA67" s="236"/>
      <c r="QB67" s="236"/>
      <c r="QC67" s="236"/>
      <c r="QD67" s="236"/>
      <c r="QE67" s="236"/>
      <c r="QF67" s="236"/>
      <c r="QG67" s="236"/>
      <c r="QH67" s="236"/>
      <c r="QI67" s="236"/>
      <c r="QJ67" s="236"/>
      <c r="QK67" s="236"/>
      <c r="QL67" s="236"/>
      <c r="QM67" s="236"/>
      <c r="QN67" s="236"/>
      <c r="QO67" s="236"/>
      <c r="QP67" s="236"/>
      <c r="QQ67" s="236"/>
      <c r="QR67" s="236"/>
      <c r="QS67" s="236"/>
      <c r="QT67" s="236"/>
      <c r="QU67" s="236"/>
      <c r="QV67" s="236"/>
      <c r="QW67" s="236"/>
      <c r="QX67" s="236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4"/>
      <c r="SD67" s="84"/>
      <c r="SE67" s="84"/>
      <c r="SF67" s="84"/>
      <c r="SG67" s="84"/>
      <c r="SH67" s="84"/>
      <c r="SI67" s="84"/>
      <c r="SJ67" s="84"/>
      <c r="SK67" s="84"/>
      <c r="SL67" s="84"/>
      <c r="SM67" s="84"/>
      <c r="SN67" s="84"/>
      <c r="SO67" s="84"/>
      <c r="SP67" s="84"/>
      <c r="SQ67" s="84"/>
      <c r="SR67" s="84"/>
      <c r="SS67" s="84"/>
      <c r="ST67" s="84"/>
      <c r="SU67" s="84"/>
      <c r="SV67" s="84"/>
      <c r="SW67" s="84"/>
      <c r="SX67" s="84"/>
      <c r="SY67" s="84"/>
      <c r="SZ67" s="84"/>
      <c r="TA67" s="84"/>
      <c r="TB67" s="84"/>
      <c r="TC67" s="84"/>
      <c r="TD67" s="84"/>
      <c r="TE67" s="84"/>
      <c r="TF67" s="84"/>
      <c r="TG67" s="84"/>
      <c r="TH67" s="84"/>
      <c r="TI67" s="84"/>
      <c r="TJ67" s="84"/>
      <c r="TK67" s="84"/>
      <c r="TL67" s="84"/>
      <c r="TM67" s="84"/>
      <c r="TN67" s="84"/>
      <c r="TO67" s="84"/>
      <c r="TP67" s="84"/>
      <c r="TQ67" s="84"/>
      <c r="TR67" s="84"/>
      <c r="TS67" s="84"/>
      <c r="TT67" s="84"/>
      <c r="TU67" s="84"/>
      <c r="TV67" s="84"/>
      <c r="TW67" s="84"/>
      <c r="TX67" s="84"/>
      <c r="TY67" s="84"/>
      <c r="TZ67" s="84"/>
      <c r="UA67" s="84"/>
      <c r="UB67" s="84"/>
      <c r="UC67" s="84"/>
      <c r="UD67" s="84"/>
      <c r="UE67" s="84"/>
      <c r="UF67" s="84"/>
      <c r="UG67" s="84"/>
      <c r="UH67" s="84"/>
      <c r="UI67" s="84"/>
    </row>
    <row r="68" spans="1:555" s="90" customFormat="1" ht="19.5" customHeight="1" x14ac:dyDescent="0.35">
      <c r="A68" s="84"/>
      <c r="B68" s="1192"/>
      <c r="C68" s="867"/>
      <c r="D68" s="869"/>
      <c r="E68" s="869"/>
      <c r="F68" s="872">
        <f>SUM(F55:F67)</f>
        <v>44310.62</v>
      </c>
      <c r="G68" s="873"/>
      <c r="H68" s="955">
        <f>F68/D55</f>
        <v>1.7724248</v>
      </c>
      <c r="I68" s="503"/>
      <c r="J68" s="503"/>
      <c r="K68" s="503"/>
      <c r="L68" s="1146"/>
      <c r="M68" s="330"/>
      <c r="N68" s="1216">
        <v>22977.5</v>
      </c>
      <c r="O68" s="498"/>
      <c r="P68" s="330"/>
      <c r="Q68" s="271">
        <f>SUM(Q55:Q67)</f>
        <v>2297.75</v>
      </c>
      <c r="R68" s="274"/>
      <c r="S68" s="499"/>
      <c r="T68" s="1042">
        <v>-1635</v>
      </c>
      <c r="U68" s="269"/>
      <c r="V68" s="499"/>
      <c r="W68" s="1042">
        <v>-164</v>
      </c>
      <c r="X68" s="269"/>
      <c r="Y68" s="499"/>
      <c r="Z68" s="415">
        <f>SUM(Z55:Z67)</f>
        <v>45880</v>
      </c>
      <c r="AA68" s="269"/>
      <c r="AB68" s="330">
        <f>AB66</f>
        <v>0</v>
      </c>
      <c r="AC68" s="304">
        <f>SUM(AC55:AC67)</f>
        <v>22940</v>
      </c>
      <c r="AD68" s="274"/>
      <c r="AE68" s="499"/>
      <c r="AF68" s="1038">
        <v>4588</v>
      </c>
      <c r="AG68" s="274"/>
      <c r="AH68" s="499"/>
      <c r="AI68" s="1038">
        <v>14560</v>
      </c>
      <c r="AJ68" s="392"/>
      <c r="AK68" s="330"/>
      <c r="AL68" s="1038">
        <v>7280</v>
      </c>
      <c r="AM68" s="274"/>
      <c r="AN68" s="499"/>
      <c r="AO68" s="1038">
        <v>2912</v>
      </c>
      <c r="AP68" s="392"/>
      <c r="AQ68" s="318"/>
      <c r="AR68" s="1038">
        <v>1708.75</v>
      </c>
      <c r="AS68" s="304"/>
      <c r="AT68" s="277"/>
      <c r="AU68" s="1038">
        <v>854.37</v>
      </c>
      <c r="AV68" s="304"/>
      <c r="AW68" s="591"/>
      <c r="AX68" s="1038">
        <v>170.87</v>
      </c>
      <c r="AY68" s="304"/>
      <c r="AZ68" s="499"/>
      <c r="BA68" s="271">
        <f>SUM(BA55:BA67)</f>
        <v>24040</v>
      </c>
      <c r="BB68" s="392"/>
      <c r="BC68" s="330"/>
      <c r="BD68" s="271">
        <f>SUM(BD55:BD67)</f>
        <v>8500</v>
      </c>
      <c r="BE68" s="274"/>
      <c r="BF68" s="499"/>
      <c r="BG68" s="1038">
        <v>24800</v>
      </c>
      <c r="BH68" s="358"/>
      <c r="BI68" s="499"/>
      <c r="BJ68" s="1038">
        <v>26900</v>
      </c>
      <c r="BK68" s="358"/>
      <c r="BL68" s="499"/>
      <c r="BM68" s="699">
        <f>SUM(BM55:BM67)</f>
        <v>13450</v>
      </c>
      <c r="BN68" s="358"/>
      <c r="BO68" s="499"/>
      <c r="BP68" s="1038">
        <v>11662.5</v>
      </c>
      <c r="BQ68" s="358"/>
      <c r="BR68" s="499"/>
      <c r="BS68" s="699">
        <f>SUM(BS55:BS67)</f>
        <v>36900</v>
      </c>
      <c r="BT68" s="358"/>
      <c r="BU68" s="499"/>
      <c r="BV68" s="699">
        <f>SUM(BV55:BV67)</f>
        <v>18450</v>
      </c>
      <c r="BW68" s="358"/>
      <c r="BX68" s="499"/>
      <c r="BY68" s="1038">
        <v>4610</v>
      </c>
      <c r="BZ68" s="358"/>
      <c r="CA68" s="499"/>
      <c r="CB68" s="1038">
        <v>26060</v>
      </c>
      <c r="CC68" s="358"/>
      <c r="CD68" s="499"/>
      <c r="CE68" s="699">
        <f>SUM(CE55:CE67)</f>
        <v>13030</v>
      </c>
      <c r="CF68" s="358"/>
      <c r="CG68" s="499"/>
      <c r="CH68" s="1038">
        <v>2606</v>
      </c>
      <c r="CI68" s="358"/>
      <c r="CJ68" s="499">
        <f>CJ66</f>
        <v>0</v>
      </c>
      <c r="CK68" s="271"/>
      <c r="CL68" s="392">
        <f>CK68*CJ68</f>
        <v>0</v>
      </c>
      <c r="CM68" s="330">
        <f>CM66</f>
        <v>0</v>
      </c>
      <c r="CN68" s="271"/>
      <c r="CO68" s="269">
        <f>CN68*CM68</f>
        <v>0</v>
      </c>
      <c r="CP68" s="501">
        <f>CP66</f>
        <v>0</v>
      </c>
      <c r="CQ68" s="806"/>
      <c r="CR68" s="299"/>
      <c r="CS68" s="330">
        <f>CS66</f>
        <v>1</v>
      </c>
      <c r="CT68" s="271"/>
      <c r="CU68" s="274">
        <f>CT68*CS68</f>
        <v>0</v>
      </c>
      <c r="CV68" s="371">
        <f>SUM(CV55:CV67)</f>
        <v>44310.62</v>
      </c>
      <c r="CW68" s="371"/>
      <c r="CX68" s="223"/>
      <c r="CY68" s="1127"/>
      <c r="CZ68" s="297"/>
      <c r="DA68" s="278">
        <f>SUM(DA55:DA67)</f>
        <v>26726.25</v>
      </c>
      <c r="DB68" s="305"/>
      <c r="DC68" s="297"/>
      <c r="DD68" s="304">
        <f>SUM(DD55:DD67)</f>
        <v>2672.625</v>
      </c>
      <c r="DE68" s="305"/>
      <c r="DF68" s="297"/>
      <c r="DG68" s="384">
        <v>17725</v>
      </c>
      <c r="DH68" s="305"/>
      <c r="DI68" s="297"/>
      <c r="DJ68" s="1038">
        <v>1772.5</v>
      </c>
      <c r="DK68" s="1038"/>
      <c r="DL68" s="297"/>
      <c r="DM68" s="384">
        <v>19850</v>
      </c>
      <c r="DN68" s="596"/>
      <c r="DO68" s="330"/>
      <c r="DP68" s="304">
        <f>SUM(DP55:DP67)</f>
        <v>9925</v>
      </c>
      <c r="DQ68" s="274"/>
      <c r="DR68" s="499"/>
      <c r="DS68" s="304">
        <f>SUM(DS55:DS67)</f>
        <v>1985</v>
      </c>
      <c r="DT68" s="274"/>
      <c r="DU68" s="297"/>
      <c r="DV68" s="1038">
        <v>24372.5</v>
      </c>
      <c r="DW68" s="299"/>
      <c r="DX68" s="297"/>
      <c r="DY68" s="304">
        <f>SUM(DY55:DY67)</f>
        <v>12186.25</v>
      </c>
      <c r="DZ68" s="299"/>
      <c r="EA68" s="297"/>
      <c r="EB68" s="1054">
        <v>4874.5</v>
      </c>
      <c r="EC68" s="299"/>
      <c r="ED68" s="297"/>
      <c r="EE68" s="304">
        <v>3675</v>
      </c>
      <c r="EF68" s="299"/>
      <c r="EG68" s="316"/>
      <c r="EH68" s="304">
        <f>SUM(EH55:EH67)</f>
        <v>1837.5</v>
      </c>
      <c r="EI68" s="358"/>
      <c r="EJ68" s="276"/>
      <c r="EK68" s="304">
        <f>SUM(EK55:EK67)</f>
        <v>367.5</v>
      </c>
      <c r="EL68" s="269"/>
      <c r="EM68" s="297"/>
      <c r="EN68" s="1227">
        <v>6570</v>
      </c>
      <c r="EO68" s="299"/>
      <c r="EP68" s="297"/>
      <c r="EQ68" s="304">
        <f>SUM(EQ55:EQ67)</f>
        <v>8280</v>
      </c>
      <c r="ER68" s="299"/>
      <c r="ES68" s="297"/>
      <c r="ET68" s="1038">
        <v>7860</v>
      </c>
      <c r="EU68" s="299"/>
      <c r="EV68" s="297"/>
      <c r="EW68" s="1038">
        <v>6200</v>
      </c>
      <c r="EX68" s="299"/>
      <c r="EY68" s="297"/>
      <c r="EZ68" s="1038">
        <v>3100</v>
      </c>
      <c r="FA68" s="299"/>
      <c r="FB68" s="297"/>
      <c r="FC68" s="1038">
        <f>SUM(FC55:FC66)</f>
        <v>8681.25</v>
      </c>
      <c r="FD68" s="299"/>
      <c r="FE68" s="297"/>
      <c r="FF68" s="1038">
        <v>25875</v>
      </c>
      <c r="FG68" s="299"/>
      <c r="FH68" s="297"/>
      <c r="FI68" s="1038">
        <v>12937.5</v>
      </c>
      <c r="FJ68" s="299"/>
      <c r="FK68" s="297"/>
      <c r="FL68" s="1038">
        <v>4545</v>
      </c>
      <c r="FM68" s="299"/>
      <c r="FN68" s="297"/>
      <c r="FO68" s="1038">
        <v>29700</v>
      </c>
      <c r="FP68" s="269"/>
      <c r="FQ68" s="269">
        <f>FO68</f>
        <v>29700</v>
      </c>
      <c r="FR68" s="297"/>
      <c r="FS68" s="304">
        <f>SUM(FS55:FS67)</f>
        <v>14850</v>
      </c>
      <c r="FT68" s="299"/>
      <c r="FU68" s="297"/>
      <c r="FV68" s="304">
        <f>SUM(FV55:FV67)</f>
        <v>2970</v>
      </c>
      <c r="FW68" s="299"/>
      <c r="FX68" s="647">
        <f>SUM(FX55:FX67)</f>
        <v>0</v>
      </c>
      <c r="FY68" s="492"/>
      <c r="FZ68" s="302"/>
      <c r="GA68" s="1131"/>
      <c r="GB68" s="316"/>
      <c r="GC68" s="371">
        <f>SUM(GC55:GC67)</f>
        <v>16857.5</v>
      </c>
      <c r="GD68" s="304"/>
      <c r="GE68" s="316"/>
      <c r="GF68" s="1038">
        <v>1685.75</v>
      </c>
      <c r="GG68" s="544"/>
      <c r="GH68" s="277"/>
      <c r="GI68" s="1038">
        <v>6770</v>
      </c>
      <c r="GJ68" s="304"/>
      <c r="GK68" s="547"/>
      <c r="GL68" s="304">
        <f>SUM(GL55:GL67)</f>
        <v>677</v>
      </c>
      <c r="GM68" s="544"/>
      <c r="GN68" s="601"/>
      <c r="GO68" s="304">
        <f>SUM(GO55:GO67)</f>
        <v>24407.5</v>
      </c>
      <c r="GP68" s="544"/>
      <c r="GQ68" s="330"/>
      <c r="GR68" s="304">
        <f>SUM(GR55:GR67)</f>
        <v>12203.75</v>
      </c>
      <c r="GS68" s="274"/>
      <c r="GT68" s="499"/>
      <c r="GU68" s="304">
        <f>SUM(GU55:GU67)</f>
        <v>2440.75</v>
      </c>
      <c r="GV68" s="274"/>
      <c r="GW68" s="499"/>
      <c r="GX68" s="1038">
        <v>24455</v>
      </c>
      <c r="GY68" s="274"/>
      <c r="GZ68" s="499"/>
      <c r="HA68" s="304">
        <f>SUM(HA55:HA67)</f>
        <v>12227.5</v>
      </c>
      <c r="HB68" s="274"/>
      <c r="HC68" s="499"/>
      <c r="HD68" s="1038">
        <v>4891</v>
      </c>
      <c r="HE68" s="274"/>
      <c r="HF68" s="499"/>
      <c r="HG68" s="304">
        <f>SUM(HG55:HG67)</f>
        <v>1775</v>
      </c>
      <c r="HH68" s="274"/>
      <c r="HI68" s="691"/>
      <c r="HJ68" s="230">
        <f>SUM(HJ55:HJ67)</f>
        <v>887.5</v>
      </c>
      <c r="HK68" s="498"/>
      <c r="HL68" s="276"/>
      <c r="HM68" s="230">
        <f>SUM(HM55:HM67)</f>
        <v>177.5</v>
      </c>
      <c r="HN68" s="317"/>
      <c r="HO68" s="276"/>
      <c r="HP68" s="1038">
        <v>4150</v>
      </c>
      <c r="HQ68" s="317"/>
      <c r="HR68" s="499"/>
      <c r="HS68" s="304"/>
      <c r="HT68" s="392"/>
      <c r="HU68" s="691"/>
      <c r="HV68" s="1038">
        <v>10170</v>
      </c>
      <c r="HW68" s="498"/>
      <c r="HX68" s="499"/>
      <c r="HY68" s="304"/>
      <c r="HZ68" s="392"/>
      <c r="IA68" s="276"/>
      <c r="IB68" s="1038">
        <v>15537.5</v>
      </c>
      <c r="IC68" s="317"/>
      <c r="ID68" s="499"/>
      <c r="IE68" s="1038">
        <v>1064.5</v>
      </c>
      <c r="IF68" s="392"/>
      <c r="IG68" s="316"/>
      <c r="IH68" s="230">
        <f>SUM(IH55:IH67)</f>
        <v>12625</v>
      </c>
      <c r="II68" s="498"/>
      <c r="IJ68" s="316"/>
      <c r="IK68" s="304">
        <f>SUM(IK55:IK67)</f>
        <v>6312.5</v>
      </c>
      <c r="IL68" s="317"/>
      <c r="IM68" s="499"/>
      <c r="IN68" s="1038">
        <v>774.25</v>
      </c>
      <c r="IO68" s="392"/>
      <c r="IP68" s="316"/>
      <c r="IQ68" s="1038">
        <v>3837.5</v>
      </c>
      <c r="IR68" s="317"/>
      <c r="IS68" s="499"/>
      <c r="IT68" s="304"/>
      <c r="IU68" s="392"/>
      <c r="IV68" s="316"/>
      <c r="IW68" s="304">
        <f>SUM(IW55:IW67)</f>
        <v>19287.5</v>
      </c>
      <c r="IX68" s="317"/>
      <c r="IY68" s="499"/>
      <c r="IZ68" s="304">
        <f>SUM(IZ55:IZ67)</f>
        <v>9643.75</v>
      </c>
      <c r="JA68" s="392"/>
      <c r="JB68" s="385"/>
      <c r="JC68" s="304">
        <f>SUM(JC55:JC67)</f>
        <v>1483.25</v>
      </c>
      <c r="JD68" s="392"/>
      <c r="JE68" s="499"/>
      <c r="JF68" s="304">
        <f>SUM(JF55:JF67)</f>
        <v>5045</v>
      </c>
      <c r="JG68" s="392"/>
      <c r="JH68" s="499"/>
      <c r="JI68" s="1038">
        <v>47970</v>
      </c>
      <c r="JJ68" s="392"/>
      <c r="JK68" s="499"/>
      <c r="JL68" s="1038">
        <v>23985</v>
      </c>
      <c r="JM68" s="392"/>
      <c r="JN68" s="499"/>
      <c r="JO68" s="304">
        <f>SUM(JO55:JO67)</f>
        <v>4797</v>
      </c>
      <c r="JP68" s="392"/>
      <c r="JQ68" s="304">
        <f>SUM(JQ55:JQ67)</f>
        <v>0</v>
      </c>
      <c r="JR68" s="498"/>
      <c r="JS68" s="223"/>
      <c r="JT68" s="254">
        <f t="shared" si="306"/>
        <v>42036</v>
      </c>
      <c r="JU68" s="253">
        <f t="shared" si="307"/>
        <v>0</v>
      </c>
      <c r="JV68" s="253">
        <f t="shared" si="308"/>
        <v>2581.125</v>
      </c>
      <c r="JW68" s="253">
        <f t="shared" si="309"/>
        <v>0</v>
      </c>
      <c r="JX68" s="253">
        <f t="shared" si="310"/>
        <v>-198.5</v>
      </c>
      <c r="JY68" s="253">
        <f t="shared" si="311"/>
        <v>0</v>
      </c>
      <c r="JZ68" s="253">
        <f t="shared" si="312"/>
        <v>0</v>
      </c>
      <c r="KA68" s="253">
        <f t="shared" si="313"/>
        <v>4787</v>
      </c>
      <c r="KB68" s="253">
        <f t="shared" si="314"/>
        <v>0</v>
      </c>
      <c r="KC68" s="253">
        <f t="shared" si="315"/>
        <v>0</v>
      </c>
      <c r="KD68" s="831">
        <f t="shared" si="316"/>
        <v>2577</v>
      </c>
      <c r="KE68" s="831">
        <f t="shared" si="317"/>
        <v>0</v>
      </c>
      <c r="KF68" s="831">
        <f t="shared" si="318"/>
        <v>0</v>
      </c>
      <c r="KG68" s="831">
        <f t="shared" si="319"/>
        <v>722.12</v>
      </c>
      <c r="KH68" s="831">
        <f t="shared" si="320"/>
        <v>0</v>
      </c>
      <c r="KI68" s="831">
        <f t="shared" si="321"/>
        <v>0</v>
      </c>
      <c r="KJ68" s="253">
        <f t="shared" si="322"/>
        <v>0</v>
      </c>
      <c r="KK68" s="831">
        <f t="shared" si="323"/>
        <v>0</v>
      </c>
      <c r="KL68" s="831">
        <f t="shared" si="324"/>
        <v>16775</v>
      </c>
      <c r="KM68" s="831">
        <f t="shared" si="325"/>
        <v>0</v>
      </c>
      <c r="KN68" s="831">
        <f t="shared" si="326"/>
        <v>0</v>
      </c>
      <c r="KO68" s="831">
        <f t="shared" si="327"/>
        <v>18606.25</v>
      </c>
      <c r="KP68" s="831">
        <f t="shared" si="328"/>
        <v>0</v>
      </c>
      <c r="KQ68" s="831">
        <f t="shared" si="329"/>
        <v>0</v>
      </c>
      <c r="KR68" s="831">
        <f t="shared" si="330"/>
        <v>0</v>
      </c>
      <c r="KS68" s="831">
        <f t="shared" si="331"/>
        <v>4212</v>
      </c>
      <c r="KT68" s="243">
        <f t="shared" si="332"/>
        <v>0</v>
      </c>
      <c r="KU68" s="243">
        <f t="shared" si="333"/>
        <v>0</v>
      </c>
      <c r="KV68" s="243">
        <f t="shared" si="334"/>
        <v>0</v>
      </c>
      <c r="KW68" s="243">
        <f t="shared" si="335"/>
        <v>0</v>
      </c>
      <c r="KX68" s="243">
        <f t="shared" si="336"/>
        <v>0</v>
      </c>
      <c r="KY68" s="243">
        <f t="shared" si="337"/>
        <v>0</v>
      </c>
      <c r="KZ68" s="243">
        <f t="shared" ref="KZ68:KZ78" si="385">DT71+KZ67</f>
        <v>0</v>
      </c>
      <c r="LA68" s="243">
        <f t="shared" si="338"/>
        <v>0</v>
      </c>
      <c r="LB68" s="243">
        <f t="shared" si="339"/>
        <v>0</v>
      </c>
      <c r="LC68" s="243">
        <f t="shared" si="340"/>
        <v>0</v>
      </c>
      <c r="LD68" s="243">
        <f t="shared" si="341"/>
        <v>0</v>
      </c>
      <c r="LE68" s="243">
        <f t="shared" si="342"/>
        <v>0</v>
      </c>
      <c r="LF68" s="243">
        <f t="shared" si="343"/>
        <v>0</v>
      </c>
      <c r="LG68" s="243">
        <f t="shared" si="344"/>
        <v>0</v>
      </c>
      <c r="LH68" s="243">
        <f t="shared" si="345"/>
        <v>0</v>
      </c>
      <c r="LI68" s="243">
        <f t="shared" si="346"/>
        <v>0</v>
      </c>
      <c r="LJ68" s="243">
        <f t="shared" si="347"/>
        <v>0</v>
      </c>
      <c r="LK68" s="243">
        <f t="shared" si="348"/>
        <v>0</v>
      </c>
      <c r="LL68" s="243">
        <f t="shared" si="349"/>
        <v>0</v>
      </c>
      <c r="LM68" s="243">
        <f t="shared" si="350"/>
        <v>0</v>
      </c>
      <c r="LN68" s="243">
        <f t="shared" si="351"/>
        <v>0</v>
      </c>
      <c r="LO68" s="243">
        <f t="shared" si="352"/>
        <v>0</v>
      </c>
      <c r="LP68" s="243">
        <f t="shared" si="353"/>
        <v>0</v>
      </c>
      <c r="LQ68" s="243">
        <f t="shared" si="354"/>
        <v>0</v>
      </c>
      <c r="LR68" s="243">
        <f t="shared" si="355"/>
        <v>0</v>
      </c>
      <c r="LS68" s="243">
        <f t="shared" si="356"/>
        <v>0</v>
      </c>
      <c r="LT68" s="243">
        <f t="shared" si="357"/>
        <v>0</v>
      </c>
      <c r="LU68" s="243">
        <f t="shared" si="358"/>
        <v>0</v>
      </c>
      <c r="LV68" s="243">
        <f t="shared" si="359"/>
        <v>0</v>
      </c>
      <c r="LW68" s="243">
        <f t="shared" si="360"/>
        <v>0</v>
      </c>
      <c r="LX68" s="243">
        <f t="shared" si="361"/>
        <v>0</v>
      </c>
      <c r="LY68" s="243">
        <f t="shared" si="362"/>
        <v>0</v>
      </c>
      <c r="LZ68" s="243">
        <f t="shared" si="363"/>
        <v>0</v>
      </c>
      <c r="MA68" s="243">
        <f t="shared" si="364"/>
        <v>0</v>
      </c>
      <c r="MB68" s="243">
        <f t="shared" si="365"/>
        <v>0</v>
      </c>
      <c r="MC68" s="243">
        <f t="shared" ref="MC68:MC78" si="386">MC67+HK71</f>
        <v>0</v>
      </c>
      <c r="MD68" s="243">
        <f t="shared" si="366"/>
        <v>0</v>
      </c>
      <c r="ME68" s="243">
        <f t="shared" si="367"/>
        <v>0</v>
      </c>
      <c r="MF68" s="243">
        <f t="shared" si="368"/>
        <v>0</v>
      </c>
      <c r="MG68" s="243">
        <f t="shared" si="369"/>
        <v>0</v>
      </c>
      <c r="MH68" s="243">
        <f t="shared" si="370"/>
        <v>0</v>
      </c>
      <c r="MI68" s="243">
        <f t="shared" si="371"/>
        <v>0</v>
      </c>
      <c r="MJ68" s="243">
        <f t="shared" si="372"/>
        <v>0</v>
      </c>
      <c r="MK68" s="243">
        <f t="shared" si="373"/>
        <v>0</v>
      </c>
      <c r="ML68" s="243">
        <f t="shared" si="374"/>
        <v>0</v>
      </c>
      <c r="MM68" s="243">
        <f t="shared" si="375"/>
        <v>0</v>
      </c>
      <c r="MN68" s="243">
        <f t="shared" si="376"/>
        <v>0</v>
      </c>
      <c r="MO68" s="243">
        <f t="shared" si="377"/>
        <v>0</v>
      </c>
      <c r="MP68" s="243">
        <f t="shared" si="378"/>
        <v>0</v>
      </c>
      <c r="MQ68" s="243">
        <f t="shared" si="379"/>
        <v>0</v>
      </c>
      <c r="MR68" s="243">
        <f t="shared" si="380"/>
        <v>0</v>
      </c>
      <c r="MS68" s="243">
        <f t="shared" si="381"/>
        <v>0</v>
      </c>
      <c r="MT68" s="243">
        <f t="shared" si="382"/>
        <v>0</v>
      </c>
      <c r="MU68" s="243">
        <f t="shared" si="383"/>
        <v>0</v>
      </c>
      <c r="MV68" s="243">
        <f t="shared" si="384"/>
        <v>0</v>
      </c>
      <c r="MW68" s="861">
        <f t="shared" si="115"/>
        <v>42036</v>
      </c>
      <c r="MX68" s="253">
        <f t="shared" si="116"/>
        <v>50061.995000000003</v>
      </c>
      <c r="MY68" s="243">
        <f t="shared" si="117"/>
        <v>0</v>
      </c>
      <c r="MZ68" s="243">
        <f t="shared" si="118"/>
        <v>0</v>
      </c>
      <c r="NA68" s="243">
        <f t="shared" si="119"/>
        <v>50061.995000000003</v>
      </c>
      <c r="NB68" s="359"/>
      <c r="NC68" s="1159"/>
      <c r="ND68" s="378"/>
      <c r="NE68" s="378"/>
      <c r="NF68" s="382"/>
      <c r="NG68" s="415"/>
      <c r="NH68" s="821"/>
      <c r="NI68" s="415"/>
      <c r="NJ68" s="274"/>
      <c r="NK68" s="1113"/>
      <c r="NL68" s="992"/>
      <c r="NM68" s="413"/>
      <c r="NN68" s="378"/>
      <c r="NO68" s="243"/>
      <c r="NP68" s="243"/>
      <c r="NQ68" s="276"/>
      <c r="NR68" s="254"/>
      <c r="NS68" s="757"/>
      <c r="NT68" s="757"/>
      <c r="NU68" s="758"/>
      <c r="NV68" s="758"/>
      <c r="NW68" s="758"/>
      <c r="NX68" s="234"/>
      <c r="NY68" s="241"/>
      <c r="NZ68" s="241"/>
      <c r="OA68" s="143"/>
      <c r="OB68" s="241"/>
      <c r="OC68" s="241"/>
      <c r="OD68" s="236"/>
      <c r="OE68" s="236"/>
      <c r="OF68" s="236"/>
      <c r="OG68" s="234"/>
      <c r="OH68" s="143"/>
      <c r="OI68" s="236"/>
      <c r="OJ68" s="236"/>
      <c r="OK68" s="236"/>
      <c r="OL68" s="236"/>
      <c r="OM68" s="236"/>
      <c r="ON68" s="236"/>
      <c r="OO68" s="236"/>
      <c r="OP68" s="236"/>
      <c r="OQ68" s="236"/>
      <c r="OR68" s="236"/>
      <c r="OS68" s="236"/>
      <c r="OT68" s="236"/>
      <c r="OU68" s="236"/>
      <c r="OV68" s="236"/>
      <c r="OW68" s="236"/>
      <c r="OX68" s="236"/>
      <c r="OY68" s="236"/>
      <c r="OZ68" s="236"/>
      <c r="PA68" s="236"/>
      <c r="PB68" s="236"/>
      <c r="PC68" s="236"/>
      <c r="PD68" s="236"/>
      <c r="PE68" s="236"/>
      <c r="PF68" s="236"/>
      <c r="PG68" s="236"/>
      <c r="PH68" s="236"/>
      <c r="PI68" s="236"/>
      <c r="PJ68" s="236"/>
      <c r="PK68" s="236"/>
      <c r="PL68" s="236"/>
      <c r="PM68" s="236"/>
      <c r="PN68" s="236"/>
      <c r="PO68" s="236"/>
      <c r="PP68" s="236"/>
      <c r="PQ68" s="236"/>
      <c r="PR68" s="236"/>
      <c r="PS68" s="236"/>
      <c r="PT68" s="236"/>
      <c r="PU68" s="236"/>
      <c r="PV68" s="236"/>
      <c r="PW68" s="236"/>
      <c r="PX68" s="236"/>
      <c r="PY68" s="236"/>
      <c r="PZ68" s="236"/>
      <c r="QA68" s="236"/>
      <c r="QB68" s="236"/>
      <c r="QC68" s="236"/>
      <c r="QD68" s="236"/>
      <c r="QE68" s="236"/>
      <c r="QF68" s="236"/>
      <c r="QG68" s="236"/>
      <c r="QH68" s="236"/>
      <c r="QI68" s="236"/>
      <c r="QJ68" s="236"/>
      <c r="QK68" s="236"/>
      <c r="QL68" s="236"/>
      <c r="QM68" s="236"/>
      <c r="QN68" s="236"/>
      <c r="QO68" s="236"/>
      <c r="QP68" s="236"/>
      <c r="QQ68" s="236"/>
      <c r="QR68" s="236"/>
      <c r="QS68" s="236"/>
      <c r="QT68" s="236"/>
      <c r="QU68" s="236"/>
      <c r="QV68" s="236"/>
      <c r="QW68" s="236"/>
      <c r="QX68" s="236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4"/>
      <c r="SD68" s="84"/>
      <c r="SE68" s="84"/>
      <c r="SF68" s="84"/>
      <c r="SG68" s="84"/>
      <c r="SH68" s="84"/>
      <c r="SI68" s="84"/>
      <c r="SJ68" s="84"/>
      <c r="SK68" s="84"/>
      <c r="SL68" s="84"/>
      <c r="SM68" s="84"/>
      <c r="SN68" s="84"/>
      <c r="SO68" s="84"/>
      <c r="SP68" s="84"/>
      <c r="SQ68" s="84"/>
      <c r="SR68" s="84"/>
      <c r="SS68" s="84"/>
      <c r="ST68" s="84"/>
      <c r="SU68" s="84"/>
      <c r="SV68" s="84"/>
      <c r="SW68" s="84"/>
      <c r="SX68" s="84"/>
      <c r="SY68" s="84"/>
      <c r="SZ68" s="84"/>
      <c r="TA68" s="84"/>
      <c r="TB68" s="84"/>
      <c r="TC68" s="84"/>
      <c r="TD68" s="84"/>
      <c r="TE68" s="84"/>
      <c r="TF68" s="84"/>
      <c r="TG68" s="84"/>
      <c r="TH68" s="84"/>
      <c r="TI68" s="84"/>
      <c r="TJ68" s="84"/>
      <c r="TK68" s="84"/>
      <c r="TL68" s="84"/>
      <c r="TM68" s="84"/>
      <c r="TN68" s="84"/>
      <c r="TO68" s="84"/>
      <c r="TP68" s="84"/>
      <c r="TQ68" s="84"/>
      <c r="TR68" s="84"/>
      <c r="TS68" s="84"/>
      <c r="TT68" s="84"/>
      <c r="TU68" s="84"/>
      <c r="TV68" s="84"/>
      <c r="TW68" s="84"/>
      <c r="TX68" s="84"/>
      <c r="TY68" s="84"/>
      <c r="TZ68" s="84"/>
      <c r="UA68" s="84"/>
      <c r="UB68" s="84"/>
      <c r="UC68" s="84"/>
      <c r="UD68" s="84"/>
      <c r="UE68" s="84"/>
      <c r="UF68" s="84"/>
      <c r="UG68" s="84"/>
      <c r="UH68" s="84"/>
      <c r="UI68" s="84"/>
    </row>
    <row r="69" spans="1:555" s="90" customFormat="1" ht="19.5" customHeight="1" x14ac:dyDescent="0.35">
      <c r="A69" s="84"/>
      <c r="B69" s="1167"/>
      <c r="C69" s="867"/>
      <c r="D69" s="869"/>
      <c r="E69" s="869"/>
      <c r="F69" s="867"/>
      <c r="G69" s="870"/>
      <c r="H69" s="953"/>
      <c r="I69" s="355"/>
      <c r="J69" s="355"/>
      <c r="K69" s="355"/>
      <c r="L69" s="1146"/>
      <c r="M69" s="330"/>
      <c r="N69"/>
      <c r="O69" s="321"/>
      <c r="P69" s="330"/>
      <c r="Q69" s="526"/>
      <c r="R69" s="272"/>
      <c r="S69" s="499"/>
      <c r="T69" s="267"/>
      <c r="U69" s="504"/>
      <c r="V69" s="499"/>
      <c r="W69" s="267"/>
      <c r="X69" s="272"/>
      <c r="Y69" s="499"/>
      <c r="Z69" s="521"/>
      <c r="AA69" s="363"/>
      <c r="AB69" s="330"/>
      <c r="AC69" s="521"/>
      <c r="AD69" s="272"/>
      <c r="AE69" s="499"/>
      <c r="AF69" s="267"/>
      <c r="AG69" s="272"/>
      <c r="AH69" s="499"/>
      <c r="AI69" s="267"/>
      <c r="AJ69" s="363"/>
      <c r="AK69" s="330"/>
      <c r="AL69" s="267"/>
      <c r="AM69" s="272"/>
      <c r="AN69" s="499"/>
      <c r="AO69" s="267"/>
      <c r="AP69" s="363"/>
      <c r="AQ69" s="389"/>
      <c r="AR69" s="267"/>
      <c r="AS69" s="521"/>
      <c r="AT69" s="670"/>
      <c r="AU69" s="267"/>
      <c r="AV69" s="521"/>
      <c r="AW69" s="306"/>
      <c r="AX69" s="267"/>
      <c r="AY69" s="521"/>
      <c r="AZ69" s="499"/>
      <c r="BA69" s="267"/>
      <c r="BB69" s="363"/>
      <c r="BC69" s="330"/>
      <c r="BD69" s="267"/>
      <c r="BE69" s="272"/>
      <c r="BF69" s="499"/>
      <c r="BG69" s="267"/>
      <c r="BH69" s="363"/>
      <c r="BI69" s="499"/>
      <c r="BJ69" s="267"/>
      <c r="BK69" s="272"/>
      <c r="BL69" s="499"/>
      <c r="BM69" s="267"/>
      <c r="BN69" s="363"/>
      <c r="BO69" s="499"/>
      <c r="BP69" s="267"/>
      <c r="BQ69" s="272"/>
      <c r="BR69" s="499"/>
      <c r="BS69" s="521"/>
      <c r="BT69" s="272"/>
      <c r="BU69" s="499"/>
      <c r="BV69" s="521"/>
      <c r="BW69" s="363"/>
      <c r="BX69" s="499"/>
      <c r="BY69" s="267"/>
      <c r="BZ69" s="363"/>
      <c r="CA69" s="306"/>
      <c r="CB69" s="267"/>
      <c r="CC69" s="272"/>
      <c r="CD69" s="501"/>
      <c r="CE69" s="521"/>
      <c r="CF69" s="505"/>
      <c r="CG69" s="330"/>
      <c r="CH69" s="267"/>
      <c r="CI69" s="309"/>
      <c r="CJ69" s="499"/>
      <c r="CK69" s="267"/>
      <c r="CL69" s="363"/>
      <c r="CM69" s="330"/>
      <c r="CN69" s="267"/>
      <c r="CO69" s="272"/>
      <c r="CP69" s="501"/>
      <c r="CQ69" s="267"/>
      <c r="CR69" s="807"/>
      <c r="CS69" s="330"/>
      <c r="CT69" s="267"/>
      <c r="CU69" s="272"/>
      <c r="CV69" s="323"/>
      <c r="CW69" s="323"/>
      <c r="CX69" s="224"/>
      <c r="CY69" s="1127"/>
      <c r="CZ69" s="306"/>
      <c r="DA69" s="272"/>
      <c r="DB69" s="308"/>
      <c r="DC69" s="306"/>
      <c r="DD69" s="307"/>
      <c r="DE69" s="308"/>
      <c r="DF69" s="306"/>
      <c r="DG69"/>
      <c r="DH69" s="308"/>
      <c r="DI69" s="306"/>
      <c r="DJ69" s="267"/>
      <c r="DK69" s="597"/>
      <c r="DL69" s="297"/>
      <c r="DM69"/>
      <c r="DN69" s="309"/>
      <c r="DO69" s="330"/>
      <c r="DP69" s="521"/>
      <c r="DQ69" s="272"/>
      <c r="DR69" s="499"/>
      <c r="DS69" s="521"/>
      <c r="DT69" s="272"/>
      <c r="DU69" s="297"/>
      <c r="DV69" s="267"/>
      <c r="DW69" s="309"/>
      <c r="DX69" s="297"/>
      <c r="DY69" s="272"/>
      <c r="DZ69" s="309"/>
      <c r="EA69" s="297"/>
      <c r="EB69" s="1051"/>
      <c r="EC69" s="309"/>
      <c r="ED69" s="670"/>
      <c r="EE69" s="272"/>
      <c r="EF69" s="272"/>
      <c r="EG69" s="389"/>
      <c r="EH69" s="272"/>
      <c r="EI69" s="363"/>
      <c r="EJ69" s="670"/>
      <c r="EK69" s="272"/>
      <c r="EL69" s="272"/>
      <c r="EM69" s="297"/>
      <c r="EN69" s="1228"/>
      <c r="EO69" s="309"/>
      <c r="EP69" s="297"/>
      <c r="EQ69" s="272"/>
      <c r="ER69" s="309"/>
      <c r="ES69" s="297"/>
      <c r="ET69" s="267"/>
      <c r="EU69" s="309"/>
      <c r="EV69" s="297"/>
      <c r="EW69" s="267"/>
      <c r="EX69" s="309"/>
      <c r="EY69" s="297"/>
      <c r="EZ69" s="267"/>
      <c r="FA69" s="309"/>
      <c r="FB69" s="297"/>
      <c r="FC69" s="267"/>
      <c r="FD69" s="309"/>
      <c r="FE69" s="297"/>
      <c r="FF69" s="267"/>
      <c r="FG69" s="309"/>
      <c r="FH69" s="297"/>
      <c r="FI69" s="267"/>
      <c r="FJ69" s="309"/>
      <c r="FK69" s="297"/>
      <c r="FL69" s="267"/>
      <c r="FM69" s="309"/>
      <c r="FN69" s="297"/>
      <c r="FO69" s="267"/>
      <c r="FP69" s="272"/>
      <c r="FQ69" s="272"/>
      <c r="FR69" s="297"/>
      <c r="FS69" s="272"/>
      <c r="FT69" s="309"/>
      <c r="FU69" s="297"/>
      <c r="FV69" s="272"/>
      <c r="FW69" s="309"/>
      <c r="FX69" s="311"/>
      <c r="FY69" s="493"/>
      <c r="FZ69" s="312"/>
      <c r="GA69" s="1132"/>
      <c r="GB69" s="389"/>
      <c r="GC69" s="323"/>
      <c r="GD69" s="244"/>
      <c r="GE69" s="389"/>
      <c r="GF69" s="267"/>
      <c r="GG69" s="390"/>
      <c r="GH69" s="361"/>
      <c r="GI69" s="267"/>
      <c r="GJ69" s="244"/>
      <c r="GK69" s="548"/>
      <c r="GL69" s="244"/>
      <c r="GM69" s="390"/>
      <c r="GN69" s="297"/>
      <c r="GO69" s="272"/>
      <c r="GP69" s="309"/>
      <c r="GQ69" s="330"/>
      <c r="GR69" s="521"/>
      <c r="GS69" s="272"/>
      <c r="GT69" s="499"/>
      <c r="GU69" s="521"/>
      <c r="GV69" s="272"/>
      <c r="GW69" s="499"/>
      <c r="GX69" s="267"/>
      <c r="GY69" s="272"/>
      <c r="GZ69" s="499"/>
      <c r="HA69" s="521"/>
      <c r="HB69" s="272"/>
      <c r="HC69" s="499"/>
      <c r="HD69" s="267"/>
      <c r="HE69" s="272"/>
      <c r="HF69" s="691"/>
      <c r="HG69" s="315"/>
      <c r="HH69" s="321"/>
      <c r="HI69" s="691"/>
      <c r="HJ69" s="315"/>
      <c r="HK69" s="321"/>
      <c r="HL69" s="670"/>
      <c r="HM69" s="315"/>
      <c r="HN69" s="315"/>
      <c r="HO69" s="691"/>
      <c r="HP69" s="267"/>
      <c r="HQ69" s="321"/>
      <c r="HR69" s="499"/>
      <c r="HS69" s="521"/>
      <c r="HT69" s="363"/>
      <c r="HU69" s="691"/>
      <c r="HV69" s="267"/>
      <c r="HW69" s="321"/>
      <c r="HX69" s="499"/>
      <c r="HY69" s="521"/>
      <c r="HZ69" s="363"/>
      <c r="IA69" s="670"/>
      <c r="IB69" s="267"/>
      <c r="IC69" s="315"/>
      <c r="ID69" s="499"/>
      <c r="IE69" s="267"/>
      <c r="IF69" s="363"/>
      <c r="IG69" s="389"/>
      <c r="IH69" s="315"/>
      <c r="II69" s="321"/>
      <c r="IJ69" s="389"/>
      <c r="IK69" s="313"/>
      <c r="IL69" s="315"/>
      <c r="IM69" s="499"/>
      <c r="IN69" s="267"/>
      <c r="IO69" s="363"/>
      <c r="IP69" s="499"/>
      <c r="IQ69" s="267"/>
      <c r="IR69" s="363"/>
      <c r="IS69" s="499"/>
      <c r="IT69" s="521"/>
      <c r="IU69" s="363"/>
      <c r="IV69" s="499"/>
      <c r="IW69" s="521"/>
      <c r="IX69" s="363"/>
      <c r="IY69" s="499"/>
      <c r="IZ69" s="521"/>
      <c r="JA69" s="363"/>
      <c r="JB69" s="385"/>
      <c r="JC69" s="521"/>
      <c r="JD69" s="363"/>
      <c r="JE69" s="499"/>
      <c r="JF69" s="521"/>
      <c r="JG69" s="363"/>
      <c r="JH69" s="499"/>
      <c r="JI69" s="267"/>
      <c r="JJ69" s="363"/>
      <c r="JK69" s="499"/>
      <c r="JL69" s="267"/>
      <c r="JM69" s="363"/>
      <c r="JN69" s="499"/>
      <c r="JO69" s="521"/>
      <c r="JP69" s="363"/>
      <c r="JQ69" s="562"/>
      <c r="JR69" s="321"/>
      <c r="JS69" s="224"/>
      <c r="JT69" s="254">
        <f t="shared" si="306"/>
        <v>42064</v>
      </c>
      <c r="JU69" s="253">
        <f t="shared" si="307"/>
        <v>0</v>
      </c>
      <c r="JV69" s="253">
        <f t="shared" si="308"/>
        <v>2944.25</v>
      </c>
      <c r="JW69" s="253">
        <f t="shared" si="309"/>
        <v>0</v>
      </c>
      <c r="JX69" s="253">
        <f t="shared" si="310"/>
        <v>19</v>
      </c>
      <c r="JY69" s="253">
        <f t="shared" si="311"/>
        <v>0</v>
      </c>
      <c r="JZ69" s="253">
        <f t="shared" si="312"/>
        <v>0</v>
      </c>
      <c r="KA69" s="253">
        <f t="shared" si="313"/>
        <v>5325</v>
      </c>
      <c r="KB69" s="253">
        <f t="shared" si="314"/>
        <v>0</v>
      </c>
      <c r="KC69" s="253">
        <f t="shared" si="315"/>
        <v>0</v>
      </c>
      <c r="KD69" s="831">
        <f t="shared" si="316"/>
        <v>3827</v>
      </c>
      <c r="KE69" s="831">
        <f t="shared" si="317"/>
        <v>0</v>
      </c>
      <c r="KF69" s="831">
        <f t="shared" si="318"/>
        <v>0</v>
      </c>
      <c r="KG69" s="831">
        <f t="shared" si="319"/>
        <v>1193.99</v>
      </c>
      <c r="KH69" s="831">
        <f t="shared" si="320"/>
        <v>0</v>
      </c>
      <c r="KI69" s="831">
        <f t="shared" si="321"/>
        <v>0</v>
      </c>
      <c r="KJ69" s="253">
        <f t="shared" si="322"/>
        <v>0</v>
      </c>
      <c r="KK69" s="831">
        <f t="shared" si="323"/>
        <v>0</v>
      </c>
      <c r="KL69" s="831">
        <f t="shared" si="324"/>
        <v>22250</v>
      </c>
      <c r="KM69" s="831">
        <f t="shared" si="325"/>
        <v>0</v>
      </c>
      <c r="KN69" s="831">
        <f t="shared" si="326"/>
        <v>0</v>
      </c>
      <c r="KO69" s="831">
        <f t="shared" si="327"/>
        <v>18112.5</v>
      </c>
      <c r="KP69" s="831">
        <f t="shared" si="328"/>
        <v>0</v>
      </c>
      <c r="KQ69" s="831">
        <f t="shared" si="329"/>
        <v>0</v>
      </c>
      <c r="KR69" s="831">
        <f t="shared" si="330"/>
        <v>0</v>
      </c>
      <c r="KS69" s="831">
        <f t="shared" si="331"/>
        <v>4363</v>
      </c>
      <c r="KT69" s="243">
        <f t="shared" si="332"/>
        <v>0</v>
      </c>
      <c r="KU69" s="243">
        <f t="shared" si="333"/>
        <v>0</v>
      </c>
      <c r="KV69" s="243">
        <f t="shared" si="334"/>
        <v>0</v>
      </c>
      <c r="KW69" s="243">
        <f t="shared" si="335"/>
        <v>0</v>
      </c>
      <c r="KX69" s="243">
        <f t="shared" si="336"/>
        <v>0</v>
      </c>
      <c r="KY69" s="243">
        <f t="shared" si="337"/>
        <v>0</v>
      </c>
      <c r="KZ69" s="243">
        <f t="shared" si="385"/>
        <v>0</v>
      </c>
      <c r="LA69" s="243">
        <f t="shared" si="338"/>
        <v>0</v>
      </c>
      <c r="LB69" s="243">
        <f t="shared" si="339"/>
        <v>0</v>
      </c>
      <c r="LC69" s="243">
        <f t="shared" si="340"/>
        <v>0</v>
      </c>
      <c r="LD69" s="243">
        <f t="shared" si="341"/>
        <v>0</v>
      </c>
      <c r="LE69" s="243">
        <f t="shared" si="342"/>
        <v>0</v>
      </c>
      <c r="LF69" s="243">
        <f t="shared" si="343"/>
        <v>0</v>
      </c>
      <c r="LG69" s="243">
        <f t="shared" si="344"/>
        <v>0</v>
      </c>
      <c r="LH69" s="243">
        <f t="shared" si="345"/>
        <v>0</v>
      </c>
      <c r="LI69" s="243">
        <f t="shared" si="346"/>
        <v>0</v>
      </c>
      <c r="LJ69" s="243">
        <f t="shared" si="347"/>
        <v>0</v>
      </c>
      <c r="LK69" s="243">
        <f t="shared" si="348"/>
        <v>0</v>
      </c>
      <c r="LL69" s="243">
        <f t="shared" si="349"/>
        <v>0</v>
      </c>
      <c r="LM69" s="243">
        <f t="shared" si="350"/>
        <v>0</v>
      </c>
      <c r="LN69" s="243">
        <f t="shared" si="351"/>
        <v>0</v>
      </c>
      <c r="LO69" s="243">
        <f t="shared" si="352"/>
        <v>0</v>
      </c>
      <c r="LP69" s="243">
        <f t="shared" si="353"/>
        <v>0</v>
      </c>
      <c r="LQ69" s="243">
        <f t="shared" si="354"/>
        <v>0</v>
      </c>
      <c r="LR69" s="243">
        <f t="shared" si="355"/>
        <v>0</v>
      </c>
      <c r="LS69" s="243">
        <f t="shared" si="356"/>
        <v>0</v>
      </c>
      <c r="LT69" s="243">
        <f t="shared" si="357"/>
        <v>0</v>
      </c>
      <c r="LU69" s="243">
        <f t="shared" si="358"/>
        <v>0</v>
      </c>
      <c r="LV69" s="243">
        <f t="shared" si="359"/>
        <v>0</v>
      </c>
      <c r="LW69" s="243">
        <f t="shared" si="360"/>
        <v>0</v>
      </c>
      <c r="LX69" s="243">
        <f t="shared" si="361"/>
        <v>0</v>
      </c>
      <c r="LY69" s="243">
        <f t="shared" si="362"/>
        <v>0</v>
      </c>
      <c r="LZ69" s="243">
        <f t="shared" si="363"/>
        <v>0</v>
      </c>
      <c r="MA69" s="243">
        <f t="shared" si="364"/>
        <v>0</v>
      </c>
      <c r="MB69" s="243">
        <f t="shared" si="365"/>
        <v>0</v>
      </c>
      <c r="MC69" s="243">
        <f t="shared" si="386"/>
        <v>0</v>
      </c>
      <c r="MD69" s="243">
        <f t="shared" si="366"/>
        <v>0</v>
      </c>
      <c r="ME69" s="243">
        <f t="shared" si="367"/>
        <v>0</v>
      </c>
      <c r="MF69" s="243">
        <f t="shared" si="368"/>
        <v>0</v>
      </c>
      <c r="MG69" s="243">
        <f t="shared" si="369"/>
        <v>0</v>
      </c>
      <c r="MH69" s="243">
        <f t="shared" si="370"/>
        <v>0</v>
      </c>
      <c r="MI69" s="243">
        <f t="shared" si="371"/>
        <v>0</v>
      </c>
      <c r="MJ69" s="243">
        <f t="shared" si="372"/>
        <v>0</v>
      </c>
      <c r="MK69" s="243">
        <f t="shared" si="373"/>
        <v>0</v>
      </c>
      <c r="ML69" s="243">
        <f t="shared" si="374"/>
        <v>0</v>
      </c>
      <c r="MM69" s="243">
        <f t="shared" si="375"/>
        <v>0</v>
      </c>
      <c r="MN69" s="243">
        <f t="shared" si="376"/>
        <v>0</v>
      </c>
      <c r="MO69" s="243">
        <f t="shared" si="377"/>
        <v>0</v>
      </c>
      <c r="MP69" s="243">
        <f t="shared" si="378"/>
        <v>0</v>
      </c>
      <c r="MQ69" s="243">
        <f t="shared" si="379"/>
        <v>0</v>
      </c>
      <c r="MR69" s="243">
        <f t="shared" si="380"/>
        <v>0</v>
      </c>
      <c r="MS69" s="243">
        <f t="shared" si="381"/>
        <v>0</v>
      </c>
      <c r="MT69" s="243">
        <f t="shared" si="382"/>
        <v>0</v>
      </c>
      <c r="MU69" s="243">
        <f t="shared" si="383"/>
        <v>0</v>
      </c>
      <c r="MV69" s="243">
        <f t="shared" si="384"/>
        <v>0</v>
      </c>
      <c r="MW69" s="861">
        <f t="shared" si="115"/>
        <v>42064</v>
      </c>
      <c r="MX69" s="253">
        <f t="shared" si="116"/>
        <v>58034.74</v>
      </c>
      <c r="MY69" s="243">
        <f t="shared" si="117"/>
        <v>0</v>
      </c>
      <c r="MZ69" s="243">
        <f t="shared" si="118"/>
        <v>0</v>
      </c>
      <c r="NA69" s="243">
        <f t="shared" si="119"/>
        <v>58034.74</v>
      </c>
      <c r="NB69" s="364"/>
      <c r="NC69" s="1159"/>
      <c r="ND69" s="378"/>
      <c r="NE69" s="378"/>
      <c r="NF69" s="382"/>
      <c r="NG69" s="274"/>
      <c r="NH69" s="819"/>
      <c r="NI69" s="269"/>
      <c r="NJ69" s="274"/>
      <c r="NK69" s="1113"/>
      <c r="NL69" s="992"/>
      <c r="NM69" s="413"/>
      <c r="NN69" s="378"/>
      <c r="NO69" s="243"/>
      <c r="NP69" s="243"/>
      <c r="NQ69" s="276"/>
      <c r="NR69" s="254"/>
      <c r="NS69" s="757"/>
      <c r="NT69" s="757"/>
      <c r="NU69" s="758"/>
      <c r="NV69" s="758"/>
      <c r="NW69" s="758"/>
      <c r="NX69" s="234"/>
      <c r="NY69" s="241"/>
      <c r="NZ69" s="241"/>
      <c r="OA69" s="143"/>
      <c r="OB69" s="241"/>
      <c r="OC69" s="241"/>
      <c r="OD69" s="236"/>
      <c r="OE69" s="236"/>
      <c r="OF69" s="236"/>
      <c r="OG69" s="234"/>
      <c r="OH69" s="143"/>
      <c r="OI69" s="236"/>
      <c r="OJ69" s="236"/>
      <c r="OK69" s="236"/>
      <c r="OL69" s="236"/>
      <c r="OM69" s="236"/>
      <c r="ON69" s="236"/>
      <c r="OO69" s="236"/>
      <c r="OP69" s="236"/>
      <c r="OQ69" s="236"/>
      <c r="OR69" s="236"/>
      <c r="OS69" s="236"/>
      <c r="OT69" s="236"/>
      <c r="OU69" s="236"/>
      <c r="OV69" s="236"/>
      <c r="OW69" s="236"/>
      <c r="OX69" s="236"/>
      <c r="OY69" s="236"/>
      <c r="OZ69" s="236"/>
      <c r="PA69" s="236"/>
      <c r="PB69" s="236"/>
      <c r="PC69" s="236"/>
      <c r="PD69" s="236"/>
      <c r="PE69" s="236"/>
      <c r="PF69" s="236"/>
      <c r="PG69" s="236"/>
      <c r="PH69" s="236"/>
      <c r="PI69" s="236"/>
      <c r="PJ69" s="236"/>
      <c r="PK69" s="236"/>
      <c r="PL69" s="236"/>
      <c r="PM69" s="236"/>
      <c r="PN69" s="236"/>
      <c r="PO69" s="236"/>
      <c r="PP69" s="236"/>
      <c r="PQ69" s="236"/>
      <c r="PR69" s="236"/>
      <c r="PS69" s="236"/>
      <c r="PT69" s="236"/>
      <c r="PU69" s="236"/>
      <c r="PV69" s="236"/>
      <c r="PW69" s="236"/>
      <c r="PX69" s="236"/>
      <c r="PY69" s="236"/>
      <c r="PZ69" s="236"/>
      <c r="QA69" s="236"/>
      <c r="QB69" s="236"/>
      <c r="QC69" s="236"/>
      <c r="QD69" s="236"/>
      <c r="QE69" s="236"/>
      <c r="QF69" s="236"/>
      <c r="QG69" s="236"/>
      <c r="QH69" s="236"/>
      <c r="QI69" s="236"/>
      <c r="QJ69" s="236"/>
      <c r="QK69" s="236"/>
      <c r="QL69" s="236"/>
      <c r="QM69" s="236"/>
      <c r="QN69" s="236"/>
      <c r="QO69" s="236"/>
      <c r="QP69" s="236"/>
      <c r="QQ69" s="236"/>
      <c r="QR69" s="236"/>
      <c r="QS69" s="236"/>
      <c r="QT69" s="236"/>
      <c r="QU69" s="236"/>
      <c r="QV69" s="236"/>
      <c r="QW69" s="236"/>
      <c r="QX69" s="236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4"/>
      <c r="SD69" s="84"/>
      <c r="SE69" s="84"/>
      <c r="SF69" s="84"/>
      <c r="SG69" s="84"/>
      <c r="SH69" s="84"/>
      <c r="SI69" s="84"/>
      <c r="SJ69" s="84"/>
      <c r="SK69" s="84"/>
      <c r="SL69" s="84"/>
      <c r="SM69" s="84"/>
      <c r="SN69" s="84"/>
      <c r="SO69" s="84"/>
      <c r="SP69" s="84"/>
      <c r="SQ69" s="84"/>
      <c r="SR69" s="84"/>
      <c r="SS69" s="84"/>
      <c r="ST69" s="84"/>
      <c r="SU69" s="84"/>
      <c r="SV69" s="84"/>
      <c r="SW69" s="84"/>
      <c r="SX69" s="84"/>
      <c r="SY69" s="84"/>
      <c r="SZ69" s="84"/>
      <c r="TA69" s="84"/>
      <c r="TB69" s="84"/>
      <c r="TC69" s="84"/>
      <c r="TD69" s="84"/>
      <c r="TE69" s="84"/>
      <c r="TF69" s="84"/>
      <c r="TG69" s="84"/>
      <c r="TH69" s="84"/>
      <c r="TI69" s="84"/>
      <c r="TJ69" s="84"/>
      <c r="TK69" s="84"/>
      <c r="TL69" s="84"/>
      <c r="TM69" s="84"/>
      <c r="TN69" s="84"/>
      <c r="TO69" s="84"/>
      <c r="TP69" s="84"/>
      <c r="TQ69" s="84"/>
      <c r="TR69" s="84"/>
      <c r="TS69" s="84"/>
      <c r="TT69" s="84"/>
      <c r="TU69" s="84"/>
      <c r="TV69" s="84"/>
      <c r="TW69" s="84"/>
      <c r="TX69" s="84"/>
      <c r="TY69" s="84"/>
      <c r="TZ69" s="84"/>
      <c r="UA69" s="84"/>
      <c r="UB69" s="84"/>
      <c r="UC69" s="84"/>
      <c r="UD69" s="84"/>
      <c r="UE69" s="84"/>
      <c r="UF69" s="84"/>
      <c r="UG69" s="84"/>
      <c r="UH69" s="84"/>
      <c r="UI69" s="84"/>
    </row>
    <row r="70" spans="1:555" s="90" customFormat="1" ht="19.5" customHeight="1" x14ac:dyDescent="0.35">
      <c r="A70" s="84"/>
      <c r="B70" s="1167">
        <f>EDATE(B66,1)</f>
        <v>42005</v>
      </c>
      <c r="C70" s="867">
        <f>D55</f>
        <v>25000</v>
      </c>
      <c r="D70" s="869">
        <f>(F68&lt;0)*-F68</f>
        <v>0</v>
      </c>
      <c r="E70" s="869">
        <f>(F68&gt;0)*-F68</f>
        <v>-44310.62</v>
      </c>
      <c r="F70" s="867">
        <f t="shared" ref="F70:F81" si="387">NG70</f>
        <v>4465.38</v>
      </c>
      <c r="G70" s="870">
        <f>G66+F70</f>
        <v>73776.000000000015</v>
      </c>
      <c r="H70" s="953">
        <f>F70/D55</f>
        <v>0.1786152</v>
      </c>
      <c r="I70" s="355">
        <f>F70+I66</f>
        <v>48776</v>
      </c>
      <c r="J70" s="355">
        <f>MAX(I55:I70)</f>
        <v>48776</v>
      </c>
      <c r="K70" s="355">
        <f t="shared" ref="K70:K80" si="388">I70-J70</f>
        <v>0</v>
      </c>
      <c r="L70" s="1145">
        <f t="shared" ref="L70:L81" si="389">B70</f>
        <v>42005</v>
      </c>
      <c r="M70" s="330">
        <f>M66</f>
        <v>0</v>
      </c>
      <c r="N70" s="1034">
        <v>2462.5</v>
      </c>
      <c r="O70" s="498">
        <f t="shared" ref="O70:O81" si="390">N70*M70</f>
        <v>0</v>
      </c>
      <c r="P70" s="330">
        <f>P66</f>
        <v>1</v>
      </c>
      <c r="Q70" s="382">
        <f t="shared" ref="Q70:Q81" si="391">N70/10</f>
        <v>246.25</v>
      </c>
      <c r="R70" s="274">
        <f t="shared" ref="R70:R81" si="392">Q70*P70</f>
        <v>246.25</v>
      </c>
      <c r="S70" s="499">
        <f>S66</f>
        <v>0</v>
      </c>
      <c r="T70" s="1036">
        <v>1745</v>
      </c>
      <c r="U70" s="269">
        <f t="shared" ref="U70:U81" si="393">T70*S70</f>
        <v>0</v>
      </c>
      <c r="V70" s="499">
        <f>V66</f>
        <v>1</v>
      </c>
      <c r="W70" s="1036">
        <v>174.5</v>
      </c>
      <c r="X70" s="269">
        <f t="shared" ref="X70:X81" si="394">W70*V70</f>
        <v>174.5</v>
      </c>
      <c r="Y70" s="499">
        <f>Y66</f>
        <v>0</v>
      </c>
      <c r="Z70" s="298">
        <v>5990</v>
      </c>
      <c r="AA70" s="392">
        <f t="shared" ref="AA70:AA81" si="395">Y70*Z70</f>
        <v>0</v>
      </c>
      <c r="AB70" s="330">
        <f>AB66</f>
        <v>0</v>
      </c>
      <c r="AC70" s="298">
        <f t="shared" ref="AC70:AC81" si="396">Z70/2</f>
        <v>2995</v>
      </c>
      <c r="AD70" s="274">
        <f t="shared" ref="AD70:AD81" si="397">AC70*AB70</f>
        <v>0</v>
      </c>
      <c r="AE70" s="499">
        <f>AE66</f>
        <v>1</v>
      </c>
      <c r="AF70" s="1036">
        <v>599</v>
      </c>
      <c r="AG70" s="274">
        <f t="shared" ref="AG70:AG81" si="398">AF70*AE70</f>
        <v>599</v>
      </c>
      <c r="AH70" s="499">
        <f>AH66</f>
        <v>0</v>
      </c>
      <c r="AI70" s="1036">
        <v>2190</v>
      </c>
      <c r="AJ70" s="392">
        <f t="shared" ref="AJ70:AJ81" si="399">AI70*AH70</f>
        <v>0</v>
      </c>
      <c r="AK70" s="330">
        <f>AK66</f>
        <v>0</v>
      </c>
      <c r="AL70" s="1036">
        <v>1095</v>
      </c>
      <c r="AM70" s="274">
        <f t="shared" ref="AM70:AM81" si="400">AL70*AK70</f>
        <v>0</v>
      </c>
      <c r="AN70" s="499">
        <f>AN66</f>
        <v>1</v>
      </c>
      <c r="AO70" s="1036">
        <v>438</v>
      </c>
      <c r="AP70" s="392">
        <f t="shared" ref="AP70:AP81" si="401">AO70*AN70</f>
        <v>438</v>
      </c>
      <c r="AQ70" s="316">
        <f>AQ66</f>
        <v>0</v>
      </c>
      <c r="AR70" s="1036">
        <v>6608.75</v>
      </c>
      <c r="AS70" s="392">
        <f t="shared" ref="AS70:AS81" si="402">AR70*AQ70</f>
        <v>0</v>
      </c>
      <c r="AT70" s="276">
        <f>AT66</f>
        <v>0</v>
      </c>
      <c r="AU70" s="1036">
        <v>3304.38</v>
      </c>
      <c r="AV70" s="392">
        <f t="shared" ref="AV70:AV81" si="403">AU70*AT70</f>
        <v>0</v>
      </c>
      <c r="AW70" s="297">
        <f>AW66</f>
        <v>1</v>
      </c>
      <c r="AX70" s="1036">
        <v>660.88</v>
      </c>
      <c r="AY70" s="274">
        <f t="shared" ref="AY70:AY81" si="404">AX70*AW70</f>
        <v>660.88</v>
      </c>
      <c r="AZ70" s="499">
        <f>AZ66</f>
        <v>0</v>
      </c>
      <c r="BA70" s="268">
        <v>2600</v>
      </c>
      <c r="BB70" s="392">
        <f t="shared" ref="BB70:BB81" si="405">BA70*AZ70</f>
        <v>0</v>
      </c>
      <c r="BC70" s="330">
        <f>BC66</f>
        <v>0</v>
      </c>
      <c r="BD70" s="268">
        <v>3920</v>
      </c>
      <c r="BE70" s="274">
        <f t="shared" ref="BE70:BE81" si="406">BD70*BC70</f>
        <v>0</v>
      </c>
      <c r="BF70" s="499">
        <f>BF66</f>
        <v>0</v>
      </c>
      <c r="BG70" s="1036">
        <v>9000</v>
      </c>
      <c r="BH70" s="358">
        <f t="shared" ref="BH70:BH81" si="407">BG70*BF70</f>
        <v>0</v>
      </c>
      <c r="BI70" s="499">
        <f>BI66</f>
        <v>0</v>
      </c>
      <c r="BJ70" s="1036">
        <v>3812.5</v>
      </c>
      <c r="BK70" s="269">
        <f t="shared" ref="BK70:BK81" si="408">BJ70*BI70</f>
        <v>0</v>
      </c>
      <c r="BL70" s="499">
        <f>BL66</f>
        <v>1</v>
      </c>
      <c r="BM70" s="382">
        <f t="shared" ref="BM70:BM81" si="409">BJ70/2</f>
        <v>1906.25</v>
      </c>
      <c r="BN70" s="392">
        <f t="shared" ref="BN70:BN81" si="410">BM70*BL70</f>
        <v>1906.25</v>
      </c>
      <c r="BO70" s="499">
        <f>BO66</f>
        <v>0</v>
      </c>
      <c r="BP70" s="1036">
        <v>1668.75</v>
      </c>
      <c r="BQ70" s="274">
        <f t="shared" ref="BQ70:BQ81" si="411">BP70*BO70</f>
        <v>0</v>
      </c>
      <c r="BR70" s="499">
        <f>BR66</f>
        <v>0</v>
      </c>
      <c r="BS70" s="298">
        <v>575</v>
      </c>
      <c r="BT70" s="269">
        <f t="shared" ref="BT70:BT81" si="412">BS70*BR70</f>
        <v>0</v>
      </c>
      <c r="BU70" s="499">
        <f>BU66</f>
        <v>1</v>
      </c>
      <c r="BV70" s="298">
        <f t="shared" ref="BV70:BV81" si="413">(BS70/2)</f>
        <v>287.5</v>
      </c>
      <c r="BW70" s="392">
        <f t="shared" ref="BW70:BW81" si="414">BV70*BU70</f>
        <v>287.5</v>
      </c>
      <c r="BX70" s="499">
        <f>BX66</f>
        <v>0</v>
      </c>
      <c r="BY70" s="1036">
        <v>605</v>
      </c>
      <c r="BZ70" s="392">
        <f t="shared" ref="BZ70:BZ81" si="415">BY70*BX70</f>
        <v>0</v>
      </c>
      <c r="CA70" s="297">
        <f>CA66</f>
        <v>0</v>
      </c>
      <c r="CB70" s="1036">
        <v>1530</v>
      </c>
      <c r="CC70" s="269">
        <f t="shared" ref="CC70:CC81" si="416">CB70*CA70</f>
        <v>0</v>
      </c>
      <c r="CD70" s="501">
        <f>CD66</f>
        <v>0</v>
      </c>
      <c r="CE70" s="298">
        <f t="shared" ref="CE70:CE81" si="417">CB70/2</f>
        <v>765</v>
      </c>
      <c r="CF70" s="500">
        <f t="shared" ref="CF70:CF81" si="418">CE70*CD70</f>
        <v>0</v>
      </c>
      <c r="CG70" s="330">
        <f>CG66</f>
        <v>1</v>
      </c>
      <c r="CH70" s="1036">
        <v>153</v>
      </c>
      <c r="CI70" s="299">
        <f t="shared" ref="CI70:CI81" si="419">CH70*CG70</f>
        <v>153</v>
      </c>
      <c r="CJ70" s="499">
        <f>CJ66</f>
        <v>0</v>
      </c>
      <c r="CK70" s="268"/>
      <c r="CL70" s="392">
        <f t="shared" ref="CL70:CL81" si="420">CK70*CJ70</f>
        <v>0</v>
      </c>
      <c r="CM70" s="330">
        <f>CM66</f>
        <v>0</v>
      </c>
      <c r="CN70" s="268"/>
      <c r="CO70" s="269">
        <f t="shared" ref="CO70:CO81" si="421">CN70*CM70</f>
        <v>0</v>
      </c>
      <c r="CP70" s="501">
        <f>CP66</f>
        <v>0</v>
      </c>
      <c r="CQ70" s="268"/>
      <c r="CR70" s="299"/>
      <c r="CS70" s="330">
        <f>CS66</f>
        <v>1</v>
      </c>
      <c r="CT70" s="268"/>
      <c r="CU70" s="274">
        <f t="shared" ref="CU70:CU81" si="422">CT70*CS70</f>
        <v>0</v>
      </c>
      <c r="CV70" s="323">
        <f t="shared" ref="CV70:CV81" si="423">O70+R70+U70+X70+AA70+AD70+AG70+AJ70+AM70+AP70+BB70+CL70+BE70+BH70+CO70+BK70+BN70+BQ70+BT70+BW70+CU70+BZ70+CR70+CC70+CF70+CI70+AS70+AV70+AY70</f>
        <v>4465.38</v>
      </c>
      <c r="CW70" s="323">
        <f>CV70+CW66</f>
        <v>48776</v>
      </c>
      <c r="CX70" s="223"/>
      <c r="CY70" s="1127">
        <f t="shared" ref="CY70:CY81" si="424">L70</f>
        <v>42005</v>
      </c>
      <c r="CZ70" s="297">
        <f>CZ66</f>
        <v>0</v>
      </c>
      <c r="DA70" s="269">
        <v>3613.75</v>
      </c>
      <c r="DB70" s="299">
        <f t="shared" ref="DB70:DB81" si="425">DA70*CZ70</f>
        <v>0</v>
      </c>
      <c r="DC70" s="297">
        <f>DC66</f>
        <v>0</v>
      </c>
      <c r="DD70" s="298">
        <f t="shared" ref="DD70:DD81" si="426">DA70/10</f>
        <v>361.375</v>
      </c>
      <c r="DE70" s="299">
        <f t="shared" ref="DE70:DE81" si="427">DD70*DC70</f>
        <v>0</v>
      </c>
      <c r="DF70" s="297">
        <f>DF66</f>
        <v>0</v>
      </c>
      <c r="DG70" s="1034">
        <v>2560</v>
      </c>
      <c r="DH70" s="299">
        <f t="shared" ref="DH70:DH81" si="428">DG70*DF70</f>
        <v>0</v>
      </c>
      <c r="DI70" s="297">
        <f>DI66</f>
        <v>0</v>
      </c>
      <c r="DJ70" s="1036">
        <v>256</v>
      </c>
      <c r="DK70" s="596">
        <f t="shared" ref="DK70:DK81" si="429">DJ70*DI70</f>
        <v>0</v>
      </c>
      <c r="DL70" s="297">
        <f>DL66</f>
        <v>0</v>
      </c>
      <c r="DM70" s="1034">
        <v>8030</v>
      </c>
      <c r="DN70" s="596">
        <f t="shared" ref="DN70:DN81" si="430">DM70*DL70</f>
        <v>0</v>
      </c>
      <c r="DO70" s="330">
        <f>DO66</f>
        <v>0</v>
      </c>
      <c r="DP70" s="298">
        <f t="shared" ref="DP70:DP81" si="431">DM70/2</f>
        <v>4015</v>
      </c>
      <c r="DQ70" s="274">
        <f t="shared" ref="DQ70:DQ81" si="432">DP70*DO70</f>
        <v>0</v>
      </c>
      <c r="DR70" s="499">
        <f>DR66</f>
        <v>0</v>
      </c>
      <c r="DS70" s="298">
        <f t="shared" ref="DS70:DS81" si="433">DM70/10</f>
        <v>803</v>
      </c>
      <c r="DT70" s="274">
        <f t="shared" ref="DT70:DT81" si="434">DS70*DR70</f>
        <v>0</v>
      </c>
      <c r="DU70" s="297">
        <f>DU66</f>
        <v>0</v>
      </c>
      <c r="DV70" s="1036">
        <v>10842.5</v>
      </c>
      <c r="DW70" s="596">
        <f t="shared" ref="DW70:DW81" si="435">DV70*DU70</f>
        <v>0</v>
      </c>
      <c r="DX70" s="297">
        <f>DX66</f>
        <v>0</v>
      </c>
      <c r="DY70" s="269">
        <f t="shared" ref="DY70:DY81" si="436">DV70/2</f>
        <v>5421.25</v>
      </c>
      <c r="DZ70" s="596">
        <f t="shared" ref="DZ70:DZ81" si="437">DY70*DX70</f>
        <v>0</v>
      </c>
      <c r="EA70" s="297">
        <f>EA66</f>
        <v>0</v>
      </c>
      <c r="EB70" s="1053">
        <v>2168.5</v>
      </c>
      <c r="EC70" s="596">
        <f t="shared" ref="EC70:EC81" si="438">EB70*EA70</f>
        <v>0</v>
      </c>
      <c r="ED70" s="276">
        <f>ED66</f>
        <v>0</v>
      </c>
      <c r="EE70" s="274">
        <v>5487.5</v>
      </c>
      <c r="EF70" s="596">
        <f t="shared" ref="EF70:EF81" si="439">EE70*ED70</f>
        <v>0</v>
      </c>
      <c r="EG70" s="316">
        <f>EG55</f>
        <v>0</v>
      </c>
      <c r="EH70" s="269">
        <f t="shared" ref="EH70:EH81" si="440">EE70/2</f>
        <v>2743.75</v>
      </c>
      <c r="EI70" s="596">
        <f t="shared" ref="EI70:EI81" si="441">EH70*EG70</f>
        <v>0</v>
      </c>
      <c r="EJ70" s="276">
        <f>EJ66</f>
        <v>0</v>
      </c>
      <c r="EK70" s="269">
        <f t="shared" ref="EK70:EK81" si="442">EE70/10</f>
        <v>548.75</v>
      </c>
      <c r="EL70" s="596">
        <f t="shared" ref="EL70:EL81" si="443">EK70*EJ70</f>
        <v>0</v>
      </c>
      <c r="EM70" s="297">
        <f>EM66</f>
        <v>0</v>
      </c>
      <c r="EN70" s="1225">
        <v>-30</v>
      </c>
      <c r="EO70" s="596">
        <f t="shared" ref="EO70:EO81" si="444">EN70*EM70</f>
        <v>0</v>
      </c>
      <c r="EP70" s="297">
        <f>EP66</f>
        <v>0</v>
      </c>
      <c r="EQ70" s="269">
        <v>6830</v>
      </c>
      <c r="ER70" s="596">
        <f t="shared" ref="ER70:ER81" si="445">EQ70*EP70</f>
        <v>0</v>
      </c>
      <c r="ES70" s="297">
        <f>ES66</f>
        <v>0</v>
      </c>
      <c r="ET70" s="1036">
        <v>9480</v>
      </c>
      <c r="EU70" s="596">
        <f t="shared" ref="EU70:EU81" si="446">ET70*ES70</f>
        <v>0</v>
      </c>
      <c r="EV70" s="297">
        <f>EV66</f>
        <v>0</v>
      </c>
      <c r="EW70" s="1036">
        <v>4112.5</v>
      </c>
      <c r="EX70" s="596">
        <f t="shared" ref="EX70:EX81" si="447">EW70*EV70</f>
        <v>0</v>
      </c>
      <c r="EY70" s="297">
        <f>EY66</f>
        <v>0</v>
      </c>
      <c r="EZ70" s="1036">
        <v>2056.25</v>
      </c>
      <c r="FA70" s="596">
        <f t="shared" ref="FA70:FA81" si="448">EZ70*EY70</f>
        <v>0</v>
      </c>
      <c r="FB70" s="297">
        <f>FB66</f>
        <v>0</v>
      </c>
      <c r="FC70" s="1036">
        <v>1268.75</v>
      </c>
      <c r="FD70" s="596">
        <f t="shared" ref="FD70:FD81" si="449">FC70*FB70</f>
        <v>0</v>
      </c>
      <c r="FE70" s="297">
        <f>FE66</f>
        <v>0</v>
      </c>
      <c r="FF70" s="964">
        <v>-2087.5</v>
      </c>
      <c r="FG70" s="596">
        <f t="shared" ref="FG70:FG81" si="450">FF70*FE70</f>
        <v>0</v>
      </c>
      <c r="FH70" s="297">
        <f>FH66</f>
        <v>0</v>
      </c>
      <c r="FI70" s="964">
        <v>-1043.75</v>
      </c>
      <c r="FJ70" s="596">
        <f t="shared" ref="FJ70:FJ81" si="451">FI70*FH70</f>
        <v>0</v>
      </c>
      <c r="FK70" s="297">
        <f>FK66</f>
        <v>0</v>
      </c>
      <c r="FL70" s="1036">
        <v>895</v>
      </c>
      <c r="FM70" s="596">
        <f t="shared" ref="FM70:FM81" si="452">FL70*FK70</f>
        <v>0</v>
      </c>
      <c r="FN70" s="297">
        <f>FN66</f>
        <v>0</v>
      </c>
      <c r="FO70" s="1036">
        <v>3800</v>
      </c>
      <c r="FP70" s="274">
        <f t="shared" ref="FP70:FP81" si="453">FO70*FN70</f>
        <v>0</v>
      </c>
      <c r="FQ70" s="274"/>
      <c r="FR70" s="297">
        <f>FR66</f>
        <v>0</v>
      </c>
      <c r="FS70" s="269">
        <f t="shared" ref="FS70:FS81" si="454">FO70/2</f>
        <v>1900</v>
      </c>
      <c r="FT70" s="596">
        <f t="shared" ref="FT70:FT81" si="455">FS70*FR70</f>
        <v>0</v>
      </c>
      <c r="FU70" s="297">
        <f>FU66</f>
        <v>0</v>
      </c>
      <c r="FV70" s="269">
        <f t="shared" ref="FV70:FV81" si="456">FO70/10</f>
        <v>380</v>
      </c>
      <c r="FW70" s="596">
        <f t="shared" ref="FW70:FW81" si="457">FV70*FU70</f>
        <v>0</v>
      </c>
      <c r="FX70" s="301">
        <f t="shared" ref="FX70:FX81" si="458">DB70+DE70+DH70+DK70+DN70+DQ70+DT70+DW70+DZ70+EC70+EF70+EI70+EL70+EO70+ER70+EU70+EX70+FA70+FD70+FG70+FJ70+FM70+FP70+FT70+FW70</f>
        <v>0</v>
      </c>
      <c r="FY70" s="492">
        <f>FX70+FY66</f>
        <v>0</v>
      </c>
      <c r="FZ70" s="302"/>
      <c r="GA70" s="1131">
        <f t="shared" ref="GA70:GA81" si="459">JT67</f>
        <v>42005</v>
      </c>
      <c r="GB70" s="316">
        <f>GB66</f>
        <v>0</v>
      </c>
      <c r="GC70" s="323">
        <v>1733.75</v>
      </c>
      <c r="GD70" s="268">
        <f t="shared" ref="GD70:GD81" si="460">GB70*GC70</f>
        <v>0</v>
      </c>
      <c r="GE70" s="316">
        <f>GE66</f>
        <v>0</v>
      </c>
      <c r="GF70" s="1036">
        <v>173.38</v>
      </c>
      <c r="GG70" s="386">
        <f t="shared" ref="GG70:GG81" si="461">GF70*GE70</f>
        <v>0</v>
      </c>
      <c r="GH70" s="669">
        <f>GH66</f>
        <v>0</v>
      </c>
      <c r="GI70" s="964">
        <v>-865</v>
      </c>
      <c r="GJ70" s="268">
        <f t="shared" ref="GJ70:GJ81" si="462">GI70*GH70</f>
        <v>0</v>
      </c>
      <c r="GK70" s="546">
        <f>GK66</f>
        <v>0</v>
      </c>
      <c r="GL70" s="268">
        <f t="shared" ref="GL70:GL81" si="463">GI70/10</f>
        <v>-86.5</v>
      </c>
      <c r="GM70" s="386">
        <f t="shared" ref="GM70:GM81" si="464">GL70*GK70</f>
        <v>0</v>
      </c>
      <c r="GN70" s="297">
        <f>GN66</f>
        <v>0</v>
      </c>
      <c r="GO70" s="269">
        <v>4826.25</v>
      </c>
      <c r="GP70" s="596">
        <f t="shared" ref="GP70:GP81" si="465">GO70*GN70</f>
        <v>0</v>
      </c>
      <c r="GQ70" s="330">
        <f>GQ66</f>
        <v>0</v>
      </c>
      <c r="GR70" s="298">
        <f t="shared" ref="GR70:GR81" si="466">GO70/2</f>
        <v>2413.125</v>
      </c>
      <c r="GS70" s="274">
        <f t="shared" ref="GS70:GS81" si="467">GR70*GQ70</f>
        <v>0</v>
      </c>
      <c r="GT70" s="499">
        <f>GT66</f>
        <v>0</v>
      </c>
      <c r="GU70" s="298">
        <f t="shared" ref="GU70:GU81" si="468">GO70/10</f>
        <v>482.625</v>
      </c>
      <c r="GV70" s="274">
        <f t="shared" ref="GV70:GV81" si="469">GU70*GT70</f>
        <v>0</v>
      </c>
      <c r="GW70" s="499">
        <f>GW66</f>
        <v>0</v>
      </c>
      <c r="GX70" s="1036">
        <v>9460</v>
      </c>
      <c r="GY70" s="274">
        <f t="shared" ref="GY70:GY81" si="470">GX70*GW70</f>
        <v>0</v>
      </c>
      <c r="GZ70" s="499">
        <f>GZ66</f>
        <v>0</v>
      </c>
      <c r="HA70" s="298">
        <f t="shared" ref="HA70:HA81" si="471">GX70/2</f>
        <v>4730</v>
      </c>
      <c r="HB70" s="274">
        <f t="shared" ref="HB70:HB81" si="472">HA70*GZ70</f>
        <v>0</v>
      </c>
      <c r="HC70" s="499">
        <f>HC66</f>
        <v>0</v>
      </c>
      <c r="HD70" s="1036">
        <v>1892</v>
      </c>
      <c r="HE70" s="274">
        <f t="shared" ref="HE70:HE81" si="473">HD70*HC70</f>
        <v>0</v>
      </c>
      <c r="HF70" s="691">
        <f>HF65</f>
        <v>0</v>
      </c>
      <c r="HG70" s="317">
        <v>6772.5</v>
      </c>
      <c r="HH70" s="498">
        <f t="shared" ref="HH70:HH81" si="474">HG70*HF70</f>
        <v>0</v>
      </c>
      <c r="HI70" s="691">
        <f>HI65</f>
        <v>0</v>
      </c>
      <c r="HJ70" s="317">
        <f t="shared" ref="HJ70:HJ81" si="475">HG70/2</f>
        <v>3386.25</v>
      </c>
      <c r="HK70" s="498">
        <f t="shared" ref="HK70:HK81" si="476">HJ70*HI70</f>
        <v>0</v>
      </c>
      <c r="HL70" s="276">
        <f>HL66</f>
        <v>0</v>
      </c>
      <c r="HM70" s="317">
        <f t="shared" ref="HM70:HM81" si="477">HG70/10</f>
        <v>677.25</v>
      </c>
      <c r="HN70" s="317">
        <f t="shared" ref="HN70:HN81" si="478">HM70*HL70</f>
        <v>0</v>
      </c>
      <c r="HO70" s="691">
        <f>HO65</f>
        <v>0</v>
      </c>
      <c r="HP70" s="1036">
        <v>2450</v>
      </c>
      <c r="HQ70" s="498">
        <f t="shared" ref="HQ70:HQ81" si="479">HP70*HO70</f>
        <v>0</v>
      </c>
      <c r="HR70" s="499"/>
      <c r="HS70" s="298"/>
      <c r="HT70" s="392"/>
      <c r="HU70" s="691">
        <f>HU66</f>
        <v>0</v>
      </c>
      <c r="HV70" s="1036">
        <v>7110</v>
      </c>
      <c r="HW70" s="498">
        <f t="shared" ref="HW70:HW81" si="480">HV70*HU70</f>
        <v>0</v>
      </c>
      <c r="HX70" s="499"/>
      <c r="HY70" s="298"/>
      <c r="HZ70" s="392"/>
      <c r="IA70" s="276">
        <f>IA66</f>
        <v>0</v>
      </c>
      <c r="IB70" s="1036">
        <v>12637.5</v>
      </c>
      <c r="IC70" s="317">
        <f t="shared" ref="IC70:IC81" si="481">IB70*IA70</f>
        <v>0</v>
      </c>
      <c r="ID70" s="499">
        <f>ID66</f>
        <v>0</v>
      </c>
      <c r="IE70" s="1036">
        <v>1263.75</v>
      </c>
      <c r="IF70" s="392">
        <f t="shared" ref="IF70:IF81" si="482">IE70*ID70</f>
        <v>0</v>
      </c>
      <c r="IG70" s="316">
        <f>IG66</f>
        <v>0</v>
      </c>
      <c r="IH70" s="317">
        <v>8762.5</v>
      </c>
      <c r="II70" s="498">
        <f t="shared" ref="II70:II81" si="483">IH70*IG70</f>
        <v>0</v>
      </c>
      <c r="IJ70" s="316">
        <f>IJ66</f>
        <v>0</v>
      </c>
      <c r="IK70" s="298">
        <f t="shared" ref="IK70:IK81" si="484">IH70/2</f>
        <v>4381.25</v>
      </c>
      <c r="IL70" s="317">
        <f t="shared" ref="IL70:IL81" si="485">IK70*IJ70</f>
        <v>0</v>
      </c>
      <c r="IM70" s="499">
        <f>IM66</f>
        <v>0</v>
      </c>
      <c r="IN70" s="1036">
        <v>876.25</v>
      </c>
      <c r="IO70" s="392">
        <f t="shared" ref="IO70:IO81" si="486">IN70*IM70</f>
        <v>0</v>
      </c>
      <c r="IP70" s="499">
        <f>IP66</f>
        <v>0</v>
      </c>
      <c r="IQ70" s="1036">
        <v>1087.5</v>
      </c>
      <c r="IR70" s="392">
        <f t="shared" ref="IR70:IR81" si="487">IQ70*IP70</f>
        <v>0</v>
      </c>
      <c r="IS70" s="499"/>
      <c r="IT70" s="298"/>
      <c r="IU70" s="392"/>
      <c r="IV70" s="499">
        <f>IV66</f>
        <v>0</v>
      </c>
      <c r="IW70" s="298">
        <v>-1662.5</v>
      </c>
      <c r="IX70" s="392">
        <f t="shared" ref="IX70:IX81" si="488">IW70*IV70</f>
        <v>0</v>
      </c>
      <c r="IY70" s="499">
        <f>IY66</f>
        <v>0</v>
      </c>
      <c r="IZ70" s="298">
        <f t="shared" ref="IZ70:IZ81" si="489">IW70/2</f>
        <v>-831.25</v>
      </c>
      <c r="JA70" s="392">
        <f t="shared" ref="JA70:JA81" si="490">IZ70*IY70</f>
        <v>0</v>
      </c>
      <c r="JB70" s="385">
        <f>JB66</f>
        <v>0</v>
      </c>
      <c r="JC70" s="298">
        <v>-249.75</v>
      </c>
      <c r="JD70" s="392">
        <f t="shared" ref="JD70:JD81" si="491">JC70*JB70</f>
        <v>0</v>
      </c>
      <c r="JE70" s="499">
        <f>JE66</f>
        <v>0</v>
      </c>
      <c r="JF70" s="298">
        <v>4345</v>
      </c>
      <c r="JG70" s="392">
        <f t="shared" ref="JG70:JG81" si="492">JF70*JE70</f>
        <v>0</v>
      </c>
      <c r="JH70" s="499">
        <f>JH66</f>
        <v>0</v>
      </c>
      <c r="JI70" s="1036">
        <v>3340</v>
      </c>
      <c r="JJ70" s="392">
        <f t="shared" ref="JJ70:JJ81" si="493">JI70*JH70</f>
        <v>0</v>
      </c>
      <c r="JK70" s="499">
        <f>JK66</f>
        <v>0</v>
      </c>
      <c r="JL70" s="1036">
        <v>1670</v>
      </c>
      <c r="JM70" s="392">
        <f t="shared" ref="JM70:JM81" si="494">JL70*JK70</f>
        <v>0</v>
      </c>
      <c r="JN70" s="499">
        <f>JN66</f>
        <v>0</v>
      </c>
      <c r="JO70" s="298">
        <f t="shared" ref="JO70:JO81" si="495">JI70/10</f>
        <v>334</v>
      </c>
      <c r="JP70" s="392">
        <f t="shared" ref="JP70:JP81" si="496">JO70*JN70</f>
        <v>0</v>
      </c>
      <c r="JQ70" s="561">
        <f t="shared" ref="JQ70:JQ81" si="497">GD70+GG70+GJ70+GM70+GP70+GS70+GV70+GY70+HB70+HE70+HH70+HK70+HN70+HQ70+HW70+IC70+II70+IL70+IR70+IX70+JA70+JG70+JJ70+JM70+JP70+HT70+HZ70+IF70+IO70+IU70+JD70</f>
        <v>0</v>
      </c>
      <c r="JR70" s="498">
        <f>JR66+JQ70</f>
        <v>0</v>
      </c>
      <c r="JS70" s="223"/>
      <c r="JT70" s="254">
        <f t="shared" si="306"/>
        <v>42095</v>
      </c>
      <c r="JU70" s="253">
        <f t="shared" si="307"/>
        <v>0</v>
      </c>
      <c r="JV70" s="253">
        <f t="shared" si="308"/>
        <v>2770.25</v>
      </c>
      <c r="JW70" s="253">
        <f t="shared" si="309"/>
        <v>0</v>
      </c>
      <c r="JX70" s="253">
        <f t="shared" si="310"/>
        <v>228</v>
      </c>
      <c r="JY70" s="253">
        <f t="shared" si="311"/>
        <v>0</v>
      </c>
      <c r="JZ70" s="253">
        <f t="shared" si="312"/>
        <v>0</v>
      </c>
      <c r="KA70" s="253">
        <f t="shared" si="313"/>
        <v>5691</v>
      </c>
      <c r="KB70" s="253">
        <f t="shared" si="314"/>
        <v>0</v>
      </c>
      <c r="KC70" s="253">
        <f t="shared" si="315"/>
        <v>0</v>
      </c>
      <c r="KD70" s="831">
        <f t="shared" si="316"/>
        <v>3588</v>
      </c>
      <c r="KE70" s="831">
        <f t="shared" si="317"/>
        <v>0</v>
      </c>
      <c r="KF70" s="831">
        <f t="shared" si="318"/>
        <v>0</v>
      </c>
      <c r="KG70" s="831">
        <f t="shared" si="319"/>
        <v>1510.74</v>
      </c>
      <c r="KH70" s="831">
        <f t="shared" si="320"/>
        <v>0</v>
      </c>
      <c r="KI70" s="831">
        <f t="shared" si="321"/>
        <v>0</v>
      </c>
      <c r="KJ70" s="253">
        <f t="shared" si="322"/>
        <v>0</v>
      </c>
      <c r="KK70" s="831">
        <f t="shared" si="323"/>
        <v>0</v>
      </c>
      <c r="KL70" s="831">
        <f t="shared" si="324"/>
        <v>26843.75</v>
      </c>
      <c r="KM70" s="831">
        <f t="shared" si="325"/>
        <v>0</v>
      </c>
      <c r="KN70" s="831">
        <f t="shared" si="326"/>
        <v>0</v>
      </c>
      <c r="KO70" s="831">
        <f t="shared" si="327"/>
        <v>17643.75</v>
      </c>
      <c r="KP70" s="831">
        <f t="shared" si="328"/>
        <v>0</v>
      </c>
      <c r="KQ70" s="831">
        <f t="shared" si="329"/>
        <v>0</v>
      </c>
      <c r="KR70" s="831">
        <f t="shared" si="330"/>
        <v>0</v>
      </c>
      <c r="KS70" s="831">
        <f t="shared" si="331"/>
        <v>5206</v>
      </c>
      <c r="KT70" s="243">
        <f t="shared" si="332"/>
        <v>0</v>
      </c>
      <c r="KU70" s="243">
        <f t="shared" si="333"/>
        <v>0</v>
      </c>
      <c r="KV70" s="243">
        <f t="shared" si="334"/>
        <v>0</v>
      </c>
      <c r="KW70" s="243">
        <f t="shared" si="335"/>
        <v>0</v>
      </c>
      <c r="KX70" s="243">
        <f t="shared" si="336"/>
        <v>0</v>
      </c>
      <c r="KY70" s="243">
        <f t="shared" si="337"/>
        <v>0</v>
      </c>
      <c r="KZ70" s="243">
        <f t="shared" si="385"/>
        <v>0</v>
      </c>
      <c r="LA70" s="243">
        <f t="shared" si="338"/>
        <v>0</v>
      </c>
      <c r="LB70" s="243">
        <f t="shared" si="339"/>
        <v>0</v>
      </c>
      <c r="LC70" s="243">
        <f t="shared" si="340"/>
        <v>0</v>
      </c>
      <c r="LD70" s="243">
        <f t="shared" si="341"/>
        <v>0</v>
      </c>
      <c r="LE70" s="243">
        <f t="shared" si="342"/>
        <v>0</v>
      </c>
      <c r="LF70" s="243">
        <f t="shared" si="343"/>
        <v>0</v>
      </c>
      <c r="LG70" s="243">
        <f t="shared" si="344"/>
        <v>0</v>
      </c>
      <c r="LH70" s="243">
        <f t="shared" si="345"/>
        <v>0</v>
      </c>
      <c r="LI70" s="243">
        <f t="shared" si="346"/>
        <v>0</v>
      </c>
      <c r="LJ70" s="243">
        <f t="shared" si="347"/>
        <v>0</v>
      </c>
      <c r="LK70" s="243">
        <f t="shared" si="348"/>
        <v>0</v>
      </c>
      <c r="LL70" s="243">
        <f t="shared" si="349"/>
        <v>0</v>
      </c>
      <c r="LM70" s="243">
        <f t="shared" si="350"/>
        <v>0</v>
      </c>
      <c r="LN70" s="243">
        <f t="shared" si="351"/>
        <v>0</v>
      </c>
      <c r="LO70" s="243">
        <f t="shared" si="352"/>
        <v>0</v>
      </c>
      <c r="LP70" s="243">
        <f t="shared" si="353"/>
        <v>0</v>
      </c>
      <c r="LQ70" s="243">
        <f t="shared" si="354"/>
        <v>0</v>
      </c>
      <c r="LR70" s="243">
        <f t="shared" si="355"/>
        <v>0</v>
      </c>
      <c r="LS70" s="243">
        <f t="shared" si="356"/>
        <v>0</v>
      </c>
      <c r="LT70" s="243">
        <f t="shared" si="357"/>
        <v>0</v>
      </c>
      <c r="LU70" s="243">
        <f t="shared" si="358"/>
        <v>0</v>
      </c>
      <c r="LV70" s="243">
        <f t="shared" si="359"/>
        <v>0</v>
      </c>
      <c r="LW70" s="243">
        <f t="shared" si="360"/>
        <v>0</v>
      </c>
      <c r="LX70" s="243">
        <f t="shared" si="361"/>
        <v>0</v>
      </c>
      <c r="LY70" s="243">
        <f t="shared" si="362"/>
        <v>0</v>
      </c>
      <c r="LZ70" s="243">
        <f t="shared" si="363"/>
        <v>0</v>
      </c>
      <c r="MA70" s="243">
        <f t="shared" si="364"/>
        <v>0</v>
      </c>
      <c r="MB70" s="243">
        <f t="shared" si="365"/>
        <v>0</v>
      </c>
      <c r="MC70" s="243">
        <f t="shared" si="386"/>
        <v>0</v>
      </c>
      <c r="MD70" s="243">
        <f t="shared" si="366"/>
        <v>0</v>
      </c>
      <c r="ME70" s="243">
        <f t="shared" si="367"/>
        <v>0</v>
      </c>
      <c r="MF70" s="243">
        <f t="shared" si="368"/>
        <v>0</v>
      </c>
      <c r="MG70" s="243">
        <f t="shared" si="369"/>
        <v>0</v>
      </c>
      <c r="MH70" s="243">
        <f t="shared" si="370"/>
        <v>0</v>
      </c>
      <c r="MI70" s="243">
        <f t="shared" si="371"/>
        <v>0</v>
      </c>
      <c r="MJ70" s="243">
        <f t="shared" si="372"/>
        <v>0</v>
      </c>
      <c r="MK70" s="243">
        <f t="shared" si="373"/>
        <v>0</v>
      </c>
      <c r="ML70" s="243">
        <f t="shared" si="374"/>
        <v>0</v>
      </c>
      <c r="MM70" s="243">
        <f t="shared" si="375"/>
        <v>0</v>
      </c>
      <c r="MN70" s="243">
        <f t="shared" si="376"/>
        <v>0</v>
      </c>
      <c r="MO70" s="243">
        <f t="shared" si="377"/>
        <v>0</v>
      </c>
      <c r="MP70" s="243">
        <f t="shared" si="378"/>
        <v>0</v>
      </c>
      <c r="MQ70" s="243">
        <f t="shared" si="379"/>
        <v>0</v>
      </c>
      <c r="MR70" s="243">
        <f t="shared" si="380"/>
        <v>0</v>
      </c>
      <c r="MS70" s="243">
        <f t="shared" si="381"/>
        <v>0</v>
      </c>
      <c r="MT70" s="243">
        <f t="shared" si="382"/>
        <v>0</v>
      </c>
      <c r="MU70" s="243">
        <f t="shared" si="383"/>
        <v>0</v>
      </c>
      <c r="MV70" s="243">
        <f t="shared" si="384"/>
        <v>0</v>
      </c>
      <c r="MW70" s="861">
        <f t="shared" si="115"/>
        <v>42095</v>
      </c>
      <c r="MX70" s="253">
        <f t="shared" si="116"/>
        <v>63481.49</v>
      </c>
      <c r="MY70" s="243">
        <f t="shared" si="117"/>
        <v>0</v>
      </c>
      <c r="MZ70" s="243">
        <f t="shared" si="118"/>
        <v>0</v>
      </c>
      <c r="NA70" s="243">
        <f t="shared" si="119"/>
        <v>63481.49</v>
      </c>
      <c r="NB70" s="359"/>
      <c r="NC70" s="1159">
        <f t="shared" ref="NC70:NC81" si="498">JT67</f>
        <v>42005</v>
      </c>
      <c r="ND70" s="378">
        <f t="shared" ref="ND70:ND81" si="499">CV70</f>
        <v>4465.38</v>
      </c>
      <c r="NE70" s="378">
        <f t="shared" ref="NE70:NE81" si="500">FX70</f>
        <v>0</v>
      </c>
      <c r="NF70" s="382">
        <f t="shared" ref="NF70:NF81" si="501">JQ70</f>
        <v>0</v>
      </c>
      <c r="NG70" s="274">
        <f t="shared" ref="NG70:NG81" si="502">SUM(ND70:NF70)</f>
        <v>4465.38</v>
      </c>
      <c r="NH70" s="819">
        <f t="shared" ref="NH70:NH81" si="503">NC70</f>
        <v>42005</v>
      </c>
      <c r="NI70" s="269">
        <f t="shared" ref="NI70:NI81" si="504">NG70*NK70</f>
        <v>4465.38</v>
      </c>
      <c r="NJ70" s="274">
        <f t="shared" ref="NJ70:NJ81" si="505">NL70*NG70</f>
        <v>0</v>
      </c>
      <c r="NK70" s="1113">
        <f t="shared" ref="NK70:NK81" si="506">(NG70&gt;0)*1</f>
        <v>1</v>
      </c>
      <c r="NL70" s="992">
        <f t="shared" ref="NL70:NL81" si="507">(NG70&lt;0)*1</f>
        <v>0</v>
      </c>
      <c r="NM70" s="413">
        <f t="shared" ref="NM70:NM81" si="508">NC70</f>
        <v>42005</v>
      </c>
      <c r="NN70" s="378">
        <f>NN66+NG70</f>
        <v>48776</v>
      </c>
      <c r="NO70" s="243">
        <f>MAX(NN55:NN70)</f>
        <v>48776</v>
      </c>
      <c r="NP70" s="243">
        <f t="shared" ref="NP70:NP81" si="509">NN70-NO70</f>
        <v>0</v>
      </c>
      <c r="NQ70" s="276">
        <f>(NP70=NP203)*1</f>
        <v>0</v>
      </c>
      <c r="NR70" s="254">
        <f t="shared" ref="NR70:NR81" si="510">NQ70*NM70</f>
        <v>0</v>
      </c>
      <c r="NS70" s="757"/>
      <c r="NT70" s="757"/>
      <c r="NU70" s="758"/>
      <c r="NV70" s="758"/>
      <c r="NW70" s="758"/>
      <c r="NX70" s="234"/>
      <c r="NY70" s="241"/>
      <c r="NZ70" s="241"/>
      <c r="OA70" s="143"/>
      <c r="OB70" s="241"/>
      <c r="OC70" s="241"/>
      <c r="OD70" s="236"/>
      <c r="OE70" s="236"/>
      <c r="OF70" s="236"/>
      <c r="OG70" s="234"/>
      <c r="OH70" s="143"/>
      <c r="OI70" s="236"/>
      <c r="OJ70" s="236"/>
      <c r="OK70" s="236"/>
      <c r="OL70" s="236"/>
      <c r="OM70" s="236"/>
      <c r="ON70" s="236"/>
      <c r="OO70" s="236"/>
      <c r="OP70" s="236"/>
      <c r="OQ70" s="236"/>
      <c r="OR70" s="236"/>
      <c r="OS70" s="236"/>
      <c r="OT70" s="236"/>
      <c r="OU70" s="236"/>
      <c r="OV70" s="236"/>
      <c r="OW70" s="236"/>
      <c r="OX70" s="236"/>
      <c r="OY70" s="236"/>
      <c r="OZ70" s="236"/>
      <c r="PA70" s="236"/>
      <c r="PB70" s="236"/>
      <c r="PC70" s="236"/>
      <c r="PD70" s="236"/>
      <c r="PE70" s="236"/>
      <c r="PF70" s="236"/>
      <c r="PG70" s="236"/>
      <c r="PH70" s="236"/>
      <c r="PI70" s="236"/>
      <c r="PJ70" s="236"/>
      <c r="PK70" s="236"/>
      <c r="PL70" s="236"/>
      <c r="PM70" s="236"/>
      <c r="PN70" s="236"/>
      <c r="PO70" s="236"/>
      <c r="PP70" s="236"/>
      <c r="PQ70" s="236"/>
      <c r="PR70" s="236"/>
      <c r="PS70" s="236"/>
      <c r="PT70" s="236"/>
      <c r="PU70" s="236"/>
      <c r="PV70" s="236"/>
      <c r="PW70" s="236"/>
      <c r="PX70" s="236"/>
      <c r="PY70" s="236"/>
      <c r="PZ70" s="236"/>
      <c r="QA70" s="236"/>
      <c r="QB70" s="236"/>
      <c r="QC70" s="236"/>
      <c r="QD70" s="236"/>
      <c r="QE70" s="236"/>
      <c r="QF70" s="236"/>
      <c r="QG70" s="236"/>
      <c r="QH70" s="236"/>
      <c r="QI70" s="236"/>
      <c r="QJ70" s="236"/>
      <c r="QK70" s="236"/>
      <c r="QL70" s="236"/>
      <c r="QM70" s="236"/>
      <c r="QN70" s="236"/>
      <c r="QO70" s="236"/>
      <c r="QP70" s="236"/>
      <c r="QQ70" s="236"/>
      <c r="QR70" s="236"/>
      <c r="QS70" s="236"/>
      <c r="QT70" s="236"/>
      <c r="QU70" s="236"/>
      <c r="QV70" s="236"/>
      <c r="QW70" s="236"/>
      <c r="QX70" s="236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4"/>
      <c r="SD70" s="84"/>
      <c r="SE70" s="84"/>
      <c r="SF70" s="84"/>
      <c r="SG70" s="84"/>
      <c r="SH70" s="84"/>
      <c r="SI70" s="84"/>
      <c r="SJ70" s="84"/>
      <c r="SK70" s="84"/>
      <c r="SL70" s="84"/>
      <c r="SM70" s="84"/>
      <c r="SN70" s="84"/>
      <c r="SO70" s="84"/>
      <c r="SP70" s="84"/>
      <c r="SQ70" s="84"/>
      <c r="SR70" s="84"/>
      <c r="SS70" s="84"/>
      <c r="ST70" s="84"/>
      <c r="SU70" s="84"/>
      <c r="SV70" s="84"/>
      <c r="SW70" s="84"/>
      <c r="SX70" s="84"/>
      <c r="SY70" s="84"/>
      <c r="SZ70" s="84"/>
      <c r="TA70" s="84"/>
      <c r="TB70" s="84"/>
      <c r="TC70" s="84"/>
      <c r="TD70" s="84"/>
      <c r="TE70" s="84"/>
      <c r="TF70" s="84"/>
      <c r="TG70" s="84"/>
      <c r="TH70" s="84"/>
      <c r="TI70" s="84"/>
      <c r="TJ70" s="84"/>
      <c r="TK70" s="84"/>
      <c r="TL70" s="84"/>
      <c r="TM70" s="84"/>
      <c r="TN70" s="84"/>
      <c r="TO70" s="84"/>
      <c r="TP70" s="84"/>
      <c r="TQ70" s="84"/>
      <c r="TR70" s="84"/>
      <c r="TS70" s="84"/>
      <c r="TT70" s="84"/>
      <c r="TU70" s="84"/>
      <c r="TV70" s="84"/>
      <c r="TW70" s="84"/>
      <c r="TX70" s="84"/>
      <c r="TY70" s="84"/>
      <c r="TZ70" s="84"/>
      <c r="UA70" s="84"/>
      <c r="UB70" s="84"/>
      <c r="UC70" s="84"/>
      <c r="UD70" s="84"/>
      <c r="UE70" s="84"/>
      <c r="UF70" s="84"/>
      <c r="UG70" s="84"/>
      <c r="UH70" s="84"/>
      <c r="UI70" s="84"/>
    </row>
    <row r="71" spans="1:555" s="90" customFormat="1" ht="19.5" customHeight="1" x14ac:dyDescent="0.35">
      <c r="A71" s="84"/>
      <c r="B71" s="1167">
        <f t="shared" ref="B71:B81" si="511">EDATE(B70,1)</f>
        <v>42036</v>
      </c>
      <c r="C71" s="867">
        <f t="shared" ref="C71:C81" si="512">G70</f>
        <v>73776.000000000015</v>
      </c>
      <c r="D71" s="869">
        <v>0</v>
      </c>
      <c r="E71" s="869">
        <v>0</v>
      </c>
      <c r="F71" s="867">
        <f t="shared" si="387"/>
        <v>1285.9949999999999</v>
      </c>
      <c r="G71" s="870">
        <f t="shared" ref="G71:G81" si="513">F71+G70</f>
        <v>75061.99500000001</v>
      </c>
      <c r="H71" s="953">
        <f t="shared" ref="H71:H81" si="514">F71/G70</f>
        <v>1.7431075146389065E-2</v>
      </c>
      <c r="I71" s="355">
        <f t="shared" ref="I71:I81" si="515">F71+I70</f>
        <v>50061.995000000003</v>
      </c>
      <c r="J71" s="355">
        <f>MAX(I55:I71)</f>
        <v>50061.995000000003</v>
      </c>
      <c r="K71" s="355">
        <f t="shared" si="388"/>
        <v>0</v>
      </c>
      <c r="L71" s="1145">
        <f t="shared" si="389"/>
        <v>42036</v>
      </c>
      <c r="M71" s="330">
        <f t="shared" ref="M71:M81" si="516">M70</f>
        <v>0</v>
      </c>
      <c r="N71" s="1034">
        <v>371.25</v>
      </c>
      <c r="O71" s="498">
        <f t="shared" si="390"/>
        <v>0</v>
      </c>
      <c r="P71" s="330">
        <f t="shared" ref="P71:P81" si="517">P70</f>
        <v>1</v>
      </c>
      <c r="Q71" s="382">
        <f t="shared" si="391"/>
        <v>37.125</v>
      </c>
      <c r="R71" s="274">
        <f t="shared" si="392"/>
        <v>37.125</v>
      </c>
      <c r="S71" s="499">
        <f t="shared" ref="S71:S81" si="518">S70</f>
        <v>0</v>
      </c>
      <c r="T71" s="964">
        <v>-2090</v>
      </c>
      <c r="U71" s="269">
        <f t="shared" si="393"/>
        <v>0</v>
      </c>
      <c r="V71" s="499">
        <f t="shared" ref="V71:V81" si="519">V70</f>
        <v>1</v>
      </c>
      <c r="W71" s="964">
        <v>-209</v>
      </c>
      <c r="X71" s="269">
        <f t="shared" si="394"/>
        <v>-209</v>
      </c>
      <c r="Y71" s="499">
        <f t="shared" ref="Y71:Y81" si="520">Y70</f>
        <v>0</v>
      </c>
      <c r="Z71" s="298">
        <v>-4000</v>
      </c>
      <c r="AA71" s="392">
        <f t="shared" si="395"/>
        <v>0</v>
      </c>
      <c r="AB71" s="330">
        <f t="shared" ref="AB71:AB81" si="521">AB70</f>
        <v>0</v>
      </c>
      <c r="AC71" s="298">
        <f t="shared" si="396"/>
        <v>-2000</v>
      </c>
      <c r="AD71" s="274">
        <f t="shared" si="397"/>
        <v>0</v>
      </c>
      <c r="AE71" s="499">
        <f t="shared" ref="AE71:AE81" si="522">AE70</f>
        <v>1</v>
      </c>
      <c r="AF71" s="964">
        <v>-400</v>
      </c>
      <c r="AG71" s="274">
        <f t="shared" si="398"/>
        <v>-400</v>
      </c>
      <c r="AH71" s="499">
        <f t="shared" ref="AH71:AH81" si="523">AH70</f>
        <v>0</v>
      </c>
      <c r="AI71" s="964">
        <v>-3865</v>
      </c>
      <c r="AJ71" s="392">
        <f t="shared" si="399"/>
        <v>0</v>
      </c>
      <c r="AK71" s="330">
        <f t="shared" ref="AK71:AK81" si="524">AK70</f>
        <v>0</v>
      </c>
      <c r="AL71" s="964">
        <v>-1932.5</v>
      </c>
      <c r="AM71" s="274">
        <f t="shared" si="400"/>
        <v>0</v>
      </c>
      <c r="AN71" s="499">
        <f t="shared" ref="AN71:AN81" si="525">AN70</f>
        <v>1</v>
      </c>
      <c r="AO71" s="964">
        <v>-773</v>
      </c>
      <c r="AP71" s="392">
        <f t="shared" si="401"/>
        <v>-773</v>
      </c>
      <c r="AQ71" s="316">
        <f t="shared" ref="AQ71:AQ81" si="526">AQ70</f>
        <v>0</v>
      </c>
      <c r="AR71" s="964">
        <v>-1096.25</v>
      </c>
      <c r="AS71" s="392">
        <f t="shared" si="402"/>
        <v>0</v>
      </c>
      <c r="AT71" s="276">
        <f t="shared" ref="AT71:AT81" si="527">AT70</f>
        <v>0</v>
      </c>
      <c r="AU71" s="964">
        <v>-548.13</v>
      </c>
      <c r="AV71" s="392">
        <f t="shared" si="403"/>
        <v>0</v>
      </c>
      <c r="AW71" s="297">
        <f t="shared" ref="AW71:AW81" si="528">AW70</f>
        <v>1</v>
      </c>
      <c r="AX71" s="964">
        <v>-109.63</v>
      </c>
      <c r="AY71" s="274">
        <f t="shared" si="404"/>
        <v>-109.63</v>
      </c>
      <c r="AZ71" s="499">
        <f t="shared" ref="AZ71:AZ81" si="529">AZ70</f>
        <v>0</v>
      </c>
      <c r="BA71" s="268">
        <v>-350</v>
      </c>
      <c r="BB71" s="392">
        <f t="shared" si="405"/>
        <v>0</v>
      </c>
      <c r="BC71" s="330">
        <f t="shared" ref="BC71:BC81" si="530">BC70</f>
        <v>0</v>
      </c>
      <c r="BD71" s="268">
        <v>3020</v>
      </c>
      <c r="BE71" s="274">
        <f t="shared" si="406"/>
        <v>0</v>
      </c>
      <c r="BF71" s="499">
        <f t="shared" ref="BF71:BF81" si="531">BF70</f>
        <v>0</v>
      </c>
      <c r="BG71" s="964">
        <v>-3275</v>
      </c>
      <c r="BH71" s="358">
        <f t="shared" si="407"/>
        <v>0</v>
      </c>
      <c r="BI71" s="499">
        <f t="shared" ref="BI71:BI81" si="532">BI70</f>
        <v>0</v>
      </c>
      <c r="BJ71" s="1036">
        <v>2837.5</v>
      </c>
      <c r="BK71" s="269">
        <f t="shared" si="408"/>
        <v>0</v>
      </c>
      <c r="BL71" s="499">
        <f t="shared" ref="BL71:BL81" si="533">BL70</f>
        <v>1</v>
      </c>
      <c r="BM71" s="382">
        <f t="shared" si="409"/>
        <v>1418.75</v>
      </c>
      <c r="BN71" s="392">
        <f t="shared" si="410"/>
        <v>1418.75</v>
      </c>
      <c r="BO71" s="499">
        <f t="shared" ref="BO71:BO81" si="534">BO70</f>
        <v>0</v>
      </c>
      <c r="BP71" s="1036">
        <v>1531.25</v>
      </c>
      <c r="BQ71" s="274">
        <f t="shared" si="411"/>
        <v>0</v>
      </c>
      <c r="BR71" s="499">
        <f t="shared" ref="BR71:BR81" si="535">BR70</f>
        <v>0</v>
      </c>
      <c r="BS71" s="298">
        <v>-262.5</v>
      </c>
      <c r="BT71" s="269">
        <f t="shared" si="412"/>
        <v>0</v>
      </c>
      <c r="BU71" s="499">
        <f t="shared" ref="BU71:BU81" si="536">BU70</f>
        <v>1</v>
      </c>
      <c r="BV71" s="298">
        <f t="shared" si="413"/>
        <v>-131.25</v>
      </c>
      <c r="BW71" s="392">
        <f t="shared" si="414"/>
        <v>-131.25</v>
      </c>
      <c r="BX71" s="499">
        <f t="shared" ref="BX71:BX81" si="537">BX70</f>
        <v>0</v>
      </c>
      <c r="BY71" s="1036">
        <v>6280</v>
      </c>
      <c r="BZ71" s="392">
        <f t="shared" si="415"/>
        <v>0</v>
      </c>
      <c r="CA71" s="297">
        <f>CA70</f>
        <v>0</v>
      </c>
      <c r="CB71" s="1036">
        <v>14530</v>
      </c>
      <c r="CC71" s="269">
        <f t="shared" si="416"/>
        <v>0</v>
      </c>
      <c r="CD71" s="501">
        <f t="shared" ref="CD71:CD81" si="538">CD70</f>
        <v>0</v>
      </c>
      <c r="CE71" s="298">
        <f t="shared" si="417"/>
        <v>7265</v>
      </c>
      <c r="CF71" s="500">
        <f t="shared" si="418"/>
        <v>0</v>
      </c>
      <c r="CG71" s="330">
        <f t="shared" ref="CG71:CG81" si="539">CG70</f>
        <v>1</v>
      </c>
      <c r="CH71" s="1036">
        <v>1453</v>
      </c>
      <c r="CI71" s="299">
        <f t="shared" si="419"/>
        <v>1453</v>
      </c>
      <c r="CJ71" s="499">
        <f t="shared" ref="CJ71:CJ81" si="540">CJ70</f>
        <v>0</v>
      </c>
      <c r="CK71" s="268"/>
      <c r="CL71" s="392">
        <f t="shared" si="420"/>
        <v>0</v>
      </c>
      <c r="CM71" s="330">
        <f t="shared" ref="CM71:CM81" si="541">CM70</f>
        <v>0</v>
      </c>
      <c r="CN71" s="268"/>
      <c r="CO71" s="269">
        <f t="shared" si="421"/>
        <v>0</v>
      </c>
      <c r="CP71" s="501">
        <f t="shared" ref="CP71:CP81" si="542">CP70</f>
        <v>0</v>
      </c>
      <c r="CQ71" s="268"/>
      <c r="CR71" s="299"/>
      <c r="CS71" s="330">
        <f t="shared" ref="CS71:CS81" si="543">CS70</f>
        <v>1</v>
      </c>
      <c r="CT71" s="268"/>
      <c r="CU71" s="274">
        <f t="shared" si="422"/>
        <v>0</v>
      </c>
      <c r="CV71" s="323">
        <f t="shared" si="423"/>
        <v>1285.9949999999999</v>
      </c>
      <c r="CW71" s="323">
        <f t="shared" ref="CW71:CW81" si="544">CV71+CW70</f>
        <v>50061.995000000003</v>
      </c>
      <c r="CX71" s="223"/>
      <c r="CY71" s="1127">
        <f t="shared" si="424"/>
        <v>42036</v>
      </c>
      <c r="CZ71" s="297">
        <f t="shared" ref="CZ71:CZ81" si="545">CZ70</f>
        <v>0</v>
      </c>
      <c r="DA71" s="269">
        <v>1578.75</v>
      </c>
      <c r="DB71" s="299">
        <f t="shared" si="425"/>
        <v>0</v>
      </c>
      <c r="DC71" s="297">
        <f t="shared" ref="DC71:DC81" si="546">DC70</f>
        <v>0</v>
      </c>
      <c r="DD71" s="298">
        <f t="shared" si="426"/>
        <v>157.875</v>
      </c>
      <c r="DE71" s="299">
        <f t="shared" si="427"/>
        <v>0</v>
      </c>
      <c r="DF71" s="297">
        <f t="shared" ref="DF71:DF81" si="547">DF70</f>
        <v>0</v>
      </c>
      <c r="DG71" s="1034">
        <v>3185</v>
      </c>
      <c r="DH71" s="299">
        <f t="shared" si="428"/>
        <v>0</v>
      </c>
      <c r="DI71" s="297">
        <f t="shared" ref="DI71:DI81" si="548">DI70</f>
        <v>0</v>
      </c>
      <c r="DJ71" s="1036">
        <v>318.5</v>
      </c>
      <c r="DK71" s="596">
        <f t="shared" si="429"/>
        <v>0</v>
      </c>
      <c r="DL71" s="297">
        <f t="shared" ref="DL71:DL81" si="549">DL70</f>
        <v>0</v>
      </c>
      <c r="DM71" s="1034">
        <v>1880</v>
      </c>
      <c r="DN71" s="596">
        <f t="shared" si="430"/>
        <v>0</v>
      </c>
      <c r="DO71" s="330">
        <f t="shared" ref="DO71:DO81" si="550">DO70</f>
        <v>0</v>
      </c>
      <c r="DP71" s="298">
        <f t="shared" si="431"/>
        <v>940</v>
      </c>
      <c r="DQ71" s="274">
        <f t="shared" si="432"/>
        <v>0</v>
      </c>
      <c r="DR71" s="499">
        <f t="shared" ref="DR71:DR81" si="551">DR70</f>
        <v>0</v>
      </c>
      <c r="DS71" s="298">
        <f t="shared" si="433"/>
        <v>188</v>
      </c>
      <c r="DT71" s="274">
        <f t="shared" si="434"/>
        <v>0</v>
      </c>
      <c r="DU71" s="297">
        <f t="shared" ref="DU71:DU81" si="552">DU70</f>
        <v>0</v>
      </c>
      <c r="DV71" s="964">
        <v>-2282.5</v>
      </c>
      <c r="DW71" s="596">
        <f t="shared" si="435"/>
        <v>0</v>
      </c>
      <c r="DX71" s="297">
        <f t="shared" ref="DX71:DX81" si="553">DX70</f>
        <v>0</v>
      </c>
      <c r="DY71" s="269">
        <f t="shared" si="436"/>
        <v>-1141.25</v>
      </c>
      <c r="DZ71" s="596">
        <f t="shared" si="437"/>
        <v>0</v>
      </c>
      <c r="EA71" s="297">
        <f t="shared" ref="EA71:EA81" si="554">EA70</f>
        <v>0</v>
      </c>
      <c r="EB71" s="1052">
        <v>-456.5</v>
      </c>
      <c r="EC71" s="596">
        <f t="shared" si="438"/>
        <v>0</v>
      </c>
      <c r="ED71" s="297">
        <f t="shared" ref="ED71:ED81" si="555">ED70</f>
        <v>0</v>
      </c>
      <c r="EE71" s="274">
        <v>-562.5</v>
      </c>
      <c r="EF71" s="596">
        <f t="shared" si="439"/>
        <v>0</v>
      </c>
      <c r="EG71" s="297">
        <f t="shared" ref="EG71:EG81" si="556">EG70</f>
        <v>0</v>
      </c>
      <c r="EH71" s="269">
        <f t="shared" si="440"/>
        <v>-281.25</v>
      </c>
      <c r="EI71" s="596">
        <f t="shared" si="441"/>
        <v>0</v>
      </c>
      <c r="EJ71" s="276">
        <f t="shared" ref="EJ71:EJ81" si="557">EJ70</f>
        <v>0</v>
      </c>
      <c r="EK71" s="269">
        <f t="shared" si="442"/>
        <v>-56.25</v>
      </c>
      <c r="EL71" s="596">
        <f t="shared" si="443"/>
        <v>0</v>
      </c>
      <c r="EM71" s="297">
        <f t="shared" ref="EM71:EM81" si="558">EM70</f>
        <v>0</v>
      </c>
      <c r="EN71" s="1225">
        <v>-2500</v>
      </c>
      <c r="EO71" s="596">
        <f t="shared" si="444"/>
        <v>0</v>
      </c>
      <c r="EP71" s="297">
        <f t="shared" ref="EP71:EP81" si="559">EP70</f>
        <v>0</v>
      </c>
      <c r="EQ71" s="269">
        <v>-1960</v>
      </c>
      <c r="ER71" s="596">
        <f t="shared" si="445"/>
        <v>0</v>
      </c>
      <c r="ES71" s="297">
        <f t="shared" ref="ES71:ES81" si="560">ES70</f>
        <v>0</v>
      </c>
      <c r="ET71" s="964">
        <v>-170</v>
      </c>
      <c r="EU71" s="596">
        <f t="shared" si="446"/>
        <v>0</v>
      </c>
      <c r="EV71" s="297">
        <f t="shared" ref="EV71:EV81" si="561">EV70</f>
        <v>0</v>
      </c>
      <c r="EW71" s="964">
        <v>-5650</v>
      </c>
      <c r="EX71" s="596">
        <f t="shared" si="447"/>
        <v>0</v>
      </c>
      <c r="EY71" s="297">
        <f t="shared" ref="EY71:EY81" si="562">EY70</f>
        <v>0</v>
      </c>
      <c r="EZ71" s="964">
        <v>-2825</v>
      </c>
      <c r="FA71" s="596">
        <f t="shared" si="448"/>
        <v>0</v>
      </c>
      <c r="FB71" s="297">
        <f t="shared" ref="FB71:FB81" si="563">FB70</f>
        <v>0</v>
      </c>
      <c r="FC71" s="964">
        <v>-1181.25</v>
      </c>
      <c r="FD71" s="596">
        <f t="shared" si="449"/>
        <v>0</v>
      </c>
      <c r="FE71" s="297">
        <f t="shared" ref="FE71:FE81" si="564">FE70</f>
        <v>0</v>
      </c>
      <c r="FF71" s="964">
        <v>-2537.5</v>
      </c>
      <c r="FG71" s="596">
        <f t="shared" si="450"/>
        <v>0</v>
      </c>
      <c r="FH71" s="297">
        <f t="shared" ref="FH71:FH81" si="565">FH70</f>
        <v>0</v>
      </c>
      <c r="FI71" s="964">
        <v>-1268.75</v>
      </c>
      <c r="FJ71" s="596">
        <f t="shared" si="451"/>
        <v>0</v>
      </c>
      <c r="FK71" s="297">
        <f t="shared" ref="FK71:FK81" si="566">FK70</f>
        <v>0</v>
      </c>
      <c r="FL71" s="1036">
        <v>205</v>
      </c>
      <c r="FM71" s="596">
        <f t="shared" si="452"/>
        <v>0</v>
      </c>
      <c r="FN71" s="297">
        <f t="shared" ref="FN71:FN81" si="567">FN70</f>
        <v>0</v>
      </c>
      <c r="FO71" s="1036">
        <v>1080</v>
      </c>
      <c r="FP71" s="274">
        <f t="shared" si="453"/>
        <v>0</v>
      </c>
      <c r="FQ71" s="274"/>
      <c r="FR71" s="297">
        <f t="shared" ref="FR71:FR81" si="568">FR70</f>
        <v>0</v>
      </c>
      <c r="FS71" s="269">
        <f t="shared" si="454"/>
        <v>540</v>
      </c>
      <c r="FT71" s="596">
        <f t="shared" si="455"/>
        <v>0</v>
      </c>
      <c r="FU71" s="297">
        <f t="shared" ref="FU71:FU81" si="569">FU70</f>
        <v>0</v>
      </c>
      <c r="FV71" s="269">
        <f t="shared" si="456"/>
        <v>108</v>
      </c>
      <c r="FW71" s="596">
        <f t="shared" si="457"/>
        <v>0</v>
      </c>
      <c r="FX71" s="301">
        <f t="shared" si="458"/>
        <v>0</v>
      </c>
      <c r="FY71" s="492">
        <f t="shared" ref="FY71:FY81" si="570">FX71+FY70</f>
        <v>0</v>
      </c>
      <c r="FZ71" s="302"/>
      <c r="GA71" s="1131">
        <f t="shared" si="459"/>
        <v>42036</v>
      </c>
      <c r="GB71" s="316">
        <f t="shared" ref="GB71:GB81" si="571">GB70</f>
        <v>0</v>
      </c>
      <c r="GC71" s="323">
        <v>2741.25</v>
      </c>
      <c r="GD71" s="268">
        <f t="shared" si="460"/>
        <v>0</v>
      </c>
      <c r="GE71" s="316">
        <f t="shared" ref="GE71:GE81" si="572">GE70</f>
        <v>0</v>
      </c>
      <c r="GF71" s="1036">
        <v>274.13</v>
      </c>
      <c r="GG71" s="386">
        <f t="shared" si="461"/>
        <v>0</v>
      </c>
      <c r="GH71" s="669">
        <f t="shared" ref="GH71:GH81" si="573">GH70</f>
        <v>0</v>
      </c>
      <c r="GI71" s="1036">
        <v>4355</v>
      </c>
      <c r="GJ71" s="268">
        <f t="shared" si="462"/>
        <v>0</v>
      </c>
      <c r="GK71" s="546">
        <f t="shared" ref="GK71:GK81" si="574">GK70</f>
        <v>0</v>
      </c>
      <c r="GL71" s="268">
        <f t="shared" si="463"/>
        <v>435.5</v>
      </c>
      <c r="GM71" s="386">
        <f t="shared" si="464"/>
        <v>0</v>
      </c>
      <c r="GN71" s="297">
        <f t="shared" ref="GN71:GN81" si="575">GN70</f>
        <v>0</v>
      </c>
      <c r="GO71" s="269">
        <v>5580</v>
      </c>
      <c r="GP71" s="596">
        <f t="shared" si="465"/>
        <v>0</v>
      </c>
      <c r="GQ71" s="330">
        <f t="shared" ref="GQ71:GQ81" si="576">GQ70</f>
        <v>0</v>
      </c>
      <c r="GR71" s="298">
        <f t="shared" si="466"/>
        <v>2790</v>
      </c>
      <c r="GS71" s="274">
        <f t="shared" si="467"/>
        <v>0</v>
      </c>
      <c r="GT71" s="499">
        <f t="shared" ref="GT71:GT81" si="577">GT70</f>
        <v>0</v>
      </c>
      <c r="GU71" s="298">
        <f t="shared" si="468"/>
        <v>558</v>
      </c>
      <c r="GV71" s="274">
        <f t="shared" si="469"/>
        <v>0</v>
      </c>
      <c r="GW71" s="499">
        <f t="shared" ref="GW71:GW81" si="578">GW70</f>
        <v>0</v>
      </c>
      <c r="GX71" s="964">
        <v>-5950</v>
      </c>
      <c r="GY71" s="274">
        <f t="shared" si="470"/>
        <v>0</v>
      </c>
      <c r="GZ71" s="499">
        <f t="shared" ref="GZ71:GZ81" si="579">GZ70</f>
        <v>0</v>
      </c>
      <c r="HA71" s="298">
        <f t="shared" si="471"/>
        <v>-2975</v>
      </c>
      <c r="HB71" s="274">
        <f t="shared" si="472"/>
        <v>0</v>
      </c>
      <c r="HC71" s="499">
        <f t="shared" ref="HC71:HC81" si="580">HC70</f>
        <v>0</v>
      </c>
      <c r="HD71" s="964">
        <v>-1190</v>
      </c>
      <c r="HE71" s="274">
        <f t="shared" si="473"/>
        <v>0</v>
      </c>
      <c r="HF71" s="691">
        <f t="shared" ref="HF71:HF81" si="581">HF70</f>
        <v>0</v>
      </c>
      <c r="HG71" s="317">
        <v>670</v>
      </c>
      <c r="HH71" s="498">
        <f t="shared" si="474"/>
        <v>0</v>
      </c>
      <c r="HI71" s="691">
        <f t="shared" ref="HI71:HI81" si="582">HI70</f>
        <v>0</v>
      </c>
      <c r="HJ71" s="317">
        <f t="shared" si="475"/>
        <v>335</v>
      </c>
      <c r="HK71" s="498">
        <f t="shared" si="476"/>
        <v>0</v>
      </c>
      <c r="HL71" s="689">
        <f t="shared" ref="HL71:HL81" si="583">HL70</f>
        <v>0</v>
      </c>
      <c r="HM71" s="317">
        <f t="shared" si="477"/>
        <v>67</v>
      </c>
      <c r="HN71" s="317">
        <f t="shared" si="478"/>
        <v>0</v>
      </c>
      <c r="HO71" s="691">
        <f t="shared" ref="HO71:HO81" si="584">HO70</f>
        <v>0</v>
      </c>
      <c r="HP71" s="964">
        <v>-3060</v>
      </c>
      <c r="HQ71" s="498">
        <f t="shared" si="479"/>
        <v>0</v>
      </c>
      <c r="HR71" s="499"/>
      <c r="HS71" s="298"/>
      <c r="HT71" s="392"/>
      <c r="HU71" s="691">
        <f t="shared" ref="HU71:HU81" si="585">HU70</f>
        <v>0</v>
      </c>
      <c r="HV71" s="964">
        <v>-2370</v>
      </c>
      <c r="HW71" s="498">
        <f t="shared" si="480"/>
        <v>0</v>
      </c>
      <c r="HX71" s="499"/>
      <c r="HY71" s="298"/>
      <c r="HZ71" s="392"/>
      <c r="IA71" s="689">
        <f t="shared" ref="IA71:IA81" si="586">IA70</f>
        <v>0</v>
      </c>
      <c r="IB71" s="1036">
        <v>4300</v>
      </c>
      <c r="IC71" s="317">
        <f t="shared" si="481"/>
        <v>0</v>
      </c>
      <c r="ID71" s="499">
        <f t="shared" ref="ID71:ID81" si="587">ID70</f>
        <v>0</v>
      </c>
      <c r="IE71" s="1036">
        <v>430</v>
      </c>
      <c r="IF71" s="392">
        <f t="shared" si="482"/>
        <v>0</v>
      </c>
      <c r="IG71" s="691">
        <f t="shared" ref="IG71:IG81" si="588">IG70</f>
        <v>0</v>
      </c>
      <c r="IH71" s="317">
        <v>-837.5</v>
      </c>
      <c r="II71" s="498">
        <f t="shared" si="483"/>
        <v>0</v>
      </c>
      <c r="IJ71" s="691">
        <f t="shared" ref="IJ71:IJ81" si="589">IJ70</f>
        <v>0</v>
      </c>
      <c r="IK71" s="298">
        <f t="shared" si="484"/>
        <v>-418.75</v>
      </c>
      <c r="IL71" s="317">
        <f t="shared" si="485"/>
        <v>0</v>
      </c>
      <c r="IM71" s="499">
        <f t="shared" ref="IM71:IM81" si="590">IM70</f>
        <v>0</v>
      </c>
      <c r="IN71" s="964">
        <v>-93</v>
      </c>
      <c r="IO71" s="392">
        <f t="shared" si="486"/>
        <v>0</v>
      </c>
      <c r="IP71" s="499">
        <f t="shared" ref="IP71:IP81" si="591">IP70</f>
        <v>0</v>
      </c>
      <c r="IQ71" s="1036">
        <v>675</v>
      </c>
      <c r="IR71" s="392">
        <f t="shared" si="487"/>
        <v>0</v>
      </c>
      <c r="IS71" s="499"/>
      <c r="IT71" s="298"/>
      <c r="IU71" s="392"/>
      <c r="IV71" s="499">
        <f t="shared" ref="IV71:IV81" si="592">IV70</f>
        <v>0</v>
      </c>
      <c r="IW71" s="298">
        <v>-2162.5</v>
      </c>
      <c r="IX71" s="392">
        <f t="shared" si="488"/>
        <v>0</v>
      </c>
      <c r="IY71" s="499">
        <f t="shared" ref="IY71:IY81" si="593">IY70</f>
        <v>0</v>
      </c>
      <c r="IZ71" s="298">
        <f t="shared" si="489"/>
        <v>-1081.25</v>
      </c>
      <c r="JA71" s="392">
        <f t="shared" si="490"/>
        <v>0</v>
      </c>
      <c r="JB71" s="385">
        <f t="shared" ref="JB71:JB81" si="594">JB70</f>
        <v>0</v>
      </c>
      <c r="JC71" s="298">
        <v>-274.5</v>
      </c>
      <c r="JD71" s="392">
        <f t="shared" si="491"/>
        <v>0</v>
      </c>
      <c r="JE71" s="499">
        <f t="shared" ref="JE71:JE81" si="595">JE70</f>
        <v>0</v>
      </c>
      <c r="JF71" s="298">
        <v>-815</v>
      </c>
      <c r="JG71" s="392">
        <f t="shared" si="492"/>
        <v>0</v>
      </c>
      <c r="JH71" s="499">
        <f t="shared" ref="JH71:JH81" si="596">JH70</f>
        <v>0</v>
      </c>
      <c r="JI71" s="1036">
        <v>4430</v>
      </c>
      <c r="JJ71" s="392">
        <f t="shared" si="493"/>
        <v>0</v>
      </c>
      <c r="JK71" s="499">
        <f t="shared" ref="JK71:JK81" si="597">JK70</f>
        <v>0</v>
      </c>
      <c r="JL71" s="1036">
        <v>2215</v>
      </c>
      <c r="JM71" s="392">
        <f t="shared" si="494"/>
        <v>0</v>
      </c>
      <c r="JN71" s="499">
        <f t="shared" ref="JN71:JN81" si="598">JN70</f>
        <v>0</v>
      </c>
      <c r="JO71" s="298">
        <f t="shared" si="495"/>
        <v>443</v>
      </c>
      <c r="JP71" s="392">
        <f t="shared" si="496"/>
        <v>0</v>
      </c>
      <c r="JQ71" s="561">
        <f t="shared" si="497"/>
        <v>0</v>
      </c>
      <c r="JR71" s="498">
        <f t="shared" ref="JR71:JR81" si="599">JR70+JQ71</f>
        <v>0</v>
      </c>
      <c r="JS71" s="223"/>
      <c r="JT71" s="254">
        <f t="shared" si="306"/>
        <v>42125</v>
      </c>
      <c r="JU71" s="253">
        <f t="shared" si="307"/>
        <v>0</v>
      </c>
      <c r="JV71" s="253">
        <f t="shared" si="308"/>
        <v>3045.125</v>
      </c>
      <c r="JW71" s="253">
        <f t="shared" si="309"/>
        <v>0</v>
      </c>
      <c r="JX71" s="253">
        <f t="shared" si="310"/>
        <v>251.5</v>
      </c>
      <c r="JY71" s="253">
        <f t="shared" si="311"/>
        <v>0</v>
      </c>
      <c r="JZ71" s="253">
        <f t="shared" si="312"/>
        <v>0</v>
      </c>
      <c r="KA71" s="253">
        <f t="shared" si="313"/>
        <v>5921</v>
      </c>
      <c r="KB71" s="253">
        <f t="shared" si="314"/>
        <v>0</v>
      </c>
      <c r="KC71" s="253">
        <f t="shared" si="315"/>
        <v>0</v>
      </c>
      <c r="KD71" s="831">
        <f t="shared" si="316"/>
        <v>4086</v>
      </c>
      <c r="KE71" s="831">
        <f t="shared" si="317"/>
        <v>0</v>
      </c>
      <c r="KF71" s="831">
        <f t="shared" si="318"/>
        <v>0</v>
      </c>
      <c r="KG71" s="831">
        <f t="shared" si="319"/>
        <v>1178.49</v>
      </c>
      <c r="KH71" s="831">
        <f t="shared" si="320"/>
        <v>0</v>
      </c>
      <c r="KI71" s="831">
        <f t="shared" si="321"/>
        <v>0</v>
      </c>
      <c r="KJ71" s="253">
        <f t="shared" si="322"/>
        <v>0</v>
      </c>
      <c r="KK71" s="831">
        <f t="shared" si="323"/>
        <v>0</v>
      </c>
      <c r="KL71" s="831">
        <f t="shared" si="324"/>
        <v>29637.5</v>
      </c>
      <c r="KM71" s="831">
        <f t="shared" si="325"/>
        <v>0</v>
      </c>
      <c r="KN71" s="831">
        <f t="shared" si="326"/>
        <v>0</v>
      </c>
      <c r="KO71" s="831">
        <f t="shared" si="327"/>
        <v>19237.5</v>
      </c>
      <c r="KP71" s="831">
        <f t="shared" si="328"/>
        <v>0</v>
      </c>
      <c r="KQ71" s="831">
        <f t="shared" si="329"/>
        <v>0</v>
      </c>
      <c r="KR71" s="831">
        <f t="shared" si="330"/>
        <v>0</v>
      </c>
      <c r="KS71" s="831">
        <f t="shared" si="331"/>
        <v>5446</v>
      </c>
      <c r="KT71" s="243">
        <f t="shared" si="332"/>
        <v>0</v>
      </c>
      <c r="KU71" s="243">
        <f t="shared" si="333"/>
        <v>0</v>
      </c>
      <c r="KV71" s="243">
        <f t="shared" si="334"/>
        <v>0</v>
      </c>
      <c r="KW71" s="243">
        <f t="shared" si="335"/>
        <v>0</v>
      </c>
      <c r="KX71" s="243">
        <f t="shared" si="336"/>
        <v>0</v>
      </c>
      <c r="KY71" s="243">
        <f t="shared" si="337"/>
        <v>0</v>
      </c>
      <c r="KZ71" s="243">
        <f t="shared" si="385"/>
        <v>0</v>
      </c>
      <c r="LA71" s="243">
        <f t="shared" si="338"/>
        <v>0</v>
      </c>
      <c r="LB71" s="243">
        <f t="shared" si="339"/>
        <v>0</v>
      </c>
      <c r="LC71" s="243">
        <f t="shared" si="340"/>
        <v>0</v>
      </c>
      <c r="LD71" s="243">
        <f t="shared" si="341"/>
        <v>0</v>
      </c>
      <c r="LE71" s="243">
        <f t="shared" si="342"/>
        <v>0</v>
      </c>
      <c r="LF71" s="243">
        <f t="shared" si="343"/>
        <v>0</v>
      </c>
      <c r="LG71" s="243">
        <f t="shared" si="344"/>
        <v>0</v>
      </c>
      <c r="LH71" s="243">
        <f t="shared" si="345"/>
        <v>0</v>
      </c>
      <c r="LI71" s="243">
        <f t="shared" si="346"/>
        <v>0</v>
      </c>
      <c r="LJ71" s="243">
        <f t="shared" si="347"/>
        <v>0</v>
      </c>
      <c r="LK71" s="243">
        <f t="shared" si="348"/>
        <v>0</v>
      </c>
      <c r="LL71" s="243">
        <f t="shared" si="349"/>
        <v>0</v>
      </c>
      <c r="LM71" s="243">
        <f t="shared" si="350"/>
        <v>0</v>
      </c>
      <c r="LN71" s="243">
        <f t="shared" si="351"/>
        <v>0</v>
      </c>
      <c r="LO71" s="243">
        <f t="shared" si="352"/>
        <v>0</v>
      </c>
      <c r="LP71" s="243">
        <f t="shared" si="353"/>
        <v>0</v>
      </c>
      <c r="LQ71" s="243">
        <f t="shared" si="354"/>
        <v>0</v>
      </c>
      <c r="LR71" s="243">
        <f t="shared" si="355"/>
        <v>0</v>
      </c>
      <c r="LS71" s="243">
        <f t="shared" si="356"/>
        <v>0</v>
      </c>
      <c r="LT71" s="243">
        <f t="shared" si="357"/>
        <v>0</v>
      </c>
      <c r="LU71" s="243">
        <f t="shared" si="358"/>
        <v>0</v>
      </c>
      <c r="LV71" s="243">
        <f t="shared" si="359"/>
        <v>0</v>
      </c>
      <c r="LW71" s="243">
        <f t="shared" si="360"/>
        <v>0</v>
      </c>
      <c r="LX71" s="243">
        <f t="shared" si="361"/>
        <v>0</v>
      </c>
      <c r="LY71" s="243">
        <f t="shared" si="362"/>
        <v>0</v>
      </c>
      <c r="LZ71" s="243">
        <f t="shared" si="363"/>
        <v>0</v>
      </c>
      <c r="MA71" s="243">
        <f t="shared" si="364"/>
        <v>0</v>
      </c>
      <c r="MB71" s="243">
        <f t="shared" si="365"/>
        <v>0</v>
      </c>
      <c r="MC71" s="243">
        <f t="shared" si="386"/>
        <v>0</v>
      </c>
      <c r="MD71" s="243">
        <f t="shared" si="366"/>
        <v>0</v>
      </c>
      <c r="ME71" s="243">
        <f t="shared" si="367"/>
        <v>0</v>
      </c>
      <c r="MF71" s="243">
        <f t="shared" si="368"/>
        <v>0</v>
      </c>
      <c r="MG71" s="243">
        <f t="shared" si="369"/>
        <v>0</v>
      </c>
      <c r="MH71" s="243">
        <f t="shared" si="370"/>
        <v>0</v>
      </c>
      <c r="MI71" s="243">
        <f t="shared" si="371"/>
        <v>0</v>
      </c>
      <c r="MJ71" s="243">
        <f t="shared" si="372"/>
        <v>0</v>
      </c>
      <c r="MK71" s="243">
        <f t="shared" si="373"/>
        <v>0</v>
      </c>
      <c r="ML71" s="243">
        <f t="shared" si="374"/>
        <v>0</v>
      </c>
      <c r="MM71" s="243">
        <f t="shared" si="375"/>
        <v>0</v>
      </c>
      <c r="MN71" s="243">
        <f t="shared" si="376"/>
        <v>0</v>
      </c>
      <c r="MO71" s="243">
        <f t="shared" si="377"/>
        <v>0</v>
      </c>
      <c r="MP71" s="243">
        <f t="shared" si="378"/>
        <v>0</v>
      </c>
      <c r="MQ71" s="243">
        <f t="shared" si="379"/>
        <v>0</v>
      </c>
      <c r="MR71" s="243">
        <f t="shared" si="380"/>
        <v>0</v>
      </c>
      <c r="MS71" s="243">
        <f t="shared" si="381"/>
        <v>0</v>
      </c>
      <c r="MT71" s="243">
        <f t="shared" si="382"/>
        <v>0</v>
      </c>
      <c r="MU71" s="243">
        <f t="shared" si="383"/>
        <v>0</v>
      </c>
      <c r="MV71" s="243">
        <f t="shared" si="384"/>
        <v>0</v>
      </c>
      <c r="MW71" s="861">
        <f t="shared" si="115"/>
        <v>42125</v>
      </c>
      <c r="MX71" s="253">
        <f t="shared" si="116"/>
        <v>68803.114999999991</v>
      </c>
      <c r="MY71" s="243">
        <f t="shared" si="117"/>
        <v>0</v>
      </c>
      <c r="MZ71" s="243">
        <f t="shared" si="118"/>
        <v>0</v>
      </c>
      <c r="NA71" s="243">
        <f t="shared" si="119"/>
        <v>68803.114999999991</v>
      </c>
      <c r="NB71" s="359"/>
      <c r="NC71" s="1159">
        <f t="shared" si="498"/>
        <v>42036</v>
      </c>
      <c r="ND71" s="378">
        <f t="shared" si="499"/>
        <v>1285.9949999999999</v>
      </c>
      <c r="NE71" s="378">
        <f t="shared" si="500"/>
        <v>0</v>
      </c>
      <c r="NF71" s="382">
        <f t="shared" si="501"/>
        <v>0</v>
      </c>
      <c r="NG71" s="274">
        <f t="shared" si="502"/>
        <v>1285.9949999999999</v>
      </c>
      <c r="NH71" s="819">
        <f t="shared" si="503"/>
        <v>42036</v>
      </c>
      <c r="NI71" s="269">
        <f t="shared" si="504"/>
        <v>1285.9949999999999</v>
      </c>
      <c r="NJ71" s="274">
        <f t="shared" si="505"/>
        <v>0</v>
      </c>
      <c r="NK71" s="1113">
        <f t="shared" si="506"/>
        <v>1</v>
      </c>
      <c r="NL71" s="992">
        <f t="shared" si="507"/>
        <v>0</v>
      </c>
      <c r="NM71" s="413">
        <f t="shared" si="508"/>
        <v>42036</v>
      </c>
      <c r="NN71" s="378">
        <f t="shared" ref="NN71:NN81" si="600">NN70+NG71</f>
        <v>50061.995000000003</v>
      </c>
      <c r="NO71" s="243">
        <f>MAX(NN55:NN71)</f>
        <v>50061.995000000003</v>
      </c>
      <c r="NP71" s="243">
        <f t="shared" si="509"/>
        <v>0</v>
      </c>
      <c r="NQ71" s="276">
        <f>(NP71=NP203)*1</f>
        <v>0</v>
      </c>
      <c r="NR71" s="254">
        <f t="shared" si="510"/>
        <v>0</v>
      </c>
      <c r="NS71" s="757"/>
      <c r="NT71" s="757"/>
      <c r="NU71" s="758"/>
      <c r="NV71" s="758"/>
      <c r="NW71" s="758"/>
      <c r="NX71" s="234"/>
      <c r="NY71" s="241"/>
      <c r="NZ71" s="241"/>
      <c r="OA71" s="143"/>
      <c r="OB71" s="241"/>
      <c r="OC71" s="241"/>
      <c r="OD71" s="236"/>
      <c r="OE71" s="236"/>
      <c r="OF71" s="236"/>
      <c r="OG71" s="234"/>
      <c r="OH71" s="143"/>
      <c r="OI71" s="236"/>
      <c r="OJ71" s="236"/>
      <c r="OK71" s="236"/>
      <c r="OL71" s="236"/>
      <c r="OM71" s="236"/>
      <c r="ON71" s="236"/>
      <c r="OO71" s="236"/>
      <c r="OP71" s="236"/>
      <c r="OQ71" s="236"/>
      <c r="OR71" s="236"/>
      <c r="OS71" s="236"/>
      <c r="OT71" s="236"/>
      <c r="OU71" s="236"/>
      <c r="OV71" s="236"/>
      <c r="OW71" s="236"/>
      <c r="OX71" s="236"/>
      <c r="OY71" s="236"/>
      <c r="OZ71" s="236"/>
      <c r="PA71" s="236"/>
      <c r="PB71" s="236"/>
      <c r="PC71" s="236"/>
      <c r="PD71" s="236"/>
      <c r="PE71" s="236"/>
      <c r="PF71" s="236"/>
      <c r="PG71" s="236"/>
      <c r="PH71" s="236"/>
      <c r="PI71" s="236"/>
      <c r="PJ71" s="236"/>
      <c r="PK71" s="236"/>
      <c r="PL71" s="236"/>
      <c r="PM71" s="236"/>
      <c r="PN71" s="236"/>
      <c r="PO71" s="236"/>
      <c r="PP71" s="236"/>
      <c r="PQ71" s="236"/>
      <c r="PR71" s="236"/>
      <c r="PS71" s="236"/>
      <c r="PT71" s="236"/>
      <c r="PU71" s="236"/>
      <c r="PV71" s="236"/>
      <c r="PW71" s="236"/>
      <c r="PX71" s="236"/>
      <c r="PY71" s="236"/>
      <c r="PZ71" s="236"/>
      <c r="QA71" s="236"/>
      <c r="QB71" s="236"/>
      <c r="QC71" s="236"/>
      <c r="QD71" s="236"/>
      <c r="QE71" s="236"/>
      <c r="QF71" s="236"/>
      <c r="QG71" s="236"/>
      <c r="QH71" s="236"/>
      <c r="QI71" s="236"/>
      <c r="QJ71" s="236"/>
      <c r="QK71" s="236"/>
      <c r="QL71" s="236"/>
      <c r="QM71" s="236"/>
      <c r="QN71" s="236"/>
      <c r="QO71" s="236"/>
      <c r="QP71" s="236"/>
      <c r="QQ71" s="236"/>
      <c r="QR71" s="236"/>
      <c r="QS71" s="236"/>
      <c r="QT71" s="236"/>
      <c r="QU71" s="236"/>
      <c r="QV71" s="236"/>
      <c r="QW71" s="236"/>
      <c r="QX71" s="236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4"/>
      <c r="SD71" s="84"/>
      <c r="SE71" s="84"/>
      <c r="SF71" s="84"/>
      <c r="SG71" s="84"/>
      <c r="SH71" s="84"/>
      <c r="SI71" s="84"/>
      <c r="SJ71" s="84"/>
      <c r="SK71" s="84"/>
      <c r="SL71" s="84"/>
      <c r="SM71" s="84"/>
      <c r="SN71" s="84"/>
      <c r="SO71" s="84"/>
      <c r="SP71" s="84"/>
      <c r="SQ71" s="84"/>
      <c r="SR71" s="84"/>
      <c r="SS71" s="84"/>
      <c r="ST71" s="84"/>
      <c r="SU71" s="84"/>
      <c r="SV71" s="84"/>
      <c r="SW71" s="84"/>
      <c r="SX71" s="84"/>
      <c r="SY71" s="84"/>
      <c r="SZ71" s="84"/>
      <c r="TA71" s="84"/>
      <c r="TB71" s="84"/>
      <c r="TC71" s="84"/>
      <c r="TD71" s="84"/>
      <c r="TE71" s="84"/>
      <c r="TF71" s="84"/>
      <c r="TG71" s="84"/>
      <c r="TH71" s="84"/>
      <c r="TI71" s="84"/>
      <c r="TJ71" s="84"/>
      <c r="TK71" s="84"/>
      <c r="TL71" s="84"/>
      <c r="TM71" s="84"/>
      <c r="TN71" s="84"/>
      <c r="TO71" s="84"/>
      <c r="TP71" s="84"/>
      <c r="TQ71" s="84"/>
      <c r="TR71" s="84"/>
      <c r="TS71" s="84"/>
      <c r="TT71" s="84"/>
      <c r="TU71" s="84"/>
      <c r="TV71" s="84"/>
      <c r="TW71" s="84"/>
      <c r="TX71" s="84"/>
      <c r="TY71" s="84"/>
      <c r="TZ71" s="84"/>
      <c r="UA71" s="84"/>
      <c r="UB71" s="84"/>
      <c r="UC71" s="84"/>
      <c r="UD71" s="84"/>
      <c r="UE71" s="84"/>
      <c r="UF71" s="84"/>
      <c r="UG71" s="84"/>
      <c r="UH71" s="84"/>
      <c r="UI71" s="84"/>
    </row>
    <row r="72" spans="1:555" s="90" customFormat="1" ht="19.5" customHeight="1" x14ac:dyDescent="0.35">
      <c r="A72" s="84"/>
      <c r="B72" s="1167">
        <f t="shared" si="511"/>
        <v>42064</v>
      </c>
      <c r="C72" s="867">
        <f t="shared" si="512"/>
        <v>75061.99500000001</v>
      </c>
      <c r="D72" s="869">
        <v>0</v>
      </c>
      <c r="E72" s="869">
        <v>0</v>
      </c>
      <c r="F72" s="867">
        <f t="shared" si="387"/>
        <v>7972.7449999999999</v>
      </c>
      <c r="G72" s="870">
        <f t="shared" si="513"/>
        <v>83034.740000000005</v>
      </c>
      <c r="H72" s="953">
        <f t="shared" si="514"/>
        <v>0.10621546896002429</v>
      </c>
      <c r="I72" s="355">
        <f t="shared" si="515"/>
        <v>58034.740000000005</v>
      </c>
      <c r="J72" s="355">
        <f>MAX(I55:I72)</f>
        <v>58034.740000000005</v>
      </c>
      <c r="K72" s="355">
        <f t="shared" si="388"/>
        <v>0</v>
      </c>
      <c r="L72" s="1145">
        <f t="shared" si="389"/>
        <v>42064</v>
      </c>
      <c r="M72" s="330">
        <f t="shared" si="516"/>
        <v>0</v>
      </c>
      <c r="N72" s="1034">
        <v>3631.25</v>
      </c>
      <c r="O72" s="498">
        <f t="shared" si="390"/>
        <v>0</v>
      </c>
      <c r="P72" s="330">
        <f t="shared" si="517"/>
        <v>1</v>
      </c>
      <c r="Q72" s="382">
        <f t="shared" si="391"/>
        <v>363.125</v>
      </c>
      <c r="R72" s="274">
        <f t="shared" si="392"/>
        <v>363.125</v>
      </c>
      <c r="S72" s="499">
        <f t="shared" si="518"/>
        <v>0</v>
      </c>
      <c r="T72" s="1036">
        <v>2175</v>
      </c>
      <c r="U72" s="269">
        <f t="shared" si="393"/>
        <v>0</v>
      </c>
      <c r="V72" s="499">
        <f t="shared" si="519"/>
        <v>1</v>
      </c>
      <c r="W72" s="1036">
        <v>217.5</v>
      </c>
      <c r="X72" s="269">
        <f t="shared" si="394"/>
        <v>217.5</v>
      </c>
      <c r="Y72" s="499">
        <f t="shared" si="520"/>
        <v>0</v>
      </c>
      <c r="Z72" s="298">
        <v>5380</v>
      </c>
      <c r="AA72" s="392">
        <f t="shared" si="395"/>
        <v>0</v>
      </c>
      <c r="AB72" s="330">
        <f t="shared" si="521"/>
        <v>0</v>
      </c>
      <c r="AC72" s="298">
        <f t="shared" si="396"/>
        <v>2690</v>
      </c>
      <c r="AD72" s="274">
        <f t="shared" si="397"/>
        <v>0</v>
      </c>
      <c r="AE72" s="499">
        <f t="shared" si="522"/>
        <v>1</v>
      </c>
      <c r="AF72" s="1036">
        <v>538</v>
      </c>
      <c r="AG72" s="274">
        <f t="shared" si="398"/>
        <v>538</v>
      </c>
      <c r="AH72" s="499">
        <f t="shared" si="523"/>
        <v>0</v>
      </c>
      <c r="AI72" s="1036">
        <v>6250</v>
      </c>
      <c r="AJ72" s="392">
        <f t="shared" si="399"/>
        <v>0</v>
      </c>
      <c r="AK72" s="330">
        <f t="shared" si="524"/>
        <v>0</v>
      </c>
      <c r="AL72" s="1036">
        <v>3125</v>
      </c>
      <c r="AM72" s="274">
        <f t="shared" si="400"/>
        <v>0</v>
      </c>
      <c r="AN72" s="499">
        <f t="shared" si="525"/>
        <v>1</v>
      </c>
      <c r="AO72" s="1036">
        <v>1250</v>
      </c>
      <c r="AP72" s="392">
        <f t="shared" si="401"/>
        <v>1250</v>
      </c>
      <c r="AQ72" s="316">
        <f t="shared" si="526"/>
        <v>0</v>
      </c>
      <c r="AR72" s="1036">
        <v>4718.75</v>
      </c>
      <c r="AS72" s="392">
        <f t="shared" si="402"/>
        <v>0</v>
      </c>
      <c r="AT72" s="276">
        <f t="shared" si="527"/>
        <v>0</v>
      </c>
      <c r="AU72" s="1036">
        <v>2359.37</v>
      </c>
      <c r="AV72" s="392">
        <f t="shared" si="403"/>
        <v>0</v>
      </c>
      <c r="AW72" s="297">
        <f t="shared" si="528"/>
        <v>1</v>
      </c>
      <c r="AX72" s="1036">
        <v>471.87</v>
      </c>
      <c r="AY72" s="274">
        <f t="shared" si="404"/>
        <v>471.87</v>
      </c>
      <c r="AZ72" s="499">
        <f t="shared" si="529"/>
        <v>0</v>
      </c>
      <c r="BA72" s="268">
        <v>2860</v>
      </c>
      <c r="BB72" s="392">
        <f t="shared" si="405"/>
        <v>0</v>
      </c>
      <c r="BC72" s="330">
        <f t="shared" si="530"/>
        <v>0</v>
      </c>
      <c r="BD72" s="268">
        <v>2280</v>
      </c>
      <c r="BE72" s="274">
        <f t="shared" si="406"/>
        <v>0</v>
      </c>
      <c r="BF72" s="499">
        <f t="shared" si="531"/>
        <v>0</v>
      </c>
      <c r="BG72" s="1036">
        <v>9087.5</v>
      </c>
      <c r="BH72" s="358">
        <f t="shared" si="407"/>
        <v>0</v>
      </c>
      <c r="BI72" s="499">
        <f t="shared" si="532"/>
        <v>0</v>
      </c>
      <c r="BJ72" s="1036">
        <v>10950</v>
      </c>
      <c r="BK72" s="269">
        <f t="shared" si="408"/>
        <v>0</v>
      </c>
      <c r="BL72" s="499">
        <f t="shared" si="533"/>
        <v>1</v>
      </c>
      <c r="BM72" s="382">
        <f t="shared" si="409"/>
        <v>5475</v>
      </c>
      <c r="BN72" s="392">
        <f t="shared" si="410"/>
        <v>5475</v>
      </c>
      <c r="BO72" s="499">
        <f t="shared" si="534"/>
        <v>0</v>
      </c>
      <c r="BP72" s="1036">
        <v>1906.25</v>
      </c>
      <c r="BQ72" s="274">
        <f t="shared" si="411"/>
        <v>0</v>
      </c>
      <c r="BR72" s="499">
        <f t="shared" si="535"/>
        <v>0</v>
      </c>
      <c r="BS72" s="298">
        <v>-987.5</v>
      </c>
      <c r="BT72" s="269">
        <f t="shared" si="412"/>
        <v>0</v>
      </c>
      <c r="BU72" s="499">
        <f t="shared" si="536"/>
        <v>1</v>
      </c>
      <c r="BV72" s="298">
        <f t="shared" si="413"/>
        <v>-493.75</v>
      </c>
      <c r="BW72" s="392">
        <f t="shared" si="414"/>
        <v>-493.75</v>
      </c>
      <c r="BX72" s="499">
        <f t="shared" si="537"/>
        <v>0</v>
      </c>
      <c r="BY72" s="1036">
        <v>5180</v>
      </c>
      <c r="BZ72" s="392">
        <f t="shared" si="415"/>
        <v>0</v>
      </c>
      <c r="CA72" s="297">
        <f t="shared" ref="CA72:CA81" si="601">CA71</f>
        <v>0</v>
      </c>
      <c r="CB72" s="1036">
        <v>1510</v>
      </c>
      <c r="CC72" s="269">
        <f t="shared" si="416"/>
        <v>0</v>
      </c>
      <c r="CD72" s="501">
        <f t="shared" si="538"/>
        <v>0</v>
      </c>
      <c r="CE72" s="298">
        <f t="shared" si="417"/>
        <v>755</v>
      </c>
      <c r="CF72" s="500">
        <f t="shared" si="418"/>
        <v>0</v>
      </c>
      <c r="CG72" s="330">
        <f t="shared" si="539"/>
        <v>1</v>
      </c>
      <c r="CH72" s="1036">
        <v>151</v>
      </c>
      <c r="CI72" s="299">
        <f t="shared" si="419"/>
        <v>151</v>
      </c>
      <c r="CJ72" s="499">
        <f t="shared" si="540"/>
        <v>0</v>
      </c>
      <c r="CK72" s="268"/>
      <c r="CL72" s="392">
        <f t="shared" si="420"/>
        <v>0</v>
      </c>
      <c r="CM72" s="330">
        <f t="shared" si="541"/>
        <v>0</v>
      </c>
      <c r="CN72" s="268"/>
      <c r="CO72" s="269">
        <f t="shared" si="421"/>
        <v>0</v>
      </c>
      <c r="CP72" s="501">
        <f t="shared" si="542"/>
        <v>0</v>
      </c>
      <c r="CQ72" s="268"/>
      <c r="CR72" s="299"/>
      <c r="CS72" s="330">
        <f t="shared" si="543"/>
        <v>1</v>
      </c>
      <c r="CT72" s="268"/>
      <c r="CU72" s="274">
        <f t="shared" si="422"/>
        <v>0</v>
      </c>
      <c r="CV72" s="323">
        <f t="shared" si="423"/>
        <v>7972.7449999999999</v>
      </c>
      <c r="CW72" s="323">
        <f t="shared" si="544"/>
        <v>58034.740000000005</v>
      </c>
      <c r="CX72" s="223"/>
      <c r="CY72" s="1127">
        <f t="shared" si="424"/>
        <v>42064</v>
      </c>
      <c r="CZ72" s="297">
        <f t="shared" si="545"/>
        <v>0</v>
      </c>
      <c r="DA72" s="269">
        <v>1563.75</v>
      </c>
      <c r="DB72" s="299">
        <f t="shared" si="425"/>
        <v>0</v>
      </c>
      <c r="DC72" s="297">
        <f t="shared" si="546"/>
        <v>0</v>
      </c>
      <c r="DD72" s="298">
        <f t="shared" si="426"/>
        <v>156.375</v>
      </c>
      <c r="DE72" s="299">
        <f t="shared" si="427"/>
        <v>0</v>
      </c>
      <c r="DF72" s="297">
        <f t="shared" si="547"/>
        <v>0</v>
      </c>
      <c r="DG72" s="1034">
        <v>3805</v>
      </c>
      <c r="DH72" s="299">
        <f t="shared" si="428"/>
        <v>0</v>
      </c>
      <c r="DI72" s="297">
        <f t="shared" si="548"/>
        <v>0</v>
      </c>
      <c r="DJ72" s="1036">
        <v>380.5</v>
      </c>
      <c r="DK72" s="596">
        <f t="shared" si="429"/>
        <v>0</v>
      </c>
      <c r="DL72" s="297">
        <f t="shared" si="549"/>
        <v>0</v>
      </c>
      <c r="DM72" s="1034">
        <v>6680</v>
      </c>
      <c r="DN72" s="596">
        <f t="shared" si="430"/>
        <v>0</v>
      </c>
      <c r="DO72" s="330">
        <f t="shared" si="550"/>
        <v>0</v>
      </c>
      <c r="DP72" s="298">
        <f t="shared" si="431"/>
        <v>3340</v>
      </c>
      <c r="DQ72" s="274">
        <f t="shared" si="432"/>
        <v>0</v>
      </c>
      <c r="DR72" s="499">
        <f t="shared" si="551"/>
        <v>0</v>
      </c>
      <c r="DS72" s="298">
        <f t="shared" si="433"/>
        <v>668</v>
      </c>
      <c r="DT72" s="274">
        <f t="shared" si="434"/>
        <v>0</v>
      </c>
      <c r="DU72" s="297">
        <f t="shared" si="552"/>
        <v>0</v>
      </c>
      <c r="DV72" s="1036">
        <v>9620</v>
      </c>
      <c r="DW72" s="596">
        <f t="shared" si="435"/>
        <v>0</v>
      </c>
      <c r="DX72" s="297">
        <f t="shared" si="553"/>
        <v>0</v>
      </c>
      <c r="DY72" s="269">
        <f t="shared" si="436"/>
        <v>4810</v>
      </c>
      <c r="DZ72" s="596">
        <f t="shared" si="437"/>
        <v>0</v>
      </c>
      <c r="EA72" s="297">
        <f t="shared" si="554"/>
        <v>0</v>
      </c>
      <c r="EB72" s="1053">
        <v>1924</v>
      </c>
      <c r="EC72" s="596">
        <f t="shared" si="438"/>
        <v>0</v>
      </c>
      <c r="ED72" s="297">
        <f t="shared" si="555"/>
        <v>0</v>
      </c>
      <c r="EE72" s="274">
        <v>-225</v>
      </c>
      <c r="EF72" s="596">
        <f t="shared" si="439"/>
        <v>0</v>
      </c>
      <c r="EG72" s="297">
        <f t="shared" si="556"/>
        <v>0</v>
      </c>
      <c r="EH72" s="269">
        <f t="shared" si="440"/>
        <v>-112.5</v>
      </c>
      <c r="EI72" s="596">
        <f t="shared" si="441"/>
        <v>0</v>
      </c>
      <c r="EJ72" s="276">
        <f t="shared" si="557"/>
        <v>0</v>
      </c>
      <c r="EK72" s="269">
        <f t="shared" si="442"/>
        <v>-22.5</v>
      </c>
      <c r="EL72" s="596">
        <f t="shared" si="443"/>
        <v>0</v>
      </c>
      <c r="EM72" s="297">
        <f t="shared" si="558"/>
        <v>0</v>
      </c>
      <c r="EN72" s="1224">
        <v>1670</v>
      </c>
      <c r="EO72" s="596">
        <f t="shared" si="444"/>
        <v>0</v>
      </c>
      <c r="EP72" s="297">
        <f t="shared" si="559"/>
        <v>0</v>
      </c>
      <c r="EQ72" s="269">
        <v>1980</v>
      </c>
      <c r="ER72" s="596">
        <f t="shared" si="445"/>
        <v>0</v>
      </c>
      <c r="ES72" s="297">
        <f t="shared" si="560"/>
        <v>0</v>
      </c>
      <c r="ET72" s="1036">
        <v>7640</v>
      </c>
      <c r="EU72" s="596">
        <f t="shared" si="446"/>
        <v>0</v>
      </c>
      <c r="EV72" s="297">
        <f t="shared" si="561"/>
        <v>0</v>
      </c>
      <c r="EW72" s="1036">
        <v>12337.5</v>
      </c>
      <c r="EX72" s="596">
        <f t="shared" si="447"/>
        <v>0</v>
      </c>
      <c r="EY72" s="297">
        <f t="shared" si="562"/>
        <v>0</v>
      </c>
      <c r="EZ72" s="1036">
        <v>6168.75</v>
      </c>
      <c r="FA72" s="596">
        <f t="shared" si="448"/>
        <v>0</v>
      </c>
      <c r="FB72" s="297">
        <f t="shared" si="563"/>
        <v>0</v>
      </c>
      <c r="FC72" s="964">
        <v>-456.25</v>
      </c>
      <c r="FD72" s="596">
        <f t="shared" si="449"/>
        <v>0</v>
      </c>
      <c r="FE72" s="297">
        <f t="shared" si="564"/>
        <v>0</v>
      </c>
      <c r="FF72" s="1036">
        <v>3112.5</v>
      </c>
      <c r="FG72" s="596">
        <f t="shared" si="450"/>
        <v>0</v>
      </c>
      <c r="FH72" s="297">
        <f t="shared" si="565"/>
        <v>0</v>
      </c>
      <c r="FI72" s="1036">
        <v>1556.25</v>
      </c>
      <c r="FJ72" s="596">
        <f t="shared" si="451"/>
        <v>0</v>
      </c>
      <c r="FK72" s="297">
        <f t="shared" si="566"/>
        <v>0</v>
      </c>
      <c r="FL72" s="1036">
        <v>7130</v>
      </c>
      <c r="FM72" s="596">
        <f t="shared" si="452"/>
        <v>0</v>
      </c>
      <c r="FN72" s="297">
        <f t="shared" si="567"/>
        <v>0</v>
      </c>
      <c r="FO72" s="1036">
        <v>5560</v>
      </c>
      <c r="FP72" s="274">
        <f t="shared" si="453"/>
        <v>0</v>
      </c>
      <c r="FQ72" s="274"/>
      <c r="FR72" s="297">
        <f t="shared" si="568"/>
        <v>0</v>
      </c>
      <c r="FS72" s="269">
        <f t="shared" si="454"/>
        <v>2780</v>
      </c>
      <c r="FT72" s="596">
        <f t="shared" si="455"/>
        <v>0</v>
      </c>
      <c r="FU72" s="297">
        <f t="shared" si="569"/>
        <v>0</v>
      </c>
      <c r="FV72" s="269">
        <f t="shared" si="456"/>
        <v>556</v>
      </c>
      <c r="FW72" s="596">
        <f t="shared" si="457"/>
        <v>0</v>
      </c>
      <c r="FX72" s="301">
        <f t="shared" si="458"/>
        <v>0</v>
      </c>
      <c r="FY72" s="492">
        <f t="shared" si="570"/>
        <v>0</v>
      </c>
      <c r="FZ72" s="302"/>
      <c r="GA72" s="1131">
        <f t="shared" si="459"/>
        <v>42064</v>
      </c>
      <c r="GB72" s="316">
        <f t="shared" si="571"/>
        <v>0</v>
      </c>
      <c r="GC72" s="323">
        <v>1265</v>
      </c>
      <c r="GD72" s="268">
        <f t="shared" si="460"/>
        <v>0</v>
      </c>
      <c r="GE72" s="316">
        <f t="shared" si="572"/>
        <v>0</v>
      </c>
      <c r="GF72" s="1036">
        <v>126.5</v>
      </c>
      <c r="GG72" s="386">
        <f t="shared" si="461"/>
        <v>0</v>
      </c>
      <c r="GH72" s="669">
        <f t="shared" si="573"/>
        <v>0</v>
      </c>
      <c r="GI72" s="1036">
        <v>855</v>
      </c>
      <c r="GJ72" s="268">
        <f t="shared" si="462"/>
        <v>0</v>
      </c>
      <c r="GK72" s="546">
        <f t="shared" si="574"/>
        <v>0</v>
      </c>
      <c r="GL72" s="268">
        <f t="shared" si="463"/>
        <v>85.5</v>
      </c>
      <c r="GM72" s="386">
        <f t="shared" si="464"/>
        <v>0</v>
      </c>
      <c r="GN72" s="297">
        <f t="shared" si="575"/>
        <v>0</v>
      </c>
      <c r="GO72" s="269">
        <v>3808.75</v>
      </c>
      <c r="GP72" s="596">
        <f t="shared" si="465"/>
        <v>0</v>
      </c>
      <c r="GQ72" s="330">
        <f t="shared" si="576"/>
        <v>0</v>
      </c>
      <c r="GR72" s="298">
        <f t="shared" si="466"/>
        <v>1904.375</v>
      </c>
      <c r="GS72" s="274">
        <f t="shared" si="467"/>
        <v>0</v>
      </c>
      <c r="GT72" s="499">
        <f t="shared" si="577"/>
        <v>0</v>
      </c>
      <c r="GU72" s="298">
        <f t="shared" si="468"/>
        <v>380.875</v>
      </c>
      <c r="GV72" s="274">
        <f t="shared" si="469"/>
        <v>0</v>
      </c>
      <c r="GW72" s="499">
        <f t="shared" si="578"/>
        <v>0</v>
      </c>
      <c r="GX72" s="1036">
        <v>8025</v>
      </c>
      <c r="GY72" s="274">
        <f t="shared" si="470"/>
        <v>0</v>
      </c>
      <c r="GZ72" s="499">
        <f t="shared" si="579"/>
        <v>0</v>
      </c>
      <c r="HA72" s="298">
        <f t="shared" si="471"/>
        <v>4012.5</v>
      </c>
      <c r="HB72" s="274">
        <f t="shared" si="472"/>
        <v>0</v>
      </c>
      <c r="HC72" s="499">
        <f t="shared" si="580"/>
        <v>0</v>
      </c>
      <c r="HD72" s="1036">
        <v>1605</v>
      </c>
      <c r="HE72" s="274">
        <f t="shared" si="473"/>
        <v>0</v>
      </c>
      <c r="HF72" s="691">
        <f t="shared" si="581"/>
        <v>0</v>
      </c>
      <c r="HG72" s="317">
        <v>-2960</v>
      </c>
      <c r="HH72" s="498">
        <f t="shared" si="474"/>
        <v>0</v>
      </c>
      <c r="HI72" s="691">
        <f t="shared" si="582"/>
        <v>0</v>
      </c>
      <c r="HJ72" s="317">
        <f t="shared" si="475"/>
        <v>-1480</v>
      </c>
      <c r="HK72" s="498">
        <f t="shared" si="476"/>
        <v>0</v>
      </c>
      <c r="HL72" s="689">
        <f t="shared" si="583"/>
        <v>0</v>
      </c>
      <c r="HM72" s="317">
        <f t="shared" si="477"/>
        <v>-296</v>
      </c>
      <c r="HN72" s="317">
        <f t="shared" si="478"/>
        <v>0</v>
      </c>
      <c r="HO72" s="691">
        <f t="shared" si="584"/>
        <v>0</v>
      </c>
      <c r="HP72" s="1036">
        <v>3290</v>
      </c>
      <c r="HQ72" s="498">
        <f t="shared" si="479"/>
        <v>0</v>
      </c>
      <c r="HR72" s="499"/>
      <c r="HS72" s="298"/>
      <c r="HT72" s="392"/>
      <c r="HU72" s="691">
        <f t="shared" si="585"/>
        <v>0</v>
      </c>
      <c r="HV72" s="1036">
        <v>1000</v>
      </c>
      <c r="HW72" s="498">
        <f t="shared" si="480"/>
        <v>0</v>
      </c>
      <c r="HX72" s="499"/>
      <c r="HY72" s="298"/>
      <c r="HZ72" s="392"/>
      <c r="IA72" s="689">
        <f t="shared" si="586"/>
        <v>0</v>
      </c>
      <c r="IB72" s="1036">
        <v>10687.5</v>
      </c>
      <c r="IC72" s="317">
        <f t="shared" si="481"/>
        <v>0</v>
      </c>
      <c r="ID72" s="499">
        <f t="shared" si="587"/>
        <v>0</v>
      </c>
      <c r="IE72" s="1036">
        <v>1043.5</v>
      </c>
      <c r="IF72" s="392">
        <f t="shared" si="482"/>
        <v>0</v>
      </c>
      <c r="IG72" s="691">
        <f t="shared" si="588"/>
        <v>0</v>
      </c>
      <c r="IH72" s="317">
        <v>10625</v>
      </c>
      <c r="II72" s="498">
        <f t="shared" si="483"/>
        <v>0</v>
      </c>
      <c r="IJ72" s="691">
        <f t="shared" si="589"/>
        <v>0</v>
      </c>
      <c r="IK72" s="298">
        <f t="shared" si="484"/>
        <v>5312.5</v>
      </c>
      <c r="IL72" s="317">
        <f t="shared" si="485"/>
        <v>0</v>
      </c>
      <c r="IM72" s="499">
        <f t="shared" si="590"/>
        <v>0</v>
      </c>
      <c r="IN72" s="1036">
        <v>1033.5</v>
      </c>
      <c r="IO72" s="392">
        <f t="shared" si="486"/>
        <v>0</v>
      </c>
      <c r="IP72" s="499">
        <f t="shared" si="591"/>
        <v>0</v>
      </c>
      <c r="IQ72" s="1036">
        <v>37.5</v>
      </c>
      <c r="IR72" s="392">
        <f t="shared" si="487"/>
        <v>0</v>
      </c>
      <c r="IS72" s="499"/>
      <c r="IT72" s="298"/>
      <c r="IU72" s="392"/>
      <c r="IV72" s="499">
        <f t="shared" si="592"/>
        <v>0</v>
      </c>
      <c r="IW72" s="298">
        <v>2800</v>
      </c>
      <c r="IX72" s="392">
        <f t="shared" si="488"/>
        <v>0</v>
      </c>
      <c r="IY72" s="499">
        <f t="shared" si="593"/>
        <v>0</v>
      </c>
      <c r="IZ72" s="298">
        <f t="shared" si="489"/>
        <v>1400</v>
      </c>
      <c r="JA72" s="392">
        <f t="shared" si="490"/>
        <v>0</v>
      </c>
      <c r="JB72" s="385">
        <f t="shared" si="594"/>
        <v>0</v>
      </c>
      <c r="JC72" s="298">
        <v>269.75</v>
      </c>
      <c r="JD72" s="392">
        <f t="shared" si="491"/>
        <v>0</v>
      </c>
      <c r="JE72" s="499">
        <f t="shared" si="595"/>
        <v>0</v>
      </c>
      <c r="JF72" s="298">
        <v>5925</v>
      </c>
      <c r="JG72" s="392">
        <f t="shared" si="492"/>
        <v>0</v>
      </c>
      <c r="JH72" s="499">
        <f t="shared" si="596"/>
        <v>0</v>
      </c>
      <c r="JI72" s="1036">
        <v>840</v>
      </c>
      <c r="JJ72" s="392">
        <f t="shared" si="493"/>
        <v>0</v>
      </c>
      <c r="JK72" s="499">
        <f t="shared" si="597"/>
        <v>0</v>
      </c>
      <c r="JL72" s="1036">
        <v>420</v>
      </c>
      <c r="JM72" s="392">
        <f t="shared" si="494"/>
        <v>0</v>
      </c>
      <c r="JN72" s="499">
        <f t="shared" si="598"/>
        <v>0</v>
      </c>
      <c r="JO72" s="298">
        <f t="shared" si="495"/>
        <v>84</v>
      </c>
      <c r="JP72" s="392">
        <f t="shared" si="496"/>
        <v>0</v>
      </c>
      <c r="JQ72" s="561">
        <f t="shared" si="497"/>
        <v>0</v>
      </c>
      <c r="JR72" s="498">
        <f t="shared" si="599"/>
        <v>0</v>
      </c>
      <c r="JS72" s="223"/>
      <c r="JT72" s="254">
        <f t="shared" si="306"/>
        <v>42156</v>
      </c>
      <c r="JU72" s="253">
        <f t="shared" si="307"/>
        <v>0</v>
      </c>
      <c r="JV72" s="253">
        <f t="shared" si="308"/>
        <v>3224.75</v>
      </c>
      <c r="JW72" s="253">
        <f t="shared" si="309"/>
        <v>0</v>
      </c>
      <c r="JX72" s="253">
        <f t="shared" si="310"/>
        <v>311</v>
      </c>
      <c r="JY72" s="253">
        <f t="shared" si="311"/>
        <v>0</v>
      </c>
      <c r="JZ72" s="253">
        <f t="shared" si="312"/>
        <v>0</v>
      </c>
      <c r="KA72" s="253">
        <f t="shared" si="313"/>
        <v>5537</v>
      </c>
      <c r="KB72" s="253">
        <f t="shared" si="314"/>
        <v>0</v>
      </c>
      <c r="KC72" s="253">
        <f t="shared" si="315"/>
        <v>0</v>
      </c>
      <c r="KD72" s="831">
        <f t="shared" si="316"/>
        <v>3142</v>
      </c>
      <c r="KE72" s="831">
        <f t="shared" si="317"/>
        <v>0</v>
      </c>
      <c r="KF72" s="831">
        <f t="shared" si="318"/>
        <v>0</v>
      </c>
      <c r="KG72" s="831">
        <f t="shared" si="319"/>
        <v>1341.99</v>
      </c>
      <c r="KH72" s="831">
        <f t="shared" si="320"/>
        <v>0</v>
      </c>
      <c r="KI72" s="831">
        <f t="shared" si="321"/>
        <v>0</v>
      </c>
      <c r="KJ72" s="253">
        <f t="shared" si="322"/>
        <v>0</v>
      </c>
      <c r="KK72" s="831">
        <f t="shared" si="323"/>
        <v>0</v>
      </c>
      <c r="KL72" s="831">
        <f t="shared" si="324"/>
        <v>33068.75</v>
      </c>
      <c r="KM72" s="831">
        <f t="shared" si="325"/>
        <v>0</v>
      </c>
      <c r="KN72" s="831">
        <f t="shared" si="326"/>
        <v>0</v>
      </c>
      <c r="KO72" s="831">
        <f t="shared" si="327"/>
        <v>19434.375</v>
      </c>
      <c r="KP72" s="831">
        <f t="shared" si="328"/>
        <v>0</v>
      </c>
      <c r="KQ72" s="831">
        <f t="shared" si="329"/>
        <v>0</v>
      </c>
      <c r="KR72" s="831">
        <f t="shared" si="330"/>
        <v>0</v>
      </c>
      <c r="KS72" s="831">
        <f t="shared" si="331"/>
        <v>5502</v>
      </c>
      <c r="KT72" s="243">
        <f t="shared" si="332"/>
        <v>0</v>
      </c>
      <c r="KU72" s="243">
        <f t="shared" si="333"/>
        <v>0</v>
      </c>
      <c r="KV72" s="243">
        <f t="shared" si="334"/>
        <v>0</v>
      </c>
      <c r="KW72" s="243">
        <f t="shared" si="335"/>
        <v>0</v>
      </c>
      <c r="KX72" s="243">
        <f t="shared" si="336"/>
        <v>0</v>
      </c>
      <c r="KY72" s="243">
        <f t="shared" si="337"/>
        <v>0</v>
      </c>
      <c r="KZ72" s="243">
        <f t="shared" si="385"/>
        <v>0</v>
      </c>
      <c r="LA72" s="243">
        <f t="shared" si="338"/>
        <v>0</v>
      </c>
      <c r="LB72" s="243">
        <f t="shared" si="339"/>
        <v>0</v>
      </c>
      <c r="LC72" s="243">
        <f t="shared" si="340"/>
        <v>0</v>
      </c>
      <c r="LD72" s="243">
        <f t="shared" si="341"/>
        <v>0</v>
      </c>
      <c r="LE72" s="243">
        <f t="shared" si="342"/>
        <v>0</v>
      </c>
      <c r="LF72" s="243">
        <f t="shared" si="343"/>
        <v>0</v>
      </c>
      <c r="LG72" s="243">
        <f t="shared" si="344"/>
        <v>0</v>
      </c>
      <c r="LH72" s="243">
        <f t="shared" si="345"/>
        <v>0</v>
      </c>
      <c r="LI72" s="243">
        <f t="shared" si="346"/>
        <v>0</v>
      </c>
      <c r="LJ72" s="243">
        <f t="shared" si="347"/>
        <v>0</v>
      </c>
      <c r="LK72" s="243">
        <f t="shared" si="348"/>
        <v>0</v>
      </c>
      <c r="LL72" s="243">
        <f t="shared" si="349"/>
        <v>0</v>
      </c>
      <c r="LM72" s="243">
        <f t="shared" si="350"/>
        <v>0</v>
      </c>
      <c r="LN72" s="243">
        <f t="shared" si="351"/>
        <v>0</v>
      </c>
      <c r="LO72" s="243">
        <f t="shared" si="352"/>
        <v>0</v>
      </c>
      <c r="LP72" s="243">
        <f t="shared" si="353"/>
        <v>0</v>
      </c>
      <c r="LQ72" s="243">
        <f t="shared" si="354"/>
        <v>0</v>
      </c>
      <c r="LR72" s="243">
        <f t="shared" si="355"/>
        <v>0</v>
      </c>
      <c r="LS72" s="243">
        <f t="shared" si="356"/>
        <v>0</v>
      </c>
      <c r="LT72" s="243">
        <f t="shared" si="357"/>
        <v>0</v>
      </c>
      <c r="LU72" s="243">
        <f t="shared" si="358"/>
        <v>0</v>
      </c>
      <c r="LV72" s="243">
        <f t="shared" si="359"/>
        <v>0</v>
      </c>
      <c r="LW72" s="243">
        <f t="shared" si="360"/>
        <v>0</v>
      </c>
      <c r="LX72" s="243">
        <f t="shared" si="361"/>
        <v>0</v>
      </c>
      <c r="LY72" s="243">
        <f t="shared" si="362"/>
        <v>0</v>
      </c>
      <c r="LZ72" s="243">
        <f t="shared" si="363"/>
        <v>0</v>
      </c>
      <c r="MA72" s="243">
        <f t="shared" si="364"/>
        <v>0</v>
      </c>
      <c r="MB72" s="243">
        <f t="shared" si="365"/>
        <v>0</v>
      </c>
      <c r="MC72" s="243">
        <f t="shared" si="386"/>
        <v>0</v>
      </c>
      <c r="MD72" s="243">
        <f t="shared" si="366"/>
        <v>0</v>
      </c>
      <c r="ME72" s="243">
        <f t="shared" si="367"/>
        <v>0</v>
      </c>
      <c r="MF72" s="243">
        <f t="shared" si="368"/>
        <v>0</v>
      </c>
      <c r="MG72" s="243">
        <f t="shared" si="369"/>
        <v>0</v>
      </c>
      <c r="MH72" s="243">
        <f t="shared" si="370"/>
        <v>0</v>
      </c>
      <c r="MI72" s="243">
        <f t="shared" si="371"/>
        <v>0</v>
      </c>
      <c r="MJ72" s="243">
        <f t="shared" si="372"/>
        <v>0</v>
      </c>
      <c r="MK72" s="243">
        <f t="shared" si="373"/>
        <v>0</v>
      </c>
      <c r="ML72" s="243">
        <f t="shared" si="374"/>
        <v>0</v>
      </c>
      <c r="MM72" s="243">
        <f t="shared" si="375"/>
        <v>0</v>
      </c>
      <c r="MN72" s="243">
        <f t="shared" si="376"/>
        <v>0</v>
      </c>
      <c r="MO72" s="243">
        <f t="shared" si="377"/>
        <v>0</v>
      </c>
      <c r="MP72" s="243">
        <f t="shared" si="378"/>
        <v>0</v>
      </c>
      <c r="MQ72" s="243">
        <f t="shared" si="379"/>
        <v>0</v>
      </c>
      <c r="MR72" s="243">
        <f t="shared" si="380"/>
        <v>0</v>
      </c>
      <c r="MS72" s="243">
        <f t="shared" si="381"/>
        <v>0</v>
      </c>
      <c r="MT72" s="243">
        <f t="shared" si="382"/>
        <v>0</v>
      </c>
      <c r="MU72" s="243">
        <f t="shared" si="383"/>
        <v>0</v>
      </c>
      <c r="MV72" s="243">
        <f t="shared" si="384"/>
        <v>0</v>
      </c>
      <c r="MW72" s="861">
        <f t="shared" si="115"/>
        <v>42156</v>
      </c>
      <c r="MX72" s="253">
        <f t="shared" si="116"/>
        <v>71561.864999999991</v>
      </c>
      <c r="MY72" s="243">
        <f t="shared" si="117"/>
        <v>0</v>
      </c>
      <c r="MZ72" s="243">
        <f t="shared" si="118"/>
        <v>0</v>
      </c>
      <c r="NA72" s="243">
        <f t="shared" si="119"/>
        <v>71561.864999999991</v>
      </c>
      <c r="NB72" s="359"/>
      <c r="NC72" s="1159">
        <f t="shared" si="498"/>
        <v>42064</v>
      </c>
      <c r="ND72" s="378">
        <f t="shared" si="499"/>
        <v>7972.7449999999999</v>
      </c>
      <c r="NE72" s="378">
        <f t="shared" si="500"/>
        <v>0</v>
      </c>
      <c r="NF72" s="382">
        <f t="shared" si="501"/>
        <v>0</v>
      </c>
      <c r="NG72" s="274">
        <f t="shared" si="502"/>
        <v>7972.7449999999999</v>
      </c>
      <c r="NH72" s="819">
        <f t="shared" si="503"/>
        <v>42064</v>
      </c>
      <c r="NI72" s="269">
        <f t="shared" si="504"/>
        <v>7972.7449999999999</v>
      </c>
      <c r="NJ72" s="274">
        <f t="shared" si="505"/>
        <v>0</v>
      </c>
      <c r="NK72" s="1113">
        <f t="shared" si="506"/>
        <v>1</v>
      </c>
      <c r="NL72" s="992">
        <f t="shared" si="507"/>
        <v>0</v>
      </c>
      <c r="NM72" s="413">
        <f t="shared" si="508"/>
        <v>42064</v>
      </c>
      <c r="NN72" s="378">
        <f t="shared" si="600"/>
        <v>58034.740000000005</v>
      </c>
      <c r="NO72" s="243">
        <f>MAX(NN55:NN72)</f>
        <v>58034.740000000005</v>
      </c>
      <c r="NP72" s="243">
        <f t="shared" si="509"/>
        <v>0</v>
      </c>
      <c r="NQ72" s="276">
        <f>(NP72=NP203)*1</f>
        <v>0</v>
      </c>
      <c r="NR72" s="254">
        <f t="shared" si="510"/>
        <v>0</v>
      </c>
      <c r="NS72" s="757"/>
      <c r="NT72" s="757"/>
      <c r="NU72" s="758"/>
      <c r="NV72" s="758"/>
      <c r="NW72" s="758"/>
      <c r="NX72" s="234"/>
      <c r="NY72" s="241"/>
      <c r="NZ72" s="241"/>
      <c r="OA72" s="143"/>
      <c r="OB72" s="241"/>
      <c r="OC72" s="241"/>
      <c r="OD72" s="236"/>
      <c r="OE72" s="236"/>
      <c r="OF72" s="236"/>
      <c r="OG72" s="234"/>
      <c r="OH72" s="143"/>
      <c r="OI72" s="236"/>
      <c r="OJ72" s="236"/>
      <c r="OK72" s="236"/>
      <c r="OL72" s="236"/>
      <c r="OM72" s="236"/>
      <c r="ON72" s="236"/>
      <c r="OO72" s="236"/>
      <c r="OP72" s="236"/>
      <c r="OQ72" s="236"/>
      <c r="OR72" s="236"/>
      <c r="OS72" s="236"/>
      <c r="OT72" s="236"/>
      <c r="OU72" s="236"/>
      <c r="OV72" s="236"/>
      <c r="OW72" s="236"/>
      <c r="OX72" s="236"/>
      <c r="OY72" s="236"/>
      <c r="OZ72" s="236"/>
      <c r="PA72" s="236"/>
      <c r="PB72" s="236"/>
      <c r="PC72" s="236"/>
      <c r="PD72" s="236"/>
      <c r="PE72" s="236"/>
      <c r="PF72" s="236"/>
      <c r="PG72" s="236"/>
      <c r="PH72" s="236"/>
      <c r="PI72" s="236"/>
      <c r="PJ72" s="236"/>
      <c r="PK72" s="236"/>
      <c r="PL72" s="236"/>
      <c r="PM72" s="236"/>
      <c r="PN72" s="236"/>
      <c r="PO72" s="236"/>
      <c r="PP72" s="236"/>
      <c r="PQ72" s="236"/>
      <c r="PR72" s="236"/>
      <c r="PS72" s="236"/>
      <c r="PT72" s="236"/>
      <c r="PU72" s="236"/>
      <c r="PV72" s="236"/>
      <c r="PW72" s="236"/>
      <c r="PX72" s="236"/>
      <c r="PY72" s="236"/>
      <c r="PZ72" s="236"/>
      <c r="QA72" s="236"/>
      <c r="QB72" s="236"/>
      <c r="QC72" s="236"/>
      <c r="QD72" s="236"/>
      <c r="QE72" s="236"/>
      <c r="QF72" s="236"/>
      <c r="QG72" s="236"/>
      <c r="QH72" s="236"/>
      <c r="QI72" s="236"/>
      <c r="QJ72" s="236"/>
      <c r="QK72" s="236"/>
      <c r="QL72" s="236"/>
      <c r="QM72" s="236"/>
      <c r="QN72" s="236"/>
      <c r="QO72" s="236"/>
      <c r="QP72" s="236"/>
      <c r="QQ72" s="236"/>
      <c r="QR72" s="236"/>
      <c r="QS72" s="236"/>
      <c r="QT72" s="236"/>
      <c r="QU72" s="236"/>
      <c r="QV72" s="236"/>
      <c r="QW72" s="236"/>
      <c r="QX72" s="236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4"/>
      <c r="SD72" s="84"/>
      <c r="SE72" s="84"/>
      <c r="SF72" s="84"/>
      <c r="SG72" s="84"/>
      <c r="SH72" s="84"/>
      <c r="SI72" s="84"/>
      <c r="SJ72" s="84"/>
      <c r="SK72" s="84"/>
      <c r="SL72" s="84"/>
      <c r="SM72" s="84"/>
      <c r="SN72" s="84"/>
      <c r="SO72" s="84"/>
      <c r="SP72" s="84"/>
      <c r="SQ72" s="84"/>
      <c r="SR72" s="84"/>
      <c r="SS72" s="84"/>
      <c r="ST72" s="84"/>
      <c r="SU72" s="84"/>
      <c r="SV72" s="84"/>
      <c r="SW72" s="84"/>
      <c r="SX72" s="84"/>
      <c r="SY72" s="84"/>
      <c r="SZ72" s="84"/>
      <c r="TA72" s="84"/>
      <c r="TB72" s="84"/>
      <c r="TC72" s="84"/>
      <c r="TD72" s="84"/>
      <c r="TE72" s="84"/>
      <c r="TF72" s="84"/>
      <c r="TG72" s="84"/>
      <c r="TH72" s="84"/>
      <c r="TI72" s="84"/>
      <c r="TJ72" s="84"/>
      <c r="TK72" s="84"/>
      <c r="TL72" s="84"/>
      <c r="TM72" s="84"/>
      <c r="TN72" s="84"/>
      <c r="TO72" s="84"/>
      <c r="TP72" s="84"/>
      <c r="TQ72" s="84"/>
      <c r="TR72" s="84"/>
      <c r="TS72" s="84"/>
      <c r="TT72" s="84"/>
      <c r="TU72" s="84"/>
      <c r="TV72" s="84"/>
      <c r="TW72" s="84"/>
      <c r="TX72" s="84"/>
      <c r="TY72" s="84"/>
      <c r="TZ72" s="84"/>
      <c r="UA72" s="84"/>
      <c r="UB72" s="84"/>
      <c r="UC72" s="84"/>
      <c r="UD72" s="84"/>
      <c r="UE72" s="84"/>
      <c r="UF72" s="84"/>
      <c r="UG72" s="84"/>
      <c r="UH72" s="84"/>
      <c r="UI72" s="84"/>
    </row>
    <row r="73" spans="1:555" s="90" customFormat="1" ht="19.5" customHeight="1" x14ac:dyDescent="0.35">
      <c r="A73" s="84"/>
      <c r="B73" s="1167">
        <f t="shared" si="511"/>
        <v>42095</v>
      </c>
      <c r="C73" s="867">
        <f t="shared" si="512"/>
        <v>83034.740000000005</v>
      </c>
      <c r="D73" s="869">
        <v>0</v>
      </c>
      <c r="E73" s="869">
        <v>0</v>
      </c>
      <c r="F73" s="867">
        <f t="shared" si="387"/>
        <v>5446.75</v>
      </c>
      <c r="G73" s="870">
        <f t="shared" si="513"/>
        <v>88481.49</v>
      </c>
      <c r="H73" s="953">
        <f t="shared" si="514"/>
        <v>6.5596038477389096E-2</v>
      </c>
      <c r="I73" s="355">
        <f t="shared" si="515"/>
        <v>63481.490000000005</v>
      </c>
      <c r="J73" s="355">
        <f>MAX(I55:I73)</f>
        <v>63481.490000000005</v>
      </c>
      <c r="K73" s="355">
        <f t="shared" si="388"/>
        <v>0</v>
      </c>
      <c r="L73" s="1145">
        <f t="shared" si="389"/>
        <v>42095</v>
      </c>
      <c r="M73" s="330">
        <f t="shared" si="516"/>
        <v>0</v>
      </c>
      <c r="N73" s="1035">
        <v>-1740</v>
      </c>
      <c r="O73" s="498">
        <f t="shared" si="390"/>
        <v>0</v>
      </c>
      <c r="P73" s="330">
        <f t="shared" si="517"/>
        <v>1</v>
      </c>
      <c r="Q73" s="382">
        <f t="shared" si="391"/>
        <v>-174</v>
      </c>
      <c r="R73" s="274">
        <f t="shared" si="392"/>
        <v>-174</v>
      </c>
      <c r="S73" s="499">
        <f t="shared" si="518"/>
        <v>0</v>
      </c>
      <c r="T73" s="1036">
        <v>2090</v>
      </c>
      <c r="U73" s="269">
        <f t="shared" si="393"/>
        <v>0</v>
      </c>
      <c r="V73" s="499">
        <f t="shared" si="519"/>
        <v>1</v>
      </c>
      <c r="W73" s="1036">
        <v>209</v>
      </c>
      <c r="X73" s="269">
        <f t="shared" si="394"/>
        <v>209</v>
      </c>
      <c r="Y73" s="499">
        <f t="shared" si="520"/>
        <v>0</v>
      </c>
      <c r="Z73" s="298">
        <v>3660</v>
      </c>
      <c r="AA73" s="392">
        <f t="shared" si="395"/>
        <v>0</v>
      </c>
      <c r="AB73" s="330">
        <f t="shared" si="521"/>
        <v>0</v>
      </c>
      <c r="AC73" s="298">
        <f t="shared" si="396"/>
        <v>1830</v>
      </c>
      <c r="AD73" s="274">
        <f t="shared" si="397"/>
        <v>0</v>
      </c>
      <c r="AE73" s="499">
        <f t="shared" si="522"/>
        <v>1</v>
      </c>
      <c r="AF73" s="1036">
        <v>366</v>
      </c>
      <c r="AG73" s="274">
        <f t="shared" si="398"/>
        <v>366</v>
      </c>
      <c r="AH73" s="499">
        <f t="shared" si="523"/>
        <v>0</v>
      </c>
      <c r="AI73" s="964">
        <v>-1195</v>
      </c>
      <c r="AJ73" s="392">
        <f t="shared" si="399"/>
        <v>0</v>
      </c>
      <c r="AK73" s="330">
        <f t="shared" si="524"/>
        <v>0</v>
      </c>
      <c r="AL73" s="964">
        <v>-597.5</v>
      </c>
      <c r="AM73" s="274">
        <f t="shared" si="400"/>
        <v>0</v>
      </c>
      <c r="AN73" s="499">
        <f t="shared" si="525"/>
        <v>1</v>
      </c>
      <c r="AO73" s="964">
        <v>-239</v>
      </c>
      <c r="AP73" s="392">
        <f t="shared" si="401"/>
        <v>-239</v>
      </c>
      <c r="AQ73" s="316">
        <f t="shared" si="526"/>
        <v>0</v>
      </c>
      <c r="AR73" s="1036">
        <v>3167.5</v>
      </c>
      <c r="AS73" s="392">
        <f t="shared" si="402"/>
        <v>0</v>
      </c>
      <c r="AT73" s="276">
        <f t="shared" si="527"/>
        <v>0</v>
      </c>
      <c r="AU73" s="1036">
        <v>1583.75</v>
      </c>
      <c r="AV73" s="392">
        <f t="shared" si="403"/>
        <v>0</v>
      </c>
      <c r="AW73" s="297">
        <f t="shared" si="528"/>
        <v>1</v>
      </c>
      <c r="AX73" s="1036">
        <v>316.75</v>
      </c>
      <c r="AY73" s="274">
        <f t="shared" si="404"/>
        <v>316.75</v>
      </c>
      <c r="AZ73" s="499">
        <f t="shared" si="529"/>
        <v>0</v>
      </c>
      <c r="BA73" s="268">
        <v>7510</v>
      </c>
      <c r="BB73" s="392">
        <f t="shared" si="405"/>
        <v>0</v>
      </c>
      <c r="BC73" s="330">
        <f t="shared" si="530"/>
        <v>0</v>
      </c>
      <c r="BD73" s="268">
        <v>2550</v>
      </c>
      <c r="BE73" s="274">
        <f t="shared" si="406"/>
        <v>0</v>
      </c>
      <c r="BF73" s="499">
        <f t="shared" si="531"/>
        <v>0</v>
      </c>
      <c r="BG73" s="1036">
        <v>7200</v>
      </c>
      <c r="BH73" s="358">
        <f t="shared" si="407"/>
        <v>0</v>
      </c>
      <c r="BI73" s="499">
        <f t="shared" si="532"/>
        <v>0</v>
      </c>
      <c r="BJ73" s="1036">
        <v>9187.5</v>
      </c>
      <c r="BK73" s="269">
        <f t="shared" si="408"/>
        <v>0</v>
      </c>
      <c r="BL73" s="499">
        <f t="shared" si="533"/>
        <v>1</v>
      </c>
      <c r="BM73" s="382">
        <f t="shared" si="409"/>
        <v>4593.75</v>
      </c>
      <c r="BN73" s="392">
        <f t="shared" si="410"/>
        <v>4593.75</v>
      </c>
      <c r="BO73" s="499">
        <f t="shared" si="534"/>
        <v>0</v>
      </c>
      <c r="BP73" s="1036">
        <v>2343.75</v>
      </c>
      <c r="BQ73" s="274">
        <f t="shared" si="411"/>
        <v>0</v>
      </c>
      <c r="BR73" s="499">
        <f t="shared" si="535"/>
        <v>0</v>
      </c>
      <c r="BS73" s="298">
        <v>-937.5</v>
      </c>
      <c r="BT73" s="269">
        <f t="shared" si="412"/>
        <v>0</v>
      </c>
      <c r="BU73" s="499">
        <f t="shared" si="536"/>
        <v>1</v>
      </c>
      <c r="BV73" s="298">
        <f t="shared" si="413"/>
        <v>-468.75</v>
      </c>
      <c r="BW73" s="392">
        <f t="shared" si="414"/>
        <v>-468.75</v>
      </c>
      <c r="BX73" s="499">
        <f t="shared" si="537"/>
        <v>0</v>
      </c>
      <c r="BY73" s="1036">
        <v>6255</v>
      </c>
      <c r="BZ73" s="392">
        <f t="shared" si="415"/>
        <v>0</v>
      </c>
      <c r="CA73" s="297">
        <f t="shared" si="601"/>
        <v>0</v>
      </c>
      <c r="CB73" s="1036">
        <v>8430</v>
      </c>
      <c r="CC73" s="269">
        <f t="shared" si="416"/>
        <v>0</v>
      </c>
      <c r="CD73" s="501">
        <f t="shared" si="538"/>
        <v>0</v>
      </c>
      <c r="CE73" s="298">
        <f t="shared" si="417"/>
        <v>4215</v>
      </c>
      <c r="CF73" s="500">
        <f t="shared" si="418"/>
        <v>0</v>
      </c>
      <c r="CG73" s="330">
        <f t="shared" si="539"/>
        <v>1</v>
      </c>
      <c r="CH73" s="1036">
        <v>843</v>
      </c>
      <c r="CI73" s="299">
        <f t="shared" si="419"/>
        <v>843</v>
      </c>
      <c r="CJ73" s="499">
        <f t="shared" si="540"/>
        <v>0</v>
      </c>
      <c r="CK73" s="268"/>
      <c r="CL73" s="392">
        <f t="shared" si="420"/>
        <v>0</v>
      </c>
      <c r="CM73" s="330">
        <f t="shared" si="541"/>
        <v>0</v>
      </c>
      <c r="CN73" s="268"/>
      <c r="CO73" s="269">
        <f t="shared" si="421"/>
        <v>0</v>
      </c>
      <c r="CP73" s="501">
        <f t="shared" si="542"/>
        <v>0</v>
      </c>
      <c r="CQ73" s="268"/>
      <c r="CR73" s="299"/>
      <c r="CS73" s="330">
        <f t="shared" si="543"/>
        <v>1</v>
      </c>
      <c r="CT73" s="268"/>
      <c r="CU73" s="274">
        <f t="shared" si="422"/>
        <v>0</v>
      </c>
      <c r="CV73" s="323">
        <f t="shared" si="423"/>
        <v>5446.75</v>
      </c>
      <c r="CW73" s="323">
        <f t="shared" si="544"/>
        <v>63481.490000000005</v>
      </c>
      <c r="CX73" s="223"/>
      <c r="CY73" s="1127">
        <f t="shared" si="424"/>
        <v>42095</v>
      </c>
      <c r="CZ73" s="297">
        <f t="shared" si="545"/>
        <v>0</v>
      </c>
      <c r="DA73" s="269">
        <v>80</v>
      </c>
      <c r="DB73" s="299">
        <f t="shared" si="425"/>
        <v>0</v>
      </c>
      <c r="DC73" s="297">
        <f t="shared" si="546"/>
        <v>0</v>
      </c>
      <c r="DD73" s="298">
        <f t="shared" si="426"/>
        <v>8</v>
      </c>
      <c r="DE73" s="299">
        <f t="shared" si="427"/>
        <v>0</v>
      </c>
      <c r="DF73" s="297">
        <f t="shared" si="547"/>
        <v>0</v>
      </c>
      <c r="DG73" s="1034">
        <v>2525</v>
      </c>
      <c r="DH73" s="299">
        <f t="shared" si="428"/>
        <v>0</v>
      </c>
      <c r="DI73" s="297">
        <f t="shared" si="548"/>
        <v>0</v>
      </c>
      <c r="DJ73" s="1036">
        <v>252.5</v>
      </c>
      <c r="DK73" s="596">
        <f t="shared" si="429"/>
        <v>0</v>
      </c>
      <c r="DL73" s="297">
        <f t="shared" si="549"/>
        <v>0</v>
      </c>
      <c r="DM73" s="1035">
        <v>-1980</v>
      </c>
      <c r="DN73" s="596">
        <f t="shared" si="430"/>
        <v>0</v>
      </c>
      <c r="DO73" s="330">
        <f t="shared" si="550"/>
        <v>0</v>
      </c>
      <c r="DP73" s="298">
        <f t="shared" si="431"/>
        <v>-990</v>
      </c>
      <c r="DQ73" s="274">
        <f t="shared" si="432"/>
        <v>0</v>
      </c>
      <c r="DR73" s="499">
        <f t="shared" si="551"/>
        <v>0</v>
      </c>
      <c r="DS73" s="298">
        <f t="shared" si="433"/>
        <v>-198</v>
      </c>
      <c r="DT73" s="274">
        <f t="shared" si="434"/>
        <v>0</v>
      </c>
      <c r="DU73" s="297">
        <f t="shared" si="552"/>
        <v>0</v>
      </c>
      <c r="DV73" s="1036">
        <v>980</v>
      </c>
      <c r="DW73" s="596">
        <f t="shared" si="435"/>
        <v>0</v>
      </c>
      <c r="DX73" s="297">
        <f t="shared" si="553"/>
        <v>0</v>
      </c>
      <c r="DY73" s="269">
        <f t="shared" si="436"/>
        <v>490</v>
      </c>
      <c r="DZ73" s="596">
        <f t="shared" si="437"/>
        <v>0</v>
      </c>
      <c r="EA73" s="297">
        <f t="shared" si="554"/>
        <v>0</v>
      </c>
      <c r="EB73" s="1053">
        <v>196</v>
      </c>
      <c r="EC73" s="596">
        <f t="shared" si="438"/>
        <v>0</v>
      </c>
      <c r="ED73" s="297">
        <f t="shared" si="555"/>
        <v>0</v>
      </c>
      <c r="EE73" s="274">
        <v>-1887.5</v>
      </c>
      <c r="EF73" s="596">
        <f t="shared" si="439"/>
        <v>0</v>
      </c>
      <c r="EG73" s="297">
        <f t="shared" si="556"/>
        <v>0</v>
      </c>
      <c r="EH73" s="269">
        <f t="shared" si="440"/>
        <v>-943.75</v>
      </c>
      <c r="EI73" s="596">
        <f t="shared" si="441"/>
        <v>0</v>
      </c>
      <c r="EJ73" s="276">
        <f t="shared" si="557"/>
        <v>0</v>
      </c>
      <c r="EK73" s="269">
        <f t="shared" si="442"/>
        <v>-188.75</v>
      </c>
      <c r="EL73" s="596">
        <f t="shared" si="443"/>
        <v>0</v>
      </c>
      <c r="EM73" s="297">
        <f t="shared" si="558"/>
        <v>0</v>
      </c>
      <c r="EN73" s="1224">
        <v>290</v>
      </c>
      <c r="EO73" s="596">
        <f t="shared" si="444"/>
        <v>0</v>
      </c>
      <c r="EP73" s="297">
        <f t="shared" si="559"/>
        <v>0</v>
      </c>
      <c r="EQ73" s="269">
        <v>2700</v>
      </c>
      <c r="ER73" s="596">
        <f t="shared" si="445"/>
        <v>0</v>
      </c>
      <c r="ES73" s="297">
        <f t="shared" si="560"/>
        <v>0</v>
      </c>
      <c r="ET73" s="1036">
        <v>4460</v>
      </c>
      <c r="EU73" s="596">
        <f t="shared" si="446"/>
        <v>0</v>
      </c>
      <c r="EV73" s="297">
        <f t="shared" si="561"/>
        <v>0</v>
      </c>
      <c r="EW73" s="1036">
        <v>6025</v>
      </c>
      <c r="EX73" s="596">
        <f t="shared" si="447"/>
        <v>0</v>
      </c>
      <c r="EY73" s="297">
        <f t="shared" si="562"/>
        <v>0</v>
      </c>
      <c r="EZ73" s="1036">
        <v>3012.5</v>
      </c>
      <c r="FA73" s="596">
        <f t="shared" si="448"/>
        <v>0</v>
      </c>
      <c r="FB73" s="297">
        <f t="shared" si="563"/>
        <v>0</v>
      </c>
      <c r="FC73" s="1036">
        <v>2743.75</v>
      </c>
      <c r="FD73" s="596">
        <f t="shared" si="449"/>
        <v>0</v>
      </c>
      <c r="FE73" s="297">
        <f t="shared" si="564"/>
        <v>0</v>
      </c>
      <c r="FF73" s="1036">
        <v>1612.5</v>
      </c>
      <c r="FG73" s="596">
        <f t="shared" si="450"/>
        <v>0</v>
      </c>
      <c r="FH73" s="297">
        <f t="shared" si="565"/>
        <v>0</v>
      </c>
      <c r="FI73" s="1036">
        <v>806.25</v>
      </c>
      <c r="FJ73" s="596">
        <f t="shared" si="451"/>
        <v>0</v>
      </c>
      <c r="FK73" s="297">
        <f t="shared" si="566"/>
        <v>0</v>
      </c>
      <c r="FL73" s="1036">
        <v>4010</v>
      </c>
      <c r="FM73" s="596">
        <f t="shared" si="452"/>
        <v>0</v>
      </c>
      <c r="FN73" s="297">
        <f t="shared" si="567"/>
        <v>0</v>
      </c>
      <c r="FO73" s="1036">
        <v>5920</v>
      </c>
      <c r="FP73" s="274">
        <f t="shared" si="453"/>
        <v>0</v>
      </c>
      <c r="FQ73" s="274"/>
      <c r="FR73" s="297">
        <f t="shared" si="568"/>
        <v>0</v>
      </c>
      <c r="FS73" s="269">
        <f t="shared" si="454"/>
        <v>2960</v>
      </c>
      <c r="FT73" s="596">
        <f t="shared" si="455"/>
        <v>0</v>
      </c>
      <c r="FU73" s="297">
        <f t="shared" si="569"/>
        <v>0</v>
      </c>
      <c r="FV73" s="269">
        <f t="shared" si="456"/>
        <v>592</v>
      </c>
      <c r="FW73" s="596">
        <f t="shared" si="457"/>
        <v>0</v>
      </c>
      <c r="FX73" s="301">
        <f t="shared" si="458"/>
        <v>0</v>
      </c>
      <c r="FY73" s="492">
        <f t="shared" si="570"/>
        <v>0</v>
      </c>
      <c r="FZ73" s="302"/>
      <c r="GA73" s="1131">
        <f t="shared" si="459"/>
        <v>42095</v>
      </c>
      <c r="GB73" s="316">
        <f t="shared" si="571"/>
        <v>0</v>
      </c>
      <c r="GC73" s="323">
        <v>10</v>
      </c>
      <c r="GD73" s="268">
        <f t="shared" si="460"/>
        <v>0</v>
      </c>
      <c r="GE73" s="316">
        <f t="shared" si="572"/>
        <v>0</v>
      </c>
      <c r="GF73" s="1036">
        <v>1</v>
      </c>
      <c r="GG73" s="386">
        <f t="shared" si="461"/>
        <v>0</v>
      </c>
      <c r="GH73" s="669">
        <f t="shared" si="573"/>
        <v>0</v>
      </c>
      <c r="GI73" s="1036">
        <v>1700</v>
      </c>
      <c r="GJ73" s="268">
        <f t="shared" si="462"/>
        <v>0</v>
      </c>
      <c r="GK73" s="546">
        <f t="shared" si="574"/>
        <v>0</v>
      </c>
      <c r="GL73" s="268">
        <f t="shared" si="463"/>
        <v>170</v>
      </c>
      <c r="GM73" s="386">
        <f t="shared" si="464"/>
        <v>0</v>
      </c>
      <c r="GN73" s="297">
        <f t="shared" si="575"/>
        <v>0</v>
      </c>
      <c r="GO73" s="269">
        <v>-7290</v>
      </c>
      <c r="GP73" s="596">
        <f t="shared" si="465"/>
        <v>0</v>
      </c>
      <c r="GQ73" s="330">
        <f t="shared" si="576"/>
        <v>0</v>
      </c>
      <c r="GR73" s="298">
        <f t="shared" si="466"/>
        <v>-3645</v>
      </c>
      <c r="GS73" s="274">
        <f t="shared" si="467"/>
        <v>0</v>
      </c>
      <c r="GT73" s="499">
        <f t="shared" si="577"/>
        <v>0</v>
      </c>
      <c r="GU73" s="298">
        <f t="shared" si="468"/>
        <v>-729</v>
      </c>
      <c r="GV73" s="274">
        <f t="shared" si="469"/>
        <v>0</v>
      </c>
      <c r="GW73" s="499">
        <f t="shared" si="578"/>
        <v>0</v>
      </c>
      <c r="GX73" s="964">
        <v>-882.5</v>
      </c>
      <c r="GY73" s="274">
        <f t="shared" si="470"/>
        <v>0</v>
      </c>
      <c r="GZ73" s="499">
        <f t="shared" si="579"/>
        <v>0</v>
      </c>
      <c r="HA73" s="298">
        <f t="shared" si="471"/>
        <v>-441.25</v>
      </c>
      <c r="HB73" s="274">
        <f t="shared" si="472"/>
        <v>0</v>
      </c>
      <c r="HC73" s="499">
        <f t="shared" si="580"/>
        <v>0</v>
      </c>
      <c r="HD73" s="964">
        <v>-176.5</v>
      </c>
      <c r="HE73" s="274">
        <f t="shared" si="473"/>
        <v>0</v>
      </c>
      <c r="HF73" s="691">
        <f t="shared" si="581"/>
        <v>0</v>
      </c>
      <c r="HG73" s="317">
        <v>845</v>
      </c>
      <c r="HH73" s="498">
        <f t="shared" si="474"/>
        <v>0</v>
      </c>
      <c r="HI73" s="691">
        <f t="shared" si="582"/>
        <v>0</v>
      </c>
      <c r="HJ73" s="317">
        <f t="shared" si="475"/>
        <v>422.5</v>
      </c>
      <c r="HK73" s="498">
        <f t="shared" si="476"/>
        <v>0</v>
      </c>
      <c r="HL73" s="689">
        <f t="shared" si="583"/>
        <v>0</v>
      </c>
      <c r="HM73" s="317">
        <f t="shared" si="477"/>
        <v>84.5</v>
      </c>
      <c r="HN73" s="317">
        <f t="shared" si="478"/>
        <v>0</v>
      </c>
      <c r="HO73" s="691">
        <f t="shared" si="584"/>
        <v>0</v>
      </c>
      <c r="HP73" s="964">
        <v>-630</v>
      </c>
      <c r="HQ73" s="498">
        <f t="shared" si="479"/>
        <v>0</v>
      </c>
      <c r="HR73" s="499"/>
      <c r="HS73" s="298"/>
      <c r="HT73" s="392"/>
      <c r="HU73" s="691">
        <f t="shared" si="585"/>
        <v>0</v>
      </c>
      <c r="HV73" s="1036">
        <v>2430</v>
      </c>
      <c r="HW73" s="498">
        <f t="shared" si="480"/>
        <v>0</v>
      </c>
      <c r="HX73" s="499"/>
      <c r="HY73" s="298"/>
      <c r="HZ73" s="392"/>
      <c r="IA73" s="689">
        <f t="shared" si="586"/>
        <v>0</v>
      </c>
      <c r="IB73" s="1036">
        <v>2525</v>
      </c>
      <c r="IC73" s="317">
        <f t="shared" si="481"/>
        <v>0</v>
      </c>
      <c r="ID73" s="499">
        <f t="shared" si="587"/>
        <v>0</v>
      </c>
      <c r="IE73" s="1036">
        <v>252.5</v>
      </c>
      <c r="IF73" s="392">
        <f t="shared" si="482"/>
        <v>0</v>
      </c>
      <c r="IG73" s="691">
        <f t="shared" si="588"/>
        <v>0</v>
      </c>
      <c r="IH73" s="317">
        <v>3150</v>
      </c>
      <c r="II73" s="498">
        <f t="shared" si="483"/>
        <v>0</v>
      </c>
      <c r="IJ73" s="691">
        <f t="shared" si="589"/>
        <v>0</v>
      </c>
      <c r="IK73" s="298">
        <f t="shared" si="484"/>
        <v>1575</v>
      </c>
      <c r="IL73" s="317">
        <f t="shared" si="485"/>
        <v>0</v>
      </c>
      <c r="IM73" s="499">
        <f t="shared" si="590"/>
        <v>0</v>
      </c>
      <c r="IN73" s="1036">
        <v>285.75</v>
      </c>
      <c r="IO73" s="392">
        <f t="shared" si="486"/>
        <v>0</v>
      </c>
      <c r="IP73" s="499">
        <f t="shared" si="591"/>
        <v>0</v>
      </c>
      <c r="IQ73" s="1036">
        <v>2468.75</v>
      </c>
      <c r="IR73" s="392">
        <f t="shared" si="487"/>
        <v>0</v>
      </c>
      <c r="IS73" s="499"/>
      <c r="IT73" s="298"/>
      <c r="IU73" s="392"/>
      <c r="IV73" s="499">
        <f t="shared" si="592"/>
        <v>0</v>
      </c>
      <c r="IW73" s="298">
        <v>-850</v>
      </c>
      <c r="IX73" s="392">
        <f t="shared" si="488"/>
        <v>0</v>
      </c>
      <c r="IY73" s="499">
        <f t="shared" si="593"/>
        <v>0</v>
      </c>
      <c r="IZ73" s="298">
        <f t="shared" si="489"/>
        <v>-425</v>
      </c>
      <c r="JA73" s="392">
        <f t="shared" si="490"/>
        <v>0</v>
      </c>
      <c r="JB73" s="385">
        <f t="shared" si="594"/>
        <v>0</v>
      </c>
      <c r="JC73" s="298">
        <v>-145.75</v>
      </c>
      <c r="JD73" s="392">
        <f t="shared" si="491"/>
        <v>0</v>
      </c>
      <c r="JE73" s="499">
        <f t="shared" si="595"/>
        <v>0</v>
      </c>
      <c r="JF73" s="298">
        <v>2900</v>
      </c>
      <c r="JG73" s="392">
        <f t="shared" si="492"/>
        <v>0</v>
      </c>
      <c r="JH73" s="499">
        <f t="shared" si="596"/>
        <v>0</v>
      </c>
      <c r="JI73" s="1036">
        <v>1270</v>
      </c>
      <c r="JJ73" s="392">
        <f t="shared" si="493"/>
        <v>0</v>
      </c>
      <c r="JK73" s="499">
        <f t="shared" si="597"/>
        <v>0</v>
      </c>
      <c r="JL73" s="1036">
        <v>635</v>
      </c>
      <c r="JM73" s="392">
        <f t="shared" si="494"/>
        <v>0</v>
      </c>
      <c r="JN73" s="499">
        <f t="shared" si="598"/>
        <v>0</v>
      </c>
      <c r="JO73" s="298">
        <f t="shared" si="495"/>
        <v>127</v>
      </c>
      <c r="JP73" s="392">
        <f t="shared" si="496"/>
        <v>0</v>
      </c>
      <c r="JQ73" s="561">
        <f t="shared" si="497"/>
        <v>0</v>
      </c>
      <c r="JR73" s="498">
        <f t="shared" si="599"/>
        <v>0</v>
      </c>
      <c r="JS73" s="223"/>
      <c r="JT73" s="254">
        <f t="shared" si="306"/>
        <v>42186</v>
      </c>
      <c r="JU73" s="253">
        <f t="shared" si="307"/>
        <v>0</v>
      </c>
      <c r="JV73" s="253">
        <f t="shared" si="308"/>
        <v>3267.625</v>
      </c>
      <c r="JW73" s="253">
        <f t="shared" si="309"/>
        <v>0</v>
      </c>
      <c r="JX73" s="253">
        <f t="shared" si="310"/>
        <v>493</v>
      </c>
      <c r="JY73" s="253">
        <f t="shared" si="311"/>
        <v>0</v>
      </c>
      <c r="JZ73" s="253">
        <f t="shared" si="312"/>
        <v>0</v>
      </c>
      <c r="KA73" s="253">
        <f t="shared" si="313"/>
        <v>5512</v>
      </c>
      <c r="KB73" s="253">
        <f t="shared" si="314"/>
        <v>0</v>
      </c>
      <c r="KC73" s="253">
        <f t="shared" si="315"/>
        <v>0</v>
      </c>
      <c r="KD73" s="831">
        <f t="shared" si="316"/>
        <v>3167</v>
      </c>
      <c r="KE73" s="831">
        <f t="shared" si="317"/>
        <v>0</v>
      </c>
      <c r="KF73" s="831">
        <f t="shared" si="318"/>
        <v>0</v>
      </c>
      <c r="KG73" s="831">
        <f t="shared" si="319"/>
        <v>1811.99</v>
      </c>
      <c r="KH73" s="831">
        <f t="shared" si="320"/>
        <v>0</v>
      </c>
      <c r="KI73" s="831">
        <f t="shared" si="321"/>
        <v>0</v>
      </c>
      <c r="KJ73" s="253">
        <f t="shared" si="322"/>
        <v>0</v>
      </c>
      <c r="KK73" s="831">
        <f t="shared" si="323"/>
        <v>0</v>
      </c>
      <c r="KL73" s="831">
        <f t="shared" si="324"/>
        <v>35368.75</v>
      </c>
      <c r="KM73" s="831">
        <f t="shared" si="325"/>
        <v>0</v>
      </c>
      <c r="KN73" s="831">
        <f t="shared" si="326"/>
        <v>0</v>
      </c>
      <c r="KO73" s="831">
        <f t="shared" si="327"/>
        <v>20581.25</v>
      </c>
      <c r="KP73" s="831">
        <f t="shared" si="328"/>
        <v>0</v>
      </c>
      <c r="KQ73" s="831">
        <f t="shared" si="329"/>
        <v>0</v>
      </c>
      <c r="KR73" s="831">
        <f t="shared" si="330"/>
        <v>0</v>
      </c>
      <c r="KS73" s="831">
        <f t="shared" si="331"/>
        <v>6171</v>
      </c>
      <c r="KT73" s="243">
        <f t="shared" si="332"/>
        <v>0</v>
      </c>
      <c r="KU73" s="243">
        <f t="shared" si="333"/>
        <v>0</v>
      </c>
      <c r="KV73" s="243">
        <f t="shared" si="334"/>
        <v>0</v>
      </c>
      <c r="KW73" s="243">
        <f t="shared" si="335"/>
        <v>0</v>
      </c>
      <c r="KX73" s="243">
        <f t="shared" si="336"/>
        <v>0</v>
      </c>
      <c r="KY73" s="243">
        <f t="shared" si="337"/>
        <v>0</v>
      </c>
      <c r="KZ73" s="243">
        <f t="shared" si="385"/>
        <v>0</v>
      </c>
      <c r="LA73" s="243">
        <f t="shared" si="338"/>
        <v>0</v>
      </c>
      <c r="LB73" s="243">
        <f t="shared" si="339"/>
        <v>0</v>
      </c>
      <c r="LC73" s="243">
        <f t="shared" si="340"/>
        <v>0</v>
      </c>
      <c r="LD73" s="243">
        <f t="shared" si="341"/>
        <v>0</v>
      </c>
      <c r="LE73" s="243">
        <f t="shared" si="342"/>
        <v>0</v>
      </c>
      <c r="LF73" s="243">
        <f t="shared" si="343"/>
        <v>0</v>
      </c>
      <c r="LG73" s="243">
        <f t="shared" si="344"/>
        <v>0</v>
      </c>
      <c r="LH73" s="243">
        <f t="shared" si="345"/>
        <v>0</v>
      </c>
      <c r="LI73" s="243">
        <f t="shared" si="346"/>
        <v>0</v>
      </c>
      <c r="LJ73" s="243">
        <f t="shared" si="347"/>
        <v>0</v>
      </c>
      <c r="LK73" s="243">
        <f t="shared" si="348"/>
        <v>0</v>
      </c>
      <c r="LL73" s="243">
        <f t="shared" si="349"/>
        <v>0</v>
      </c>
      <c r="LM73" s="243">
        <f t="shared" si="350"/>
        <v>0</v>
      </c>
      <c r="LN73" s="243">
        <f t="shared" si="351"/>
        <v>0</v>
      </c>
      <c r="LO73" s="243">
        <f t="shared" si="352"/>
        <v>0</v>
      </c>
      <c r="LP73" s="243">
        <f t="shared" si="353"/>
        <v>0</v>
      </c>
      <c r="LQ73" s="243">
        <f t="shared" si="354"/>
        <v>0</v>
      </c>
      <c r="LR73" s="243">
        <f t="shared" si="355"/>
        <v>0</v>
      </c>
      <c r="LS73" s="243">
        <f t="shared" si="356"/>
        <v>0</v>
      </c>
      <c r="LT73" s="243">
        <f t="shared" si="357"/>
        <v>0</v>
      </c>
      <c r="LU73" s="243">
        <f t="shared" si="358"/>
        <v>0</v>
      </c>
      <c r="LV73" s="243">
        <f t="shared" si="359"/>
        <v>0</v>
      </c>
      <c r="LW73" s="243">
        <f t="shared" si="360"/>
        <v>0</v>
      </c>
      <c r="LX73" s="243">
        <f t="shared" si="361"/>
        <v>0</v>
      </c>
      <c r="LY73" s="243">
        <f t="shared" si="362"/>
        <v>0</v>
      </c>
      <c r="LZ73" s="243">
        <f t="shared" si="363"/>
        <v>0</v>
      </c>
      <c r="MA73" s="243">
        <f t="shared" si="364"/>
        <v>0</v>
      </c>
      <c r="MB73" s="243">
        <f t="shared" si="365"/>
        <v>0</v>
      </c>
      <c r="MC73" s="243">
        <f t="shared" si="386"/>
        <v>0</v>
      </c>
      <c r="MD73" s="243">
        <f t="shared" si="366"/>
        <v>0</v>
      </c>
      <c r="ME73" s="243">
        <f t="shared" si="367"/>
        <v>0</v>
      </c>
      <c r="MF73" s="243">
        <f t="shared" si="368"/>
        <v>0</v>
      </c>
      <c r="MG73" s="243">
        <f t="shared" si="369"/>
        <v>0</v>
      </c>
      <c r="MH73" s="243">
        <f t="shared" si="370"/>
        <v>0</v>
      </c>
      <c r="MI73" s="243">
        <f t="shared" si="371"/>
        <v>0</v>
      </c>
      <c r="MJ73" s="243">
        <f t="shared" si="372"/>
        <v>0</v>
      </c>
      <c r="MK73" s="243">
        <f t="shared" si="373"/>
        <v>0</v>
      </c>
      <c r="ML73" s="243">
        <f t="shared" si="374"/>
        <v>0</v>
      </c>
      <c r="MM73" s="243">
        <f t="shared" si="375"/>
        <v>0</v>
      </c>
      <c r="MN73" s="243">
        <f t="shared" si="376"/>
        <v>0</v>
      </c>
      <c r="MO73" s="243">
        <f t="shared" si="377"/>
        <v>0</v>
      </c>
      <c r="MP73" s="243">
        <f t="shared" si="378"/>
        <v>0</v>
      </c>
      <c r="MQ73" s="243">
        <f t="shared" si="379"/>
        <v>0</v>
      </c>
      <c r="MR73" s="243">
        <f t="shared" si="380"/>
        <v>0</v>
      </c>
      <c r="MS73" s="243">
        <f t="shared" si="381"/>
        <v>0</v>
      </c>
      <c r="MT73" s="243">
        <f t="shared" si="382"/>
        <v>0</v>
      </c>
      <c r="MU73" s="243">
        <f t="shared" si="383"/>
        <v>0</v>
      </c>
      <c r="MV73" s="243">
        <f t="shared" si="384"/>
        <v>0</v>
      </c>
      <c r="MW73" s="861">
        <f t="shared" si="115"/>
        <v>42186</v>
      </c>
      <c r="MX73" s="253">
        <f t="shared" si="116"/>
        <v>76372.614999999991</v>
      </c>
      <c r="MY73" s="243">
        <f t="shared" si="117"/>
        <v>0</v>
      </c>
      <c r="MZ73" s="243">
        <f t="shared" si="118"/>
        <v>0</v>
      </c>
      <c r="NA73" s="243">
        <f t="shared" si="119"/>
        <v>76372.614999999991</v>
      </c>
      <c r="NB73" s="359"/>
      <c r="NC73" s="1159">
        <f t="shared" si="498"/>
        <v>42095</v>
      </c>
      <c r="ND73" s="378">
        <f t="shared" si="499"/>
        <v>5446.75</v>
      </c>
      <c r="NE73" s="378">
        <f t="shared" si="500"/>
        <v>0</v>
      </c>
      <c r="NF73" s="382">
        <f t="shared" si="501"/>
        <v>0</v>
      </c>
      <c r="NG73" s="274">
        <f t="shared" si="502"/>
        <v>5446.75</v>
      </c>
      <c r="NH73" s="819">
        <f t="shared" si="503"/>
        <v>42095</v>
      </c>
      <c r="NI73" s="269">
        <f t="shared" si="504"/>
        <v>5446.75</v>
      </c>
      <c r="NJ73" s="274">
        <f t="shared" si="505"/>
        <v>0</v>
      </c>
      <c r="NK73" s="1113">
        <f t="shared" si="506"/>
        <v>1</v>
      </c>
      <c r="NL73" s="992">
        <f t="shared" si="507"/>
        <v>0</v>
      </c>
      <c r="NM73" s="413">
        <f t="shared" si="508"/>
        <v>42095</v>
      </c>
      <c r="NN73" s="378">
        <f t="shared" si="600"/>
        <v>63481.490000000005</v>
      </c>
      <c r="NO73" s="243">
        <f>MAX(NN55:NN73)</f>
        <v>63481.490000000005</v>
      </c>
      <c r="NP73" s="243">
        <f t="shared" si="509"/>
        <v>0</v>
      </c>
      <c r="NQ73" s="276">
        <f>(NP73=NP203)*1</f>
        <v>0</v>
      </c>
      <c r="NR73" s="254">
        <f t="shared" si="510"/>
        <v>0</v>
      </c>
      <c r="NS73" s="757"/>
      <c r="NT73" s="757"/>
      <c r="NU73" s="758"/>
      <c r="NV73" s="758"/>
      <c r="NW73" s="758"/>
      <c r="NX73" s="234"/>
      <c r="NY73" s="241"/>
      <c r="NZ73" s="241"/>
      <c r="OA73" s="143"/>
      <c r="OB73" s="241"/>
      <c r="OC73" s="241"/>
      <c r="OD73" s="236"/>
      <c r="OE73" s="236"/>
      <c r="OF73" s="236"/>
      <c r="OG73" s="234"/>
      <c r="OH73" s="143"/>
      <c r="OI73" s="236"/>
      <c r="OJ73" s="236"/>
      <c r="OK73" s="236"/>
      <c r="OL73" s="236"/>
      <c r="OM73" s="236"/>
      <c r="ON73" s="236"/>
      <c r="OO73" s="236"/>
      <c r="OP73" s="236"/>
      <c r="OQ73" s="236"/>
      <c r="OR73" s="236"/>
      <c r="OS73" s="236"/>
      <c r="OT73" s="236"/>
      <c r="OU73" s="236"/>
      <c r="OV73" s="236"/>
      <c r="OW73" s="236"/>
      <c r="OX73" s="236"/>
      <c r="OY73" s="236"/>
      <c r="OZ73" s="236"/>
      <c r="PA73" s="236"/>
      <c r="PB73" s="236"/>
      <c r="PC73" s="236"/>
      <c r="PD73" s="236"/>
      <c r="PE73" s="236"/>
      <c r="PF73" s="236"/>
      <c r="PG73" s="236"/>
      <c r="PH73" s="236"/>
      <c r="PI73" s="236"/>
      <c r="PJ73" s="236"/>
      <c r="PK73" s="236"/>
      <c r="PL73" s="236"/>
      <c r="PM73" s="236"/>
      <c r="PN73" s="236"/>
      <c r="PO73" s="236"/>
      <c r="PP73" s="236"/>
      <c r="PQ73" s="236"/>
      <c r="PR73" s="236"/>
      <c r="PS73" s="236"/>
      <c r="PT73" s="236"/>
      <c r="PU73" s="236"/>
      <c r="PV73" s="236"/>
      <c r="PW73" s="236"/>
      <c r="PX73" s="236"/>
      <c r="PY73" s="236"/>
      <c r="PZ73" s="236"/>
      <c r="QA73" s="236"/>
      <c r="QB73" s="236"/>
      <c r="QC73" s="236"/>
      <c r="QD73" s="236"/>
      <c r="QE73" s="236"/>
      <c r="QF73" s="236"/>
      <c r="QG73" s="236"/>
      <c r="QH73" s="236"/>
      <c r="QI73" s="236"/>
      <c r="QJ73" s="236"/>
      <c r="QK73" s="236"/>
      <c r="QL73" s="236"/>
      <c r="QM73" s="236"/>
      <c r="QN73" s="236"/>
      <c r="QO73" s="236"/>
      <c r="QP73" s="236"/>
      <c r="QQ73" s="236"/>
      <c r="QR73" s="236"/>
      <c r="QS73" s="236"/>
      <c r="QT73" s="236"/>
      <c r="QU73" s="236"/>
      <c r="QV73" s="236"/>
      <c r="QW73" s="236"/>
      <c r="QX73" s="236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4"/>
      <c r="SD73" s="84"/>
      <c r="SE73" s="84"/>
      <c r="SF73" s="84"/>
      <c r="SG73" s="84"/>
      <c r="SH73" s="84"/>
      <c r="SI73" s="84"/>
      <c r="SJ73" s="84"/>
      <c r="SK73" s="84"/>
      <c r="SL73" s="84"/>
      <c r="SM73" s="84"/>
      <c r="SN73" s="84"/>
      <c r="SO73" s="84"/>
      <c r="SP73" s="84"/>
      <c r="SQ73" s="84"/>
      <c r="SR73" s="84"/>
      <c r="SS73" s="84"/>
      <c r="ST73" s="84"/>
      <c r="SU73" s="84"/>
      <c r="SV73" s="84"/>
      <c r="SW73" s="84"/>
      <c r="SX73" s="84"/>
      <c r="SY73" s="84"/>
      <c r="SZ73" s="84"/>
      <c r="TA73" s="84"/>
      <c r="TB73" s="84"/>
      <c r="TC73" s="84"/>
      <c r="TD73" s="84"/>
      <c r="TE73" s="84"/>
      <c r="TF73" s="84"/>
      <c r="TG73" s="84"/>
      <c r="TH73" s="84"/>
      <c r="TI73" s="84"/>
      <c r="TJ73" s="84"/>
      <c r="TK73" s="84"/>
      <c r="TL73" s="84"/>
      <c r="TM73" s="84"/>
      <c r="TN73" s="84"/>
      <c r="TO73" s="84"/>
      <c r="TP73" s="84"/>
      <c r="TQ73" s="84"/>
      <c r="TR73" s="84"/>
      <c r="TS73" s="84"/>
      <c r="TT73" s="84"/>
      <c r="TU73" s="84"/>
      <c r="TV73" s="84"/>
      <c r="TW73" s="84"/>
      <c r="TX73" s="84"/>
      <c r="TY73" s="84"/>
      <c r="TZ73" s="84"/>
      <c r="UA73" s="84"/>
      <c r="UB73" s="84"/>
      <c r="UC73" s="84"/>
      <c r="UD73" s="84"/>
      <c r="UE73" s="84"/>
      <c r="UF73" s="84"/>
      <c r="UG73" s="84"/>
      <c r="UH73" s="84"/>
      <c r="UI73" s="84"/>
    </row>
    <row r="74" spans="1:555" s="90" customFormat="1" ht="19.5" customHeight="1" x14ac:dyDescent="0.35">
      <c r="A74" s="84"/>
      <c r="B74" s="1167">
        <f t="shared" si="511"/>
        <v>42125</v>
      </c>
      <c r="C74" s="867">
        <f t="shared" si="512"/>
        <v>88481.49</v>
      </c>
      <c r="D74" s="869">
        <v>0</v>
      </c>
      <c r="E74" s="869">
        <v>0</v>
      </c>
      <c r="F74" s="867">
        <f t="shared" si="387"/>
        <v>5321.625</v>
      </c>
      <c r="G74" s="870">
        <f t="shared" si="513"/>
        <v>93803.115000000005</v>
      </c>
      <c r="H74" s="953">
        <f t="shared" si="514"/>
        <v>6.0143935189156505E-2</v>
      </c>
      <c r="I74" s="355">
        <f t="shared" si="515"/>
        <v>68803.115000000005</v>
      </c>
      <c r="J74" s="355">
        <f>MAX(I55:I74)</f>
        <v>68803.115000000005</v>
      </c>
      <c r="K74" s="355">
        <f t="shared" si="388"/>
        <v>0</v>
      </c>
      <c r="L74" s="1145">
        <f t="shared" si="389"/>
        <v>42125</v>
      </c>
      <c r="M74" s="330">
        <f t="shared" si="516"/>
        <v>0</v>
      </c>
      <c r="N74" s="1034">
        <v>2748.75</v>
      </c>
      <c r="O74" s="498">
        <f t="shared" si="390"/>
        <v>0</v>
      </c>
      <c r="P74" s="330">
        <f t="shared" si="517"/>
        <v>1</v>
      </c>
      <c r="Q74" s="382">
        <f t="shared" si="391"/>
        <v>274.875</v>
      </c>
      <c r="R74" s="274">
        <f t="shared" si="392"/>
        <v>274.875</v>
      </c>
      <c r="S74" s="499">
        <f t="shared" si="518"/>
        <v>0</v>
      </c>
      <c r="T74" s="1036">
        <v>235</v>
      </c>
      <c r="U74" s="269">
        <f t="shared" si="393"/>
        <v>0</v>
      </c>
      <c r="V74" s="499">
        <f t="shared" si="519"/>
        <v>1</v>
      </c>
      <c r="W74" s="1036">
        <v>23.5</v>
      </c>
      <c r="X74" s="269">
        <f t="shared" si="394"/>
        <v>23.5</v>
      </c>
      <c r="Y74" s="499">
        <f t="shared" si="520"/>
        <v>0</v>
      </c>
      <c r="Z74" s="298">
        <v>2300</v>
      </c>
      <c r="AA74" s="392">
        <f t="shared" si="395"/>
        <v>0</v>
      </c>
      <c r="AB74" s="330">
        <f t="shared" si="521"/>
        <v>0</v>
      </c>
      <c r="AC74" s="298">
        <f t="shared" si="396"/>
        <v>1150</v>
      </c>
      <c r="AD74" s="274">
        <f t="shared" si="397"/>
        <v>0</v>
      </c>
      <c r="AE74" s="499">
        <f t="shared" si="522"/>
        <v>1</v>
      </c>
      <c r="AF74" s="1036">
        <v>230</v>
      </c>
      <c r="AG74" s="274">
        <f t="shared" si="398"/>
        <v>230</v>
      </c>
      <c r="AH74" s="499">
        <f t="shared" si="523"/>
        <v>0</v>
      </c>
      <c r="AI74" s="1036">
        <v>2490</v>
      </c>
      <c r="AJ74" s="392">
        <f t="shared" si="399"/>
        <v>0</v>
      </c>
      <c r="AK74" s="330">
        <f t="shared" si="524"/>
        <v>0</v>
      </c>
      <c r="AL74" s="1036">
        <v>1245</v>
      </c>
      <c r="AM74" s="274">
        <f t="shared" si="400"/>
        <v>0</v>
      </c>
      <c r="AN74" s="499">
        <f t="shared" si="525"/>
        <v>1</v>
      </c>
      <c r="AO74" s="1036">
        <v>498</v>
      </c>
      <c r="AP74" s="392">
        <f t="shared" si="401"/>
        <v>498</v>
      </c>
      <c r="AQ74" s="316">
        <f t="shared" si="526"/>
        <v>0</v>
      </c>
      <c r="AR74" s="964">
        <v>-3322.5</v>
      </c>
      <c r="AS74" s="392">
        <f t="shared" si="402"/>
        <v>0</v>
      </c>
      <c r="AT74" s="276">
        <f t="shared" si="527"/>
        <v>0</v>
      </c>
      <c r="AU74" s="964">
        <v>-1661.25</v>
      </c>
      <c r="AV74" s="392">
        <f t="shared" si="403"/>
        <v>0</v>
      </c>
      <c r="AW74" s="297">
        <f t="shared" si="528"/>
        <v>1</v>
      </c>
      <c r="AX74" s="964">
        <v>-332.25</v>
      </c>
      <c r="AY74" s="274">
        <f t="shared" si="404"/>
        <v>-332.25</v>
      </c>
      <c r="AZ74" s="499">
        <f t="shared" si="529"/>
        <v>0</v>
      </c>
      <c r="BA74" s="497">
        <v>3040</v>
      </c>
      <c r="BB74" s="392">
        <f t="shared" si="405"/>
        <v>0</v>
      </c>
      <c r="BC74" s="330">
        <f t="shared" si="530"/>
        <v>0</v>
      </c>
      <c r="BD74" s="497">
        <v>3550</v>
      </c>
      <c r="BE74" s="274">
        <f t="shared" si="406"/>
        <v>0</v>
      </c>
      <c r="BF74" s="499">
        <f t="shared" si="531"/>
        <v>0</v>
      </c>
      <c r="BG74" s="1036">
        <v>8025</v>
      </c>
      <c r="BH74" s="358">
        <f t="shared" si="407"/>
        <v>0</v>
      </c>
      <c r="BI74" s="499">
        <f t="shared" si="532"/>
        <v>0</v>
      </c>
      <c r="BJ74" s="1036">
        <v>5587.5</v>
      </c>
      <c r="BK74" s="269">
        <f t="shared" si="408"/>
        <v>0</v>
      </c>
      <c r="BL74" s="499">
        <f t="shared" si="533"/>
        <v>1</v>
      </c>
      <c r="BM74" s="382">
        <f t="shared" si="409"/>
        <v>2793.75</v>
      </c>
      <c r="BN74" s="392">
        <f t="shared" si="410"/>
        <v>2793.75</v>
      </c>
      <c r="BO74" s="499">
        <f t="shared" si="534"/>
        <v>0</v>
      </c>
      <c r="BP74" s="1036">
        <v>6893.75</v>
      </c>
      <c r="BQ74" s="274">
        <f t="shared" si="411"/>
        <v>0</v>
      </c>
      <c r="BR74" s="499">
        <f t="shared" si="535"/>
        <v>0</v>
      </c>
      <c r="BS74" s="298">
        <v>3187.5</v>
      </c>
      <c r="BT74" s="269">
        <f t="shared" si="412"/>
        <v>0</v>
      </c>
      <c r="BU74" s="499">
        <f t="shared" si="536"/>
        <v>1</v>
      </c>
      <c r="BV74" s="298">
        <f t="shared" si="413"/>
        <v>1593.75</v>
      </c>
      <c r="BW74" s="392">
        <f t="shared" si="414"/>
        <v>1593.75</v>
      </c>
      <c r="BX74" s="499">
        <f t="shared" si="537"/>
        <v>0</v>
      </c>
      <c r="BY74" s="964">
        <v>-200</v>
      </c>
      <c r="BZ74" s="392">
        <f t="shared" si="415"/>
        <v>0</v>
      </c>
      <c r="CA74" s="297">
        <f t="shared" si="601"/>
        <v>0</v>
      </c>
      <c r="CB74" s="1036">
        <v>2400</v>
      </c>
      <c r="CC74" s="269">
        <f t="shared" si="416"/>
        <v>0</v>
      </c>
      <c r="CD74" s="501">
        <f t="shared" si="538"/>
        <v>0</v>
      </c>
      <c r="CE74" s="298">
        <f t="shared" si="417"/>
        <v>1200</v>
      </c>
      <c r="CF74" s="500">
        <f t="shared" si="418"/>
        <v>0</v>
      </c>
      <c r="CG74" s="330">
        <f t="shared" si="539"/>
        <v>1</v>
      </c>
      <c r="CH74" s="1036">
        <v>240</v>
      </c>
      <c r="CI74" s="299">
        <f t="shared" si="419"/>
        <v>240</v>
      </c>
      <c r="CJ74" s="499">
        <f t="shared" si="540"/>
        <v>0</v>
      </c>
      <c r="CK74" s="497"/>
      <c r="CL74" s="392">
        <f t="shared" si="420"/>
        <v>0</v>
      </c>
      <c r="CM74" s="330">
        <f t="shared" si="541"/>
        <v>0</v>
      </c>
      <c r="CN74" s="497"/>
      <c r="CO74" s="269">
        <f t="shared" si="421"/>
        <v>0</v>
      </c>
      <c r="CP74" s="501">
        <f t="shared" si="542"/>
        <v>0</v>
      </c>
      <c r="CQ74" s="497"/>
      <c r="CR74" s="299"/>
      <c r="CS74" s="330">
        <f t="shared" si="543"/>
        <v>1</v>
      </c>
      <c r="CT74" s="497"/>
      <c r="CU74" s="274">
        <f t="shared" si="422"/>
        <v>0</v>
      </c>
      <c r="CV74" s="323">
        <f t="shared" si="423"/>
        <v>5321.625</v>
      </c>
      <c r="CW74" s="323">
        <f t="shared" si="544"/>
        <v>68803.115000000005</v>
      </c>
      <c r="CX74" s="223"/>
      <c r="CY74" s="1127">
        <f t="shared" si="424"/>
        <v>42125</v>
      </c>
      <c r="CZ74" s="297">
        <f t="shared" si="545"/>
        <v>0</v>
      </c>
      <c r="DA74" s="269">
        <v>-2093.75</v>
      </c>
      <c r="DB74" s="299">
        <f t="shared" si="425"/>
        <v>0</v>
      </c>
      <c r="DC74" s="297">
        <f t="shared" si="546"/>
        <v>0</v>
      </c>
      <c r="DD74" s="298">
        <f t="shared" si="426"/>
        <v>-209.375</v>
      </c>
      <c r="DE74" s="299">
        <f t="shared" si="427"/>
        <v>0</v>
      </c>
      <c r="DF74" s="297">
        <f t="shared" si="547"/>
        <v>0</v>
      </c>
      <c r="DG74" s="1035">
        <v>-2230</v>
      </c>
      <c r="DH74" s="299">
        <f t="shared" si="428"/>
        <v>0</v>
      </c>
      <c r="DI74" s="297">
        <f t="shared" si="548"/>
        <v>0</v>
      </c>
      <c r="DJ74" s="964">
        <v>-223</v>
      </c>
      <c r="DK74" s="596">
        <f t="shared" si="429"/>
        <v>0</v>
      </c>
      <c r="DL74" s="297">
        <f t="shared" si="549"/>
        <v>0</v>
      </c>
      <c r="DM74" s="1034">
        <v>4020</v>
      </c>
      <c r="DN74" s="596">
        <f t="shared" si="430"/>
        <v>0</v>
      </c>
      <c r="DO74" s="330">
        <f t="shared" si="550"/>
        <v>0</v>
      </c>
      <c r="DP74" s="298">
        <f t="shared" si="431"/>
        <v>2010</v>
      </c>
      <c r="DQ74" s="274">
        <f t="shared" si="432"/>
        <v>0</v>
      </c>
      <c r="DR74" s="499">
        <f t="shared" si="551"/>
        <v>0</v>
      </c>
      <c r="DS74" s="298">
        <f t="shared" si="433"/>
        <v>402</v>
      </c>
      <c r="DT74" s="274">
        <f t="shared" si="434"/>
        <v>0</v>
      </c>
      <c r="DU74" s="297">
        <f t="shared" si="552"/>
        <v>0</v>
      </c>
      <c r="DV74" s="1036">
        <v>2977.5</v>
      </c>
      <c r="DW74" s="596">
        <f t="shared" si="435"/>
        <v>0</v>
      </c>
      <c r="DX74" s="297">
        <f t="shared" si="553"/>
        <v>0</v>
      </c>
      <c r="DY74" s="269">
        <f t="shared" si="436"/>
        <v>1488.75</v>
      </c>
      <c r="DZ74" s="596">
        <f t="shared" si="437"/>
        <v>0</v>
      </c>
      <c r="EA74" s="297">
        <f t="shared" si="554"/>
        <v>0</v>
      </c>
      <c r="EB74" s="1053">
        <v>595.5</v>
      </c>
      <c r="EC74" s="596">
        <f t="shared" si="438"/>
        <v>0</v>
      </c>
      <c r="ED74" s="297">
        <f t="shared" si="555"/>
        <v>0</v>
      </c>
      <c r="EE74" s="274">
        <v>3987.5</v>
      </c>
      <c r="EF74" s="596">
        <f t="shared" si="439"/>
        <v>0</v>
      </c>
      <c r="EG74" s="297">
        <f t="shared" si="556"/>
        <v>0</v>
      </c>
      <c r="EH74" s="269">
        <f t="shared" si="440"/>
        <v>1993.75</v>
      </c>
      <c r="EI74" s="596">
        <f t="shared" si="441"/>
        <v>0</v>
      </c>
      <c r="EJ74" s="276">
        <f t="shared" si="557"/>
        <v>0</v>
      </c>
      <c r="EK74" s="269">
        <f t="shared" si="442"/>
        <v>398.75</v>
      </c>
      <c r="EL74" s="596">
        <f t="shared" si="443"/>
        <v>0</v>
      </c>
      <c r="EM74" s="297">
        <f t="shared" si="558"/>
        <v>0</v>
      </c>
      <c r="EN74" s="1224">
        <v>3750</v>
      </c>
      <c r="EO74" s="596">
        <f t="shared" si="444"/>
        <v>0</v>
      </c>
      <c r="EP74" s="297">
        <f t="shared" si="559"/>
        <v>0</v>
      </c>
      <c r="EQ74" s="269">
        <v>3310</v>
      </c>
      <c r="ER74" s="596">
        <f t="shared" si="445"/>
        <v>0</v>
      </c>
      <c r="ES74" s="297">
        <f t="shared" si="560"/>
        <v>0</v>
      </c>
      <c r="ET74" s="1036">
        <v>4720</v>
      </c>
      <c r="EU74" s="596">
        <f t="shared" si="446"/>
        <v>0</v>
      </c>
      <c r="EV74" s="297">
        <f t="shared" si="561"/>
        <v>0</v>
      </c>
      <c r="EW74" s="1036">
        <v>5050</v>
      </c>
      <c r="EX74" s="596">
        <f t="shared" si="447"/>
        <v>0</v>
      </c>
      <c r="EY74" s="297">
        <f t="shared" si="562"/>
        <v>0</v>
      </c>
      <c r="EZ74" s="1036">
        <v>2525</v>
      </c>
      <c r="FA74" s="596">
        <f t="shared" si="448"/>
        <v>0</v>
      </c>
      <c r="FB74" s="297">
        <f t="shared" si="563"/>
        <v>0</v>
      </c>
      <c r="FC74" s="1036">
        <v>5137.5</v>
      </c>
      <c r="FD74" s="596">
        <f t="shared" si="449"/>
        <v>0</v>
      </c>
      <c r="FE74" s="297">
        <f t="shared" si="564"/>
        <v>0</v>
      </c>
      <c r="FF74" s="1036">
        <v>3825</v>
      </c>
      <c r="FG74" s="596">
        <f t="shared" si="450"/>
        <v>0</v>
      </c>
      <c r="FH74" s="297">
        <f t="shared" si="565"/>
        <v>0</v>
      </c>
      <c r="FI74" s="1036">
        <v>1912.5</v>
      </c>
      <c r="FJ74" s="596">
        <f t="shared" si="451"/>
        <v>0</v>
      </c>
      <c r="FK74" s="297">
        <f t="shared" si="566"/>
        <v>0</v>
      </c>
      <c r="FL74" s="1036">
        <v>3560</v>
      </c>
      <c r="FM74" s="596">
        <f t="shared" si="452"/>
        <v>0</v>
      </c>
      <c r="FN74" s="297">
        <f t="shared" si="567"/>
        <v>0</v>
      </c>
      <c r="FO74" s="1036">
        <v>2970</v>
      </c>
      <c r="FP74" s="274">
        <f t="shared" si="453"/>
        <v>0</v>
      </c>
      <c r="FQ74" s="274"/>
      <c r="FR74" s="297">
        <f t="shared" si="568"/>
        <v>0</v>
      </c>
      <c r="FS74" s="269">
        <f t="shared" si="454"/>
        <v>1485</v>
      </c>
      <c r="FT74" s="596">
        <f t="shared" si="455"/>
        <v>0</v>
      </c>
      <c r="FU74" s="297">
        <f t="shared" si="569"/>
        <v>0</v>
      </c>
      <c r="FV74" s="269">
        <f t="shared" si="456"/>
        <v>297</v>
      </c>
      <c r="FW74" s="596">
        <f t="shared" si="457"/>
        <v>0</v>
      </c>
      <c r="FX74" s="301">
        <f t="shared" si="458"/>
        <v>0</v>
      </c>
      <c r="FY74" s="492">
        <f t="shared" si="570"/>
        <v>0</v>
      </c>
      <c r="FZ74" s="302"/>
      <c r="GA74" s="1131">
        <f t="shared" si="459"/>
        <v>42125</v>
      </c>
      <c r="GB74" s="316">
        <f t="shared" si="571"/>
        <v>0</v>
      </c>
      <c r="GC74" s="323">
        <v>-1961.25</v>
      </c>
      <c r="GD74" s="268">
        <f t="shared" si="460"/>
        <v>0</v>
      </c>
      <c r="GE74" s="316">
        <f t="shared" si="572"/>
        <v>0</v>
      </c>
      <c r="GF74" s="964">
        <v>-196.13</v>
      </c>
      <c r="GG74" s="386">
        <f t="shared" si="461"/>
        <v>0</v>
      </c>
      <c r="GH74" s="669">
        <f t="shared" si="573"/>
        <v>0</v>
      </c>
      <c r="GI74" s="964">
        <v>-4140</v>
      </c>
      <c r="GJ74" s="268">
        <f t="shared" si="462"/>
        <v>0</v>
      </c>
      <c r="GK74" s="546">
        <f t="shared" si="574"/>
        <v>0</v>
      </c>
      <c r="GL74" s="268">
        <f t="shared" si="463"/>
        <v>-414</v>
      </c>
      <c r="GM74" s="386">
        <f t="shared" si="464"/>
        <v>0</v>
      </c>
      <c r="GN74" s="297">
        <f t="shared" si="575"/>
        <v>0</v>
      </c>
      <c r="GO74" s="269">
        <v>-288.75</v>
      </c>
      <c r="GP74" s="596">
        <f t="shared" si="465"/>
        <v>0</v>
      </c>
      <c r="GQ74" s="330">
        <f t="shared" si="576"/>
        <v>0</v>
      </c>
      <c r="GR74" s="298">
        <f t="shared" si="466"/>
        <v>-144.375</v>
      </c>
      <c r="GS74" s="274">
        <f t="shared" si="467"/>
        <v>0</v>
      </c>
      <c r="GT74" s="499">
        <f t="shared" si="577"/>
        <v>0</v>
      </c>
      <c r="GU74" s="298">
        <f t="shared" si="468"/>
        <v>-28.875</v>
      </c>
      <c r="GV74" s="274">
        <f t="shared" si="469"/>
        <v>0</v>
      </c>
      <c r="GW74" s="499">
        <f t="shared" si="578"/>
        <v>0</v>
      </c>
      <c r="GX74" s="964">
        <v>-427.5</v>
      </c>
      <c r="GY74" s="274">
        <f t="shared" si="470"/>
        <v>0</v>
      </c>
      <c r="GZ74" s="499">
        <f t="shared" si="579"/>
        <v>0</v>
      </c>
      <c r="HA74" s="298">
        <f t="shared" si="471"/>
        <v>-213.75</v>
      </c>
      <c r="HB74" s="274">
        <f t="shared" si="472"/>
        <v>0</v>
      </c>
      <c r="HC74" s="499">
        <f t="shared" si="580"/>
        <v>0</v>
      </c>
      <c r="HD74" s="964">
        <v>-85.5</v>
      </c>
      <c r="HE74" s="274">
        <f t="shared" si="473"/>
        <v>0</v>
      </c>
      <c r="HF74" s="691">
        <f t="shared" si="581"/>
        <v>0</v>
      </c>
      <c r="HG74" s="317">
        <v>4342.5</v>
      </c>
      <c r="HH74" s="498">
        <f t="shared" si="474"/>
        <v>0</v>
      </c>
      <c r="HI74" s="691">
        <f t="shared" si="582"/>
        <v>0</v>
      </c>
      <c r="HJ74" s="317">
        <f t="shared" si="475"/>
        <v>2171.25</v>
      </c>
      <c r="HK74" s="498">
        <f t="shared" si="476"/>
        <v>0</v>
      </c>
      <c r="HL74" s="689">
        <f t="shared" si="583"/>
        <v>0</v>
      </c>
      <c r="HM74" s="317">
        <f t="shared" si="477"/>
        <v>434.25</v>
      </c>
      <c r="HN74" s="317">
        <f t="shared" si="478"/>
        <v>0</v>
      </c>
      <c r="HO74" s="691">
        <f t="shared" si="584"/>
        <v>0</v>
      </c>
      <c r="HP74" s="1036">
        <v>2680</v>
      </c>
      <c r="HQ74" s="498">
        <f t="shared" si="479"/>
        <v>0</v>
      </c>
      <c r="HR74" s="499"/>
      <c r="HS74" s="298"/>
      <c r="HT74" s="392"/>
      <c r="HU74" s="691">
        <f t="shared" si="585"/>
        <v>0</v>
      </c>
      <c r="HV74" s="1036">
        <v>810</v>
      </c>
      <c r="HW74" s="498">
        <f t="shared" si="480"/>
        <v>0</v>
      </c>
      <c r="HX74" s="499"/>
      <c r="HY74" s="298"/>
      <c r="HZ74" s="392"/>
      <c r="IA74" s="689">
        <f t="shared" si="586"/>
        <v>0</v>
      </c>
      <c r="IB74" s="1036">
        <v>850</v>
      </c>
      <c r="IC74" s="317">
        <f t="shared" si="481"/>
        <v>0</v>
      </c>
      <c r="ID74" s="499">
        <f t="shared" si="587"/>
        <v>0</v>
      </c>
      <c r="IE74" s="1036">
        <v>56</v>
      </c>
      <c r="IF74" s="392">
        <f t="shared" si="482"/>
        <v>0</v>
      </c>
      <c r="IG74" s="691">
        <f t="shared" si="588"/>
        <v>0</v>
      </c>
      <c r="IH74" s="317">
        <v>4412.5</v>
      </c>
      <c r="II74" s="498">
        <f t="shared" si="483"/>
        <v>0</v>
      </c>
      <c r="IJ74" s="691">
        <f t="shared" si="589"/>
        <v>0</v>
      </c>
      <c r="IK74" s="298">
        <f t="shared" si="484"/>
        <v>2206.25</v>
      </c>
      <c r="IL74" s="317">
        <f t="shared" si="485"/>
        <v>0</v>
      </c>
      <c r="IM74" s="499">
        <f t="shared" si="590"/>
        <v>0</v>
      </c>
      <c r="IN74" s="1036">
        <v>414.75</v>
      </c>
      <c r="IO74" s="392">
        <f t="shared" si="486"/>
        <v>0</v>
      </c>
      <c r="IP74" s="499">
        <f t="shared" si="591"/>
        <v>0</v>
      </c>
      <c r="IQ74" s="1036">
        <v>1862.5</v>
      </c>
      <c r="IR74" s="392">
        <f t="shared" si="487"/>
        <v>0</v>
      </c>
      <c r="IS74" s="499"/>
      <c r="IT74" s="298"/>
      <c r="IU74" s="392"/>
      <c r="IV74" s="499">
        <f t="shared" si="592"/>
        <v>0</v>
      </c>
      <c r="IW74" s="298">
        <v>2550</v>
      </c>
      <c r="IX74" s="392">
        <f t="shared" si="488"/>
        <v>0</v>
      </c>
      <c r="IY74" s="499">
        <f t="shared" si="593"/>
        <v>0</v>
      </c>
      <c r="IZ74" s="298">
        <f t="shared" si="489"/>
        <v>1275</v>
      </c>
      <c r="JA74" s="392">
        <f t="shared" si="490"/>
        <v>0</v>
      </c>
      <c r="JB74" s="385">
        <f t="shared" si="594"/>
        <v>0</v>
      </c>
      <c r="JC74" s="298">
        <v>207</v>
      </c>
      <c r="JD74" s="392">
        <f t="shared" si="491"/>
        <v>0</v>
      </c>
      <c r="JE74" s="499">
        <f t="shared" si="595"/>
        <v>0</v>
      </c>
      <c r="JF74" s="298">
        <v>2275</v>
      </c>
      <c r="JG74" s="392">
        <f t="shared" si="492"/>
        <v>0</v>
      </c>
      <c r="JH74" s="499">
        <f t="shared" si="596"/>
        <v>0</v>
      </c>
      <c r="JI74" s="964">
        <v>-3710</v>
      </c>
      <c r="JJ74" s="392">
        <f t="shared" si="493"/>
        <v>0</v>
      </c>
      <c r="JK74" s="499">
        <f t="shared" si="597"/>
        <v>0</v>
      </c>
      <c r="JL74" s="964">
        <v>-1855</v>
      </c>
      <c r="JM74" s="392">
        <f t="shared" si="494"/>
        <v>0</v>
      </c>
      <c r="JN74" s="499">
        <f t="shared" si="598"/>
        <v>0</v>
      </c>
      <c r="JO74" s="298">
        <f t="shared" si="495"/>
        <v>-371</v>
      </c>
      <c r="JP74" s="392">
        <f t="shared" si="496"/>
        <v>0</v>
      </c>
      <c r="JQ74" s="561">
        <f t="shared" si="497"/>
        <v>0</v>
      </c>
      <c r="JR74" s="498">
        <f t="shared" si="599"/>
        <v>0</v>
      </c>
      <c r="JS74" s="223"/>
      <c r="JT74" s="254">
        <f t="shared" si="306"/>
        <v>42217</v>
      </c>
      <c r="JU74" s="253">
        <f t="shared" si="307"/>
        <v>0</v>
      </c>
      <c r="JV74" s="253">
        <f t="shared" si="308"/>
        <v>4293</v>
      </c>
      <c r="JW74" s="253">
        <f t="shared" si="309"/>
        <v>0</v>
      </c>
      <c r="JX74" s="253">
        <f t="shared" si="310"/>
        <v>1510.5</v>
      </c>
      <c r="JY74" s="253">
        <f t="shared" si="311"/>
        <v>0</v>
      </c>
      <c r="JZ74" s="253">
        <f t="shared" si="312"/>
        <v>0</v>
      </c>
      <c r="KA74" s="253">
        <f t="shared" si="313"/>
        <v>6046</v>
      </c>
      <c r="KB74" s="253">
        <f t="shared" si="314"/>
        <v>0</v>
      </c>
      <c r="KC74" s="253">
        <f t="shared" si="315"/>
        <v>0</v>
      </c>
      <c r="KD74" s="831">
        <f t="shared" si="316"/>
        <v>4438</v>
      </c>
      <c r="KE74" s="831">
        <f t="shared" si="317"/>
        <v>0</v>
      </c>
      <c r="KF74" s="831">
        <f t="shared" si="318"/>
        <v>0</v>
      </c>
      <c r="KG74" s="831">
        <f t="shared" si="319"/>
        <v>1906.74</v>
      </c>
      <c r="KH74" s="831">
        <f t="shared" si="320"/>
        <v>0</v>
      </c>
      <c r="KI74" s="831">
        <f t="shared" si="321"/>
        <v>0</v>
      </c>
      <c r="KJ74" s="253">
        <f t="shared" si="322"/>
        <v>0</v>
      </c>
      <c r="KK74" s="831">
        <f t="shared" si="323"/>
        <v>0</v>
      </c>
      <c r="KL74" s="831">
        <f t="shared" si="324"/>
        <v>38412.5</v>
      </c>
      <c r="KM74" s="831">
        <f t="shared" si="325"/>
        <v>0</v>
      </c>
      <c r="KN74" s="831">
        <f t="shared" si="326"/>
        <v>0</v>
      </c>
      <c r="KO74" s="831">
        <f t="shared" si="327"/>
        <v>21715.625</v>
      </c>
      <c r="KP74" s="831">
        <f t="shared" si="328"/>
        <v>0</v>
      </c>
      <c r="KQ74" s="831">
        <f t="shared" si="329"/>
        <v>0</v>
      </c>
      <c r="KR74" s="831">
        <f t="shared" si="330"/>
        <v>0</v>
      </c>
      <c r="KS74" s="831">
        <f t="shared" si="331"/>
        <v>6563</v>
      </c>
      <c r="KT74" s="243">
        <f t="shared" si="332"/>
        <v>0</v>
      </c>
      <c r="KU74" s="243">
        <f t="shared" si="333"/>
        <v>0</v>
      </c>
      <c r="KV74" s="243">
        <f t="shared" si="334"/>
        <v>0</v>
      </c>
      <c r="KW74" s="243">
        <f t="shared" si="335"/>
        <v>0</v>
      </c>
      <c r="KX74" s="243">
        <f t="shared" si="336"/>
        <v>0</v>
      </c>
      <c r="KY74" s="243">
        <f t="shared" si="337"/>
        <v>0</v>
      </c>
      <c r="KZ74" s="243">
        <f t="shared" si="385"/>
        <v>0</v>
      </c>
      <c r="LA74" s="243">
        <f t="shared" si="338"/>
        <v>0</v>
      </c>
      <c r="LB74" s="243">
        <f t="shared" si="339"/>
        <v>0</v>
      </c>
      <c r="LC74" s="243">
        <f t="shared" si="340"/>
        <v>0</v>
      </c>
      <c r="LD74" s="243">
        <f t="shared" si="341"/>
        <v>0</v>
      </c>
      <c r="LE74" s="243">
        <f t="shared" si="342"/>
        <v>0</v>
      </c>
      <c r="LF74" s="243">
        <f t="shared" si="343"/>
        <v>0</v>
      </c>
      <c r="LG74" s="243">
        <f t="shared" si="344"/>
        <v>0</v>
      </c>
      <c r="LH74" s="243">
        <f t="shared" si="345"/>
        <v>0</v>
      </c>
      <c r="LI74" s="243">
        <f t="shared" si="346"/>
        <v>0</v>
      </c>
      <c r="LJ74" s="243">
        <f t="shared" si="347"/>
        <v>0</v>
      </c>
      <c r="LK74" s="243">
        <f t="shared" si="348"/>
        <v>0</v>
      </c>
      <c r="LL74" s="243">
        <f t="shared" si="349"/>
        <v>0</v>
      </c>
      <c r="LM74" s="243">
        <f t="shared" si="350"/>
        <v>0</v>
      </c>
      <c r="LN74" s="243">
        <f t="shared" si="351"/>
        <v>0</v>
      </c>
      <c r="LO74" s="243">
        <f t="shared" si="352"/>
        <v>0</v>
      </c>
      <c r="LP74" s="243">
        <f t="shared" si="353"/>
        <v>0</v>
      </c>
      <c r="LQ74" s="243">
        <f t="shared" si="354"/>
        <v>0</v>
      </c>
      <c r="LR74" s="243">
        <f t="shared" si="355"/>
        <v>0</v>
      </c>
      <c r="LS74" s="243">
        <f t="shared" si="356"/>
        <v>0</v>
      </c>
      <c r="LT74" s="243">
        <f t="shared" si="357"/>
        <v>0</v>
      </c>
      <c r="LU74" s="243">
        <f t="shared" si="358"/>
        <v>0</v>
      </c>
      <c r="LV74" s="243">
        <f t="shared" si="359"/>
        <v>0</v>
      </c>
      <c r="LW74" s="243">
        <f t="shared" si="360"/>
        <v>0</v>
      </c>
      <c r="LX74" s="243">
        <f t="shared" si="361"/>
        <v>0</v>
      </c>
      <c r="LY74" s="243">
        <f t="shared" si="362"/>
        <v>0</v>
      </c>
      <c r="LZ74" s="243">
        <f t="shared" si="363"/>
        <v>0</v>
      </c>
      <c r="MA74" s="243">
        <f t="shared" si="364"/>
        <v>0</v>
      </c>
      <c r="MB74" s="243">
        <f t="shared" si="365"/>
        <v>0</v>
      </c>
      <c r="MC74" s="243">
        <f t="shared" si="386"/>
        <v>0</v>
      </c>
      <c r="MD74" s="243">
        <f t="shared" si="366"/>
        <v>0</v>
      </c>
      <c r="ME74" s="243">
        <f t="shared" si="367"/>
        <v>0</v>
      </c>
      <c r="MF74" s="243">
        <f t="shared" si="368"/>
        <v>0</v>
      </c>
      <c r="MG74" s="243">
        <f t="shared" si="369"/>
        <v>0</v>
      </c>
      <c r="MH74" s="243">
        <f t="shared" si="370"/>
        <v>0</v>
      </c>
      <c r="MI74" s="243">
        <f t="shared" si="371"/>
        <v>0</v>
      </c>
      <c r="MJ74" s="243">
        <f t="shared" si="372"/>
        <v>0</v>
      </c>
      <c r="MK74" s="243">
        <f t="shared" si="373"/>
        <v>0</v>
      </c>
      <c r="ML74" s="243">
        <f t="shared" si="374"/>
        <v>0</v>
      </c>
      <c r="MM74" s="243">
        <f t="shared" si="375"/>
        <v>0</v>
      </c>
      <c r="MN74" s="243">
        <f t="shared" si="376"/>
        <v>0</v>
      </c>
      <c r="MO74" s="243">
        <f t="shared" si="377"/>
        <v>0</v>
      </c>
      <c r="MP74" s="243">
        <f t="shared" si="378"/>
        <v>0</v>
      </c>
      <c r="MQ74" s="243">
        <f t="shared" si="379"/>
        <v>0</v>
      </c>
      <c r="MR74" s="243">
        <f t="shared" si="380"/>
        <v>0</v>
      </c>
      <c r="MS74" s="243">
        <f t="shared" si="381"/>
        <v>0</v>
      </c>
      <c r="MT74" s="243">
        <f t="shared" si="382"/>
        <v>0</v>
      </c>
      <c r="MU74" s="243">
        <f t="shared" si="383"/>
        <v>0</v>
      </c>
      <c r="MV74" s="243">
        <f t="shared" si="384"/>
        <v>0</v>
      </c>
      <c r="MW74" s="861">
        <f t="shared" si="115"/>
        <v>42217</v>
      </c>
      <c r="MX74" s="253">
        <f t="shared" si="116"/>
        <v>84885.365000000005</v>
      </c>
      <c r="MY74" s="243">
        <f t="shared" si="117"/>
        <v>0</v>
      </c>
      <c r="MZ74" s="243">
        <f t="shared" si="118"/>
        <v>0</v>
      </c>
      <c r="NA74" s="243">
        <f t="shared" si="119"/>
        <v>84885.365000000005</v>
      </c>
      <c r="NB74" s="359"/>
      <c r="NC74" s="1159">
        <f t="shared" si="498"/>
        <v>42125</v>
      </c>
      <c r="ND74" s="378">
        <f t="shared" si="499"/>
        <v>5321.625</v>
      </c>
      <c r="NE74" s="378">
        <f t="shared" si="500"/>
        <v>0</v>
      </c>
      <c r="NF74" s="382">
        <f t="shared" si="501"/>
        <v>0</v>
      </c>
      <c r="NG74" s="274">
        <f t="shared" si="502"/>
        <v>5321.625</v>
      </c>
      <c r="NH74" s="819">
        <f t="shared" si="503"/>
        <v>42125</v>
      </c>
      <c r="NI74" s="269">
        <f t="shared" si="504"/>
        <v>5321.625</v>
      </c>
      <c r="NJ74" s="274">
        <f t="shared" si="505"/>
        <v>0</v>
      </c>
      <c r="NK74" s="1113">
        <f t="shared" si="506"/>
        <v>1</v>
      </c>
      <c r="NL74" s="992">
        <f t="shared" si="507"/>
        <v>0</v>
      </c>
      <c r="NM74" s="413">
        <f t="shared" si="508"/>
        <v>42125</v>
      </c>
      <c r="NN74" s="378">
        <f t="shared" si="600"/>
        <v>68803.115000000005</v>
      </c>
      <c r="NO74" s="243">
        <f>MAX(NN55:NN74)</f>
        <v>68803.115000000005</v>
      </c>
      <c r="NP74" s="243">
        <f t="shared" si="509"/>
        <v>0</v>
      </c>
      <c r="NQ74" s="276">
        <f>(NP74=NP203)*1</f>
        <v>0</v>
      </c>
      <c r="NR74" s="254">
        <f t="shared" si="510"/>
        <v>0</v>
      </c>
      <c r="NS74" s="757"/>
      <c r="NT74" s="757"/>
      <c r="NU74" s="758"/>
      <c r="NV74" s="758"/>
      <c r="NW74" s="758"/>
      <c r="NX74" s="234"/>
      <c r="NY74" s="241"/>
      <c r="NZ74" s="241"/>
      <c r="OA74" s="143"/>
      <c r="OB74" s="241"/>
      <c r="OC74" s="241"/>
      <c r="OD74" s="236"/>
      <c r="OE74" s="236"/>
      <c r="OF74" s="236"/>
      <c r="OG74" s="234"/>
      <c r="OH74" s="143"/>
      <c r="OI74" s="236"/>
      <c r="OJ74" s="236"/>
      <c r="OK74" s="236"/>
      <c r="OL74" s="236"/>
      <c r="OM74" s="236"/>
      <c r="ON74" s="236"/>
      <c r="OO74" s="236"/>
      <c r="OP74" s="236"/>
      <c r="OQ74" s="236"/>
      <c r="OR74" s="236"/>
      <c r="OS74" s="236"/>
      <c r="OT74" s="236"/>
      <c r="OU74" s="236"/>
      <c r="OV74" s="236"/>
      <c r="OW74" s="236"/>
      <c r="OX74" s="236"/>
      <c r="OY74" s="236"/>
      <c r="OZ74" s="236"/>
      <c r="PA74" s="236"/>
      <c r="PB74" s="236"/>
      <c r="PC74" s="236"/>
      <c r="PD74" s="236"/>
      <c r="PE74" s="236"/>
      <c r="PF74" s="236"/>
      <c r="PG74" s="236"/>
      <c r="PH74" s="236"/>
      <c r="PI74" s="236"/>
      <c r="PJ74" s="236"/>
      <c r="PK74" s="236"/>
      <c r="PL74" s="236"/>
      <c r="PM74" s="236"/>
      <c r="PN74" s="236"/>
      <c r="PO74" s="236"/>
      <c r="PP74" s="236"/>
      <c r="PQ74" s="236"/>
      <c r="PR74" s="236"/>
      <c r="PS74" s="236"/>
      <c r="PT74" s="236"/>
      <c r="PU74" s="236"/>
      <c r="PV74" s="236"/>
      <c r="PW74" s="236"/>
      <c r="PX74" s="236"/>
      <c r="PY74" s="236"/>
      <c r="PZ74" s="236"/>
      <c r="QA74" s="236"/>
      <c r="QB74" s="236"/>
      <c r="QC74" s="236"/>
      <c r="QD74" s="236"/>
      <c r="QE74" s="236"/>
      <c r="QF74" s="236"/>
      <c r="QG74" s="236"/>
      <c r="QH74" s="236"/>
      <c r="QI74" s="236"/>
      <c r="QJ74" s="236"/>
      <c r="QK74" s="236"/>
      <c r="QL74" s="236"/>
      <c r="QM74" s="236"/>
      <c r="QN74" s="236"/>
      <c r="QO74" s="236"/>
      <c r="QP74" s="236"/>
      <c r="QQ74" s="236"/>
      <c r="QR74" s="236"/>
      <c r="QS74" s="236"/>
      <c r="QT74" s="236"/>
      <c r="QU74" s="236"/>
      <c r="QV74" s="236"/>
      <c r="QW74" s="236"/>
      <c r="QX74" s="236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4"/>
      <c r="SD74" s="84"/>
      <c r="SE74" s="84"/>
      <c r="SF74" s="84"/>
      <c r="SG74" s="84"/>
      <c r="SH74" s="84"/>
      <c r="SI74" s="84"/>
      <c r="SJ74" s="84"/>
      <c r="SK74" s="84"/>
      <c r="SL74" s="84"/>
      <c r="SM74" s="84"/>
      <c r="SN74" s="84"/>
      <c r="SO74" s="84"/>
      <c r="SP74" s="84"/>
      <c r="SQ74" s="84"/>
      <c r="SR74" s="84"/>
      <c r="SS74" s="84"/>
      <c r="ST74" s="84"/>
      <c r="SU74" s="84"/>
      <c r="SV74" s="84"/>
      <c r="SW74" s="84"/>
      <c r="SX74" s="84"/>
      <c r="SY74" s="84"/>
      <c r="SZ74" s="84"/>
      <c r="TA74" s="84"/>
      <c r="TB74" s="84"/>
      <c r="TC74" s="84"/>
      <c r="TD74" s="84"/>
      <c r="TE74" s="84"/>
      <c r="TF74" s="84"/>
      <c r="TG74" s="84"/>
      <c r="TH74" s="84"/>
      <c r="TI74" s="84"/>
      <c r="TJ74" s="84"/>
      <c r="TK74" s="84"/>
      <c r="TL74" s="84"/>
      <c r="TM74" s="84"/>
      <c r="TN74" s="84"/>
      <c r="TO74" s="84"/>
      <c r="TP74" s="84"/>
      <c r="TQ74" s="84"/>
      <c r="TR74" s="84"/>
      <c r="TS74" s="84"/>
      <c r="TT74" s="84"/>
      <c r="TU74" s="84"/>
      <c r="TV74" s="84"/>
      <c r="TW74" s="84"/>
      <c r="TX74" s="84"/>
      <c r="TY74" s="84"/>
      <c r="TZ74" s="84"/>
      <c r="UA74" s="84"/>
      <c r="UB74" s="84"/>
      <c r="UC74" s="84"/>
      <c r="UD74" s="84"/>
      <c r="UE74" s="84"/>
      <c r="UF74" s="84"/>
      <c r="UG74" s="84"/>
      <c r="UH74" s="84"/>
      <c r="UI74" s="84"/>
    </row>
    <row r="75" spans="1:555" s="90" customFormat="1" ht="19.5" customHeight="1" x14ac:dyDescent="0.35">
      <c r="A75" s="84"/>
      <c r="B75" s="1167">
        <f t="shared" si="511"/>
        <v>42156</v>
      </c>
      <c r="C75" s="867">
        <f t="shared" si="512"/>
        <v>93803.115000000005</v>
      </c>
      <c r="D75" s="869">
        <v>0</v>
      </c>
      <c r="E75" s="869">
        <v>0</v>
      </c>
      <c r="F75" s="867">
        <f t="shared" si="387"/>
        <v>2758.75</v>
      </c>
      <c r="G75" s="870">
        <f t="shared" si="513"/>
        <v>96561.865000000005</v>
      </c>
      <c r="H75" s="953">
        <f t="shared" si="514"/>
        <v>2.9410004134724096E-2</v>
      </c>
      <c r="I75" s="355">
        <f t="shared" si="515"/>
        <v>71561.865000000005</v>
      </c>
      <c r="J75" s="355">
        <f>MAX(I55:I75)</f>
        <v>71561.865000000005</v>
      </c>
      <c r="K75" s="355">
        <f t="shared" si="388"/>
        <v>0</v>
      </c>
      <c r="L75" s="1145">
        <f t="shared" si="389"/>
        <v>42156</v>
      </c>
      <c r="M75" s="330">
        <f t="shared" si="516"/>
        <v>0</v>
      </c>
      <c r="N75" s="1034">
        <v>1796.25</v>
      </c>
      <c r="O75" s="498">
        <f t="shared" si="390"/>
        <v>0</v>
      </c>
      <c r="P75" s="330">
        <f t="shared" si="517"/>
        <v>1</v>
      </c>
      <c r="Q75" s="382">
        <f t="shared" si="391"/>
        <v>179.625</v>
      </c>
      <c r="R75" s="274">
        <f t="shared" si="392"/>
        <v>179.625</v>
      </c>
      <c r="S75" s="499">
        <f t="shared" si="518"/>
        <v>0</v>
      </c>
      <c r="T75" s="1036">
        <v>595</v>
      </c>
      <c r="U75" s="269">
        <f t="shared" si="393"/>
        <v>0</v>
      </c>
      <c r="V75" s="499">
        <f t="shared" si="519"/>
        <v>1</v>
      </c>
      <c r="W75" s="1036">
        <v>59.5</v>
      </c>
      <c r="X75" s="269">
        <f t="shared" si="394"/>
        <v>59.5</v>
      </c>
      <c r="Y75" s="499">
        <f t="shared" si="520"/>
        <v>0</v>
      </c>
      <c r="Z75" s="298">
        <v>-3840</v>
      </c>
      <c r="AA75" s="392">
        <f t="shared" si="395"/>
        <v>0</v>
      </c>
      <c r="AB75" s="330">
        <f t="shared" si="521"/>
        <v>0</v>
      </c>
      <c r="AC75" s="298">
        <f t="shared" si="396"/>
        <v>-1920</v>
      </c>
      <c r="AD75" s="274">
        <f t="shared" si="397"/>
        <v>0</v>
      </c>
      <c r="AE75" s="499">
        <f t="shared" si="522"/>
        <v>1</v>
      </c>
      <c r="AF75" s="964">
        <v>-384</v>
      </c>
      <c r="AG75" s="274">
        <f t="shared" si="398"/>
        <v>-384</v>
      </c>
      <c r="AH75" s="499">
        <f t="shared" si="523"/>
        <v>0</v>
      </c>
      <c r="AI75" s="964">
        <v>-4720</v>
      </c>
      <c r="AJ75" s="392">
        <f t="shared" si="399"/>
        <v>0</v>
      </c>
      <c r="AK75" s="330">
        <f t="shared" si="524"/>
        <v>0</v>
      </c>
      <c r="AL75" s="964">
        <v>-2360</v>
      </c>
      <c r="AM75" s="274">
        <f t="shared" si="400"/>
        <v>0</v>
      </c>
      <c r="AN75" s="499">
        <f t="shared" si="525"/>
        <v>1</v>
      </c>
      <c r="AO75" s="964">
        <v>-944</v>
      </c>
      <c r="AP75" s="392">
        <f t="shared" si="401"/>
        <v>-944</v>
      </c>
      <c r="AQ75" s="316">
        <f t="shared" si="526"/>
        <v>0</v>
      </c>
      <c r="AR75" s="1036">
        <v>1635</v>
      </c>
      <c r="AS75" s="392">
        <f t="shared" si="402"/>
        <v>0</v>
      </c>
      <c r="AT75" s="276">
        <f t="shared" si="527"/>
        <v>0</v>
      </c>
      <c r="AU75" s="1036">
        <v>817.5</v>
      </c>
      <c r="AV75" s="392">
        <f t="shared" si="403"/>
        <v>0</v>
      </c>
      <c r="AW75" s="297">
        <f t="shared" si="528"/>
        <v>1</v>
      </c>
      <c r="AX75" s="1036">
        <v>163.5</v>
      </c>
      <c r="AY75" s="274">
        <f t="shared" si="404"/>
        <v>163.5</v>
      </c>
      <c r="AZ75" s="499">
        <f t="shared" si="529"/>
        <v>0</v>
      </c>
      <c r="BA75" s="497">
        <v>1710</v>
      </c>
      <c r="BB75" s="392">
        <f t="shared" si="405"/>
        <v>0</v>
      </c>
      <c r="BC75" s="330">
        <f t="shared" si="530"/>
        <v>0</v>
      </c>
      <c r="BD75" s="497">
        <v>1780</v>
      </c>
      <c r="BE75" s="274">
        <f t="shared" si="406"/>
        <v>0</v>
      </c>
      <c r="BF75" s="499">
        <f t="shared" si="531"/>
        <v>0</v>
      </c>
      <c r="BG75" s="964">
        <v>-862.5</v>
      </c>
      <c r="BH75" s="358">
        <f t="shared" si="407"/>
        <v>0</v>
      </c>
      <c r="BI75" s="499">
        <f t="shared" si="532"/>
        <v>0</v>
      </c>
      <c r="BJ75" s="1036">
        <v>6862.5</v>
      </c>
      <c r="BK75" s="269">
        <f t="shared" si="408"/>
        <v>0</v>
      </c>
      <c r="BL75" s="499">
        <f t="shared" si="533"/>
        <v>1</v>
      </c>
      <c r="BM75" s="382">
        <f t="shared" si="409"/>
        <v>3431.25</v>
      </c>
      <c r="BN75" s="392">
        <f t="shared" si="410"/>
        <v>3431.25</v>
      </c>
      <c r="BO75" s="499">
        <f t="shared" si="534"/>
        <v>0</v>
      </c>
      <c r="BP75" s="1036">
        <v>287.5</v>
      </c>
      <c r="BQ75" s="274">
        <f t="shared" si="411"/>
        <v>0</v>
      </c>
      <c r="BR75" s="499">
        <f t="shared" si="535"/>
        <v>0</v>
      </c>
      <c r="BS75" s="298">
        <v>393.75</v>
      </c>
      <c r="BT75" s="269">
        <f t="shared" si="412"/>
        <v>0</v>
      </c>
      <c r="BU75" s="499">
        <f t="shared" si="536"/>
        <v>1</v>
      </c>
      <c r="BV75" s="298">
        <f t="shared" si="413"/>
        <v>196.875</v>
      </c>
      <c r="BW75" s="392">
        <f t="shared" si="414"/>
        <v>196.875</v>
      </c>
      <c r="BX75" s="499">
        <f t="shared" si="537"/>
        <v>0</v>
      </c>
      <c r="BY75" s="964">
        <v>-535</v>
      </c>
      <c r="BZ75" s="392">
        <f t="shared" si="415"/>
        <v>0</v>
      </c>
      <c r="CA75" s="297">
        <f t="shared" si="601"/>
        <v>0</v>
      </c>
      <c r="CB75" s="1036">
        <v>560</v>
      </c>
      <c r="CC75" s="269">
        <f t="shared" si="416"/>
        <v>0</v>
      </c>
      <c r="CD75" s="501">
        <f t="shared" si="538"/>
        <v>0</v>
      </c>
      <c r="CE75" s="298">
        <f t="shared" si="417"/>
        <v>280</v>
      </c>
      <c r="CF75" s="500">
        <f t="shared" si="418"/>
        <v>0</v>
      </c>
      <c r="CG75" s="330">
        <f t="shared" si="539"/>
        <v>1</v>
      </c>
      <c r="CH75" s="1036">
        <v>56</v>
      </c>
      <c r="CI75" s="299">
        <f t="shared" si="419"/>
        <v>56</v>
      </c>
      <c r="CJ75" s="499">
        <f t="shared" si="540"/>
        <v>0</v>
      </c>
      <c r="CK75" s="497"/>
      <c r="CL75" s="392">
        <f t="shared" si="420"/>
        <v>0</v>
      </c>
      <c r="CM75" s="330">
        <f t="shared" si="541"/>
        <v>0</v>
      </c>
      <c r="CN75" s="497"/>
      <c r="CO75" s="269">
        <f t="shared" si="421"/>
        <v>0</v>
      </c>
      <c r="CP75" s="501">
        <f t="shared" si="542"/>
        <v>0</v>
      </c>
      <c r="CQ75" s="268"/>
      <c r="CR75" s="299"/>
      <c r="CS75" s="330">
        <f t="shared" si="543"/>
        <v>1</v>
      </c>
      <c r="CT75" s="497"/>
      <c r="CU75" s="274">
        <f t="shared" si="422"/>
        <v>0</v>
      </c>
      <c r="CV75" s="323">
        <f t="shared" si="423"/>
        <v>2758.75</v>
      </c>
      <c r="CW75" s="323">
        <f t="shared" si="544"/>
        <v>71561.865000000005</v>
      </c>
      <c r="CX75" s="223"/>
      <c r="CY75" s="1127">
        <f t="shared" si="424"/>
        <v>42156</v>
      </c>
      <c r="CZ75" s="297">
        <f t="shared" si="545"/>
        <v>0</v>
      </c>
      <c r="DA75" s="269">
        <v>2775</v>
      </c>
      <c r="DB75" s="299">
        <f t="shared" si="425"/>
        <v>0</v>
      </c>
      <c r="DC75" s="297">
        <f t="shared" si="546"/>
        <v>0</v>
      </c>
      <c r="DD75" s="298">
        <f t="shared" si="426"/>
        <v>277.5</v>
      </c>
      <c r="DE75" s="299">
        <f t="shared" si="427"/>
        <v>0</v>
      </c>
      <c r="DF75" s="297">
        <f t="shared" si="547"/>
        <v>0</v>
      </c>
      <c r="DG75" s="1034">
        <v>3650</v>
      </c>
      <c r="DH75" s="299">
        <f t="shared" si="428"/>
        <v>0</v>
      </c>
      <c r="DI75" s="297">
        <f t="shared" si="548"/>
        <v>0</v>
      </c>
      <c r="DJ75" s="1036">
        <v>365</v>
      </c>
      <c r="DK75" s="596">
        <f t="shared" si="429"/>
        <v>0</v>
      </c>
      <c r="DL75" s="297">
        <f t="shared" si="549"/>
        <v>0</v>
      </c>
      <c r="DM75" s="1035">
        <v>-2130</v>
      </c>
      <c r="DN75" s="596">
        <f t="shared" si="430"/>
        <v>0</v>
      </c>
      <c r="DO75" s="330">
        <f t="shared" si="550"/>
        <v>0</v>
      </c>
      <c r="DP75" s="298">
        <f t="shared" si="431"/>
        <v>-1065</v>
      </c>
      <c r="DQ75" s="274">
        <f t="shared" si="432"/>
        <v>0</v>
      </c>
      <c r="DR75" s="499">
        <f t="shared" si="551"/>
        <v>0</v>
      </c>
      <c r="DS75" s="298">
        <f t="shared" si="433"/>
        <v>-213</v>
      </c>
      <c r="DT75" s="274">
        <f t="shared" si="434"/>
        <v>0</v>
      </c>
      <c r="DU75" s="297">
        <f t="shared" si="552"/>
        <v>0</v>
      </c>
      <c r="DV75" s="1036">
        <v>395</v>
      </c>
      <c r="DW75" s="596">
        <f t="shared" si="435"/>
        <v>0</v>
      </c>
      <c r="DX75" s="297">
        <f t="shared" si="553"/>
        <v>0</v>
      </c>
      <c r="DY75" s="269">
        <f t="shared" si="436"/>
        <v>197.5</v>
      </c>
      <c r="DZ75" s="596">
        <f t="shared" si="437"/>
        <v>0</v>
      </c>
      <c r="EA75" s="297">
        <f t="shared" si="554"/>
        <v>0</v>
      </c>
      <c r="EB75" s="1053">
        <v>79</v>
      </c>
      <c r="EC75" s="596">
        <f t="shared" si="438"/>
        <v>0</v>
      </c>
      <c r="ED75" s="297">
        <f t="shared" si="555"/>
        <v>0</v>
      </c>
      <c r="EE75" s="274">
        <v>2487.5</v>
      </c>
      <c r="EF75" s="596">
        <f t="shared" si="439"/>
        <v>0</v>
      </c>
      <c r="EG75" s="297">
        <f t="shared" si="556"/>
        <v>0</v>
      </c>
      <c r="EH75" s="269">
        <f t="shared" si="440"/>
        <v>1243.75</v>
      </c>
      <c r="EI75" s="596">
        <f t="shared" si="441"/>
        <v>0</v>
      </c>
      <c r="EJ75" s="276">
        <f t="shared" si="557"/>
        <v>0</v>
      </c>
      <c r="EK75" s="269">
        <f t="shared" si="442"/>
        <v>248.75</v>
      </c>
      <c r="EL75" s="596">
        <f t="shared" si="443"/>
        <v>0</v>
      </c>
      <c r="EM75" s="297">
        <f t="shared" si="558"/>
        <v>0</v>
      </c>
      <c r="EN75" s="1224">
        <v>350</v>
      </c>
      <c r="EO75" s="596">
        <f t="shared" si="444"/>
        <v>0</v>
      </c>
      <c r="EP75" s="297">
        <f t="shared" si="559"/>
        <v>0</v>
      </c>
      <c r="EQ75" s="269">
        <v>1290</v>
      </c>
      <c r="ER75" s="596">
        <f t="shared" si="445"/>
        <v>0</v>
      </c>
      <c r="ES75" s="297">
        <f t="shared" si="560"/>
        <v>0</v>
      </c>
      <c r="ET75" s="964">
        <v>-550</v>
      </c>
      <c r="EU75" s="596">
        <f t="shared" si="446"/>
        <v>0</v>
      </c>
      <c r="EV75" s="297">
        <f t="shared" si="561"/>
        <v>0</v>
      </c>
      <c r="EW75" s="1036">
        <v>775</v>
      </c>
      <c r="EX75" s="596">
        <f t="shared" si="447"/>
        <v>0</v>
      </c>
      <c r="EY75" s="297">
        <f t="shared" si="562"/>
        <v>0</v>
      </c>
      <c r="EZ75" s="1036">
        <v>387.5</v>
      </c>
      <c r="FA75" s="596">
        <f t="shared" si="448"/>
        <v>0</v>
      </c>
      <c r="FB75" s="297">
        <f t="shared" si="563"/>
        <v>0</v>
      </c>
      <c r="FC75" s="1036">
        <v>2981.25</v>
      </c>
      <c r="FD75" s="596">
        <f t="shared" si="449"/>
        <v>0</v>
      </c>
      <c r="FE75" s="297">
        <f t="shared" si="564"/>
        <v>0</v>
      </c>
      <c r="FF75" s="1036">
        <v>68.75</v>
      </c>
      <c r="FG75" s="596">
        <f t="shared" si="450"/>
        <v>0</v>
      </c>
      <c r="FH75" s="297">
        <f t="shared" si="565"/>
        <v>0</v>
      </c>
      <c r="FI75" s="1036">
        <v>34.380000000000003</v>
      </c>
      <c r="FJ75" s="596">
        <f t="shared" si="451"/>
        <v>0</v>
      </c>
      <c r="FK75" s="297">
        <f t="shared" si="566"/>
        <v>0</v>
      </c>
      <c r="FL75" s="1036">
        <v>1010</v>
      </c>
      <c r="FM75" s="596">
        <f t="shared" si="452"/>
        <v>0</v>
      </c>
      <c r="FN75" s="297">
        <f t="shared" si="567"/>
        <v>0</v>
      </c>
      <c r="FO75" s="964">
        <v>-770</v>
      </c>
      <c r="FP75" s="274">
        <f t="shared" si="453"/>
        <v>0</v>
      </c>
      <c r="FQ75" s="274"/>
      <c r="FR75" s="297">
        <f t="shared" si="568"/>
        <v>0</v>
      </c>
      <c r="FS75" s="269">
        <f t="shared" si="454"/>
        <v>-385</v>
      </c>
      <c r="FT75" s="596">
        <f t="shared" si="455"/>
        <v>0</v>
      </c>
      <c r="FU75" s="297">
        <f t="shared" si="569"/>
        <v>0</v>
      </c>
      <c r="FV75" s="269">
        <f t="shared" si="456"/>
        <v>-77</v>
      </c>
      <c r="FW75" s="596">
        <f t="shared" si="457"/>
        <v>0</v>
      </c>
      <c r="FX75" s="301">
        <f t="shared" si="458"/>
        <v>0</v>
      </c>
      <c r="FY75" s="492">
        <f t="shared" si="570"/>
        <v>0</v>
      </c>
      <c r="FZ75" s="302"/>
      <c r="GA75" s="1131">
        <f t="shared" si="459"/>
        <v>42156</v>
      </c>
      <c r="GB75" s="316">
        <f t="shared" si="571"/>
        <v>0</v>
      </c>
      <c r="GC75" s="323">
        <v>708.75</v>
      </c>
      <c r="GD75" s="268">
        <f t="shared" si="460"/>
        <v>0</v>
      </c>
      <c r="GE75" s="316">
        <f t="shared" si="572"/>
        <v>0</v>
      </c>
      <c r="GF75" s="1036">
        <v>70.88</v>
      </c>
      <c r="GG75" s="386">
        <f t="shared" si="461"/>
        <v>0</v>
      </c>
      <c r="GH75" s="669">
        <f t="shared" si="573"/>
        <v>0</v>
      </c>
      <c r="GI75" s="964">
        <v>-1415</v>
      </c>
      <c r="GJ75" s="268">
        <f t="shared" si="462"/>
        <v>0</v>
      </c>
      <c r="GK75" s="546">
        <f t="shared" si="574"/>
        <v>0</v>
      </c>
      <c r="GL75" s="268">
        <f t="shared" si="463"/>
        <v>-141.5</v>
      </c>
      <c r="GM75" s="386">
        <f t="shared" si="464"/>
        <v>0</v>
      </c>
      <c r="GN75" s="297">
        <f t="shared" si="575"/>
        <v>0</v>
      </c>
      <c r="GO75" s="269">
        <v>-1583.75</v>
      </c>
      <c r="GP75" s="596">
        <f t="shared" si="465"/>
        <v>0</v>
      </c>
      <c r="GQ75" s="330">
        <f t="shared" si="576"/>
        <v>0</v>
      </c>
      <c r="GR75" s="298">
        <f t="shared" si="466"/>
        <v>-791.875</v>
      </c>
      <c r="GS75" s="274">
        <f t="shared" si="467"/>
        <v>0</v>
      </c>
      <c r="GT75" s="499">
        <f t="shared" si="577"/>
        <v>0</v>
      </c>
      <c r="GU75" s="298">
        <f t="shared" si="468"/>
        <v>-158.375</v>
      </c>
      <c r="GV75" s="274">
        <f t="shared" si="469"/>
        <v>0</v>
      </c>
      <c r="GW75" s="499">
        <f t="shared" si="578"/>
        <v>0</v>
      </c>
      <c r="GX75" s="1036">
        <v>2675</v>
      </c>
      <c r="GY75" s="274">
        <f t="shared" si="470"/>
        <v>0</v>
      </c>
      <c r="GZ75" s="499">
        <f t="shared" si="579"/>
        <v>0</v>
      </c>
      <c r="HA75" s="298">
        <f t="shared" si="471"/>
        <v>1337.5</v>
      </c>
      <c r="HB75" s="274">
        <f t="shared" si="472"/>
        <v>0</v>
      </c>
      <c r="HC75" s="499">
        <f t="shared" si="580"/>
        <v>0</v>
      </c>
      <c r="HD75" s="1036">
        <v>535</v>
      </c>
      <c r="HE75" s="274">
        <f t="shared" si="473"/>
        <v>0</v>
      </c>
      <c r="HF75" s="691">
        <f t="shared" si="581"/>
        <v>0</v>
      </c>
      <c r="HG75" s="317">
        <v>-37.5</v>
      </c>
      <c r="HH75" s="498">
        <f t="shared" si="474"/>
        <v>0</v>
      </c>
      <c r="HI75" s="691">
        <f t="shared" si="582"/>
        <v>0</v>
      </c>
      <c r="HJ75" s="317">
        <f t="shared" si="475"/>
        <v>-18.75</v>
      </c>
      <c r="HK75" s="498">
        <f t="shared" si="476"/>
        <v>0</v>
      </c>
      <c r="HL75" s="689">
        <f t="shared" si="583"/>
        <v>0</v>
      </c>
      <c r="HM75" s="317">
        <f t="shared" si="477"/>
        <v>-3.75</v>
      </c>
      <c r="HN75" s="317">
        <f t="shared" si="478"/>
        <v>0</v>
      </c>
      <c r="HO75" s="691">
        <f t="shared" si="584"/>
        <v>0</v>
      </c>
      <c r="HP75" s="964">
        <v>-3820</v>
      </c>
      <c r="HQ75" s="498">
        <f t="shared" si="479"/>
        <v>0</v>
      </c>
      <c r="HR75" s="499"/>
      <c r="HS75" s="298"/>
      <c r="HT75" s="392"/>
      <c r="HU75" s="691">
        <f t="shared" si="585"/>
        <v>0</v>
      </c>
      <c r="HV75" s="1036">
        <v>80</v>
      </c>
      <c r="HW75" s="498">
        <f t="shared" si="480"/>
        <v>0</v>
      </c>
      <c r="HX75" s="499"/>
      <c r="HY75" s="298"/>
      <c r="HZ75" s="392"/>
      <c r="IA75" s="689">
        <f t="shared" si="586"/>
        <v>0</v>
      </c>
      <c r="IB75" s="964">
        <v>-4862.5</v>
      </c>
      <c r="IC75" s="317">
        <f t="shared" si="481"/>
        <v>0</v>
      </c>
      <c r="ID75" s="499">
        <f t="shared" si="587"/>
        <v>0</v>
      </c>
      <c r="IE75" s="964">
        <v>-602.25</v>
      </c>
      <c r="IF75" s="392">
        <f t="shared" si="482"/>
        <v>0</v>
      </c>
      <c r="IG75" s="691">
        <f t="shared" si="588"/>
        <v>0</v>
      </c>
      <c r="IH75" s="317">
        <v>-1000</v>
      </c>
      <c r="II75" s="498">
        <f t="shared" si="483"/>
        <v>0</v>
      </c>
      <c r="IJ75" s="691">
        <f t="shared" si="589"/>
        <v>0</v>
      </c>
      <c r="IK75" s="298">
        <f t="shared" si="484"/>
        <v>-500</v>
      </c>
      <c r="IL75" s="317">
        <f t="shared" si="485"/>
        <v>0</v>
      </c>
      <c r="IM75" s="499">
        <f t="shared" si="590"/>
        <v>0</v>
      </c>
      <c r="IN75" s="964">
        <v>-158</v>
      </c>
      <c r="IO75" s="392">
        <f t="shared" si="486"/>
        <v>0</v>
      </c>
      <c r="IP75" s="499">
        <f t="shared" si="591"/>
        <v>0</v>
      </c>
      <c r="IQ75" s="1036">
        <v>1612.5</v>
      </c>
      <c r="IR75" s="392">
        <f t="shared" si="487"/>
        <v>0</v>
      </c>
      <c r="IS75" s="499"/>
      <c r="IT75" s="298"/>
      <c r="IU75" s="392"/>
      <c r="IV75" s="499">
        <f t="shared" si="592"/>
        <v>0</v>
      </c>
      <c r="IW75" s="298">
        <v>212.5</v>
      </c>
      <c r="IX75" s="392">
        <f t="shared" si="488"/>
        <v>0</v>
      </c>
      <c r="IY75" s="499">
        <f t="shared" si="593"/>
        <v>0</v>
      </c>
      <c r="IZ75" s="298">
        <f t="shared" si="489"/>
        <v>106.25</v>
      </c>
      <c r="JA75" s="392">
        <f t="shared" si="490"/>
        <v>0</v>
      </c>
      <c r="JB75" s="385">
        <f t="shared" si="594"/>
        <v>0</v>
      </c>
      <c r="JC75" s="298">
        <v>-15.5</v>
      </c>
      <c r="JD75" s="392">
        <f t="shared" si="491"/>
        <v>0</v>
      </c>
      <c r="JE75" s="499">
        <f t="shared" si="595"/>
        <v>0</v>
      </c>
      <c r="JF75" s="298">
        <v>-980</v>
      </c>
      <c r="JG75" s="392">
        <f t="shared" si="492"/>
        <v>0</v>
      </c>
      <c r="JH75" s="499">
        <f t="shared" si="596"/>
        <v>0</v>
      </c>
      <c r="JI75" s="964">
        <v>-3220</v>
      </c>
      <c r="JJ75" s="392">
        <f t="shared" si="493"/>
        <v>0</v>
      </c>
      <c r="JK75" s="499">
        <f t="shared" si="597"/>
        <v>0</v>
      </c>
      <c r="JL75" s="964">
        <v>-1610</v>
      </c>
      <c r="JM75" s="392">
        <f t="shared" si="494"/>
        <v>0</v>
      </c>
      <c r="JN75" s="499">
        <f t="shared" si="598"/>
        <v>0</v>
      </c>
      <c r="JO75" s="298">
        <f t="shared" si="495"/>
        <v>-322</v>
      </c>
      <c r="JP75" s="392">
        <f t="shared" si="496"/>
        <v>0</v>
      </c>
      <c r="JQ75" s="561">
        <f t="shared" si="497"/>
        <v>0</v>
      </c>
      <c r="JR75" s="498">
        <f t="shared" si="599"/>
        <v>0</v>
      </c>
      <c r="JS75" s="223"/>
      <c r="JT75" s="254">
        <f t="shared" si="306"/>
        <v>42248</v>
      </c>
      <c r="JU75" s="253">
        <f t="shared" si="307"/>
        <v>0</v>
      </c>
      <c r="JV75" s="253">
        <f t="shared" si="308"/>
        <v>4988.5</v>
      </c>
      <c r="JW75" s="253">
        <f t="shared" si="309"/>
        <v>0</v>
      </c>
      <c r="JX75" s="253">
        <f t="shared" si="310"/>
        <v>1840</v>
      </c>
      <c r="JY75" s="253">
        <f t="shared" si="311"/>
        <v>0</v>
      </c>
      <c r="JZ75" s="253">
        <f t="shared" si="312"/>
        <v>0</v>
      </c>
      <c r="KA75" s="253">
        <f t="shared" si="313"/>
        <v>6424</v>
      </c>
      <c r="KB75" s="253">
        <f t="shared" si="314"/>
        <v>0</v>
      </c>
      <c r="KC75" s="253">
        <f t="shared" si="315"/>
        <v>0</v>
      </c>
      <c r="KD75" s="831">
        <f t="shared" si="316"/>
        <v>4781</v>
      </c>
      <c r="KE75" s="831">
        <f t="shared" si="317"/>
        <v>0</v>
      </c>
      <c r="KF75" s="831">
        <f t="shared" si="318"/>
        <v>0</v>
      </c>
      <c r="KG75" s="831">
        <f t="shared" si="319"/>
        <v>2521.87</v>
      </c>
      <c r="KH75" s="831">
        <f t="shared" si="320"/>
        <v>0</v>
      </c>
      <c r="KI75" s="831">
        <f t="shared" si="321"/>
        <v>0</v>
      </c>
      <c r="KJ75" s="253">
        <f t="shared" si="322"/>
        <v>0</v>
      </c>
      <c r="KK75" s="831">
        <f t="shared" si="323"/>
        <v>0</v>
      </c>
      <c r="KL75" s="831">
        <f t="shared" si="324"/>
        <v>40837.5</v>
      </c>
      <c r="KM75" s="831">
        <f t="shared" si="325"/>
        <v>0</v>
      </c>
      <c r="KN75" s="831">
        <f t="shared" si="326"/>
        <v>0</v>
      </c>
      <c r="KO75" s="831">
        <f t="shared" si="327"/>
        <v>21356.25</v>
      </c>
      <c r="KP75" s="831">
        <f t="shared" si="328"/>
        <v>0</v>
      </c>
      <c r="KQ75" s="831">
        <f t="shared" si="329"/>
        <v>0</v>
      </c>
      <c r="KR75" s="831">
        <f t="shared" si="330"/>
        <v>0</v>
      </c>
      <c r="KS75" s="831">
        <f t="shared" si="331"/>
        <v>6560</v>
      </c>
      <c r="KT75" s="243">
        <f t="shared" si="332"/>
        <v>0</v>
      </c>
      <c r="KU75" s="243">
        <f t="shared" si="333"/>
        <v>0</v>
      </c>
      <c r="KV75" s="243">
        <f t="shared" si="334"/>
        <v>0</v>
      </c>
      <c r="KW75" s="243">
        <f t="shared" si="335"/>
        <v>0</v>
      </c>
      <c r="KX75" s="243">
        <f t="shared" si="336"/>
        <v>0</v>
      </c>
      <c r="KY75" s="243">
        <f t="shared" si="337"/>
        <v>0</v>
      </c>
      <c r="KZ75" s="243">
        <f t="shared" si="385"/>
        <v>0</v>
      </c>
      <c r="LA75" s="243">
        <f t="shared" si="338"/>
        <v>0</v>
      </c>
      <c r="LB75" s="243">
        <f t="shared" si="339"/>
        <v>0</v>
      </c>
      <c r="LC75" s="243">
        <f t="shared" si="340"/>
        <v>0</v>
      </c>
      <c r="LD75" s="243">
        <f t="shared" si="341"/>
        <v>0</v>
      </c>
      <c r="LE75" s="243">
        <f t="shared" si="342"/>
        <v>0</v>
      </c>
      <c r="LF75" s="243">
        <f t="shared" si="343"/>
        <v>0</v>
      </c>
      <c r="LG75" s="243">
        <f t="shared" si="344"/>
        <v>0</v>
      </c>
      <c r="LH75" s="243">
        <f t="shared" si="345"/>
        <v>0</v>
      </c>
      <c r="LI75" s="243">
        <f t="shared" si="346"/>
        <v>0</v>
      </c>
      <c r="LJ75" s="243">
        <f t="shared" si="347"/>
        <v>0</v>
      </c>
      <c r="LK75" s="243">
        <f t="shared" si="348"/>
        <v>0</v>
      </c>
      <c r="LL75" s="243">
        <f t="shared" si="349"/>
        <v>0</v>
      </c>
      <c r="LM75" s="243">
        <f t="shared" si="350"/>
        <v>0</v>
      </c>
      <c r="LN75" s="243">
        <f t="shared" si="351"/>
        <v>0</v>
      </c>
      <c r="LO75" s="243">
        <f t="shared" si="352"/>
        <v>0</v>
      </c>
      <c r="LP75" s="243">
        <f t="shared" si="353"/>
        <v>0</v>
      </c>
      <c r="LQ75" s="243">
        <f t="shared" si="354"/>
        <v>0</v>
      </c>
      <c r="LR75" s="243">
        <f t="shared" si="355"/>
        <v>0</v>
      </c>
      <c r="LS75" s="243">
        <f t="shared" si="356"/>
        <v>0</v>
      </c>
      <c r="LT75" s="243">
        <f t="shared" si="357"/>
        <v>0</v>
      </c>
      <c r="LU75" s="243">
        <f t="shared" si="358"/>
        <v>0</v>
      </c>
      <c r="LV75" s="243">
        <f t="shared" si="359"/>
        <v>0</v>
      </c>
      <c r="LW75" s="243">
        <f t="shared" si="360"/>
        <v>0</v>
      </c>
      <c r="LX75" s="243">
        <f t="shared" si="361"/>
        <v>0</v>
      </c>
      <c r="LY75" s="243">
        <f t="shared" si="362"/>
        <v>0</v>
      </c>
      <c r="LZ75" s="243">
        <f t="shared" si="363"/>
        <v>0</v>
      </c>
      <c r="MA75" s="243">
        <f t="shared" si="364"/>
        <v>0</v>
      </c>
      <c r="MB75" s="243">
        <f t="shared" si="365"/>
        <v>0</v>
      </c>
      <c r="MC75" s="243">
        <f t="shared" si="386"/>
        <v>0</v>
      </c>
      <c r="MD75" s="243">
        <f t="shared" si="366"/>
        <v>0</v>
      </c>
      <c r="ME75" s="243">
        <f t="shared" si="367"/>
        <v>0</v>
      </c>
      <c r="MF75" s="243">
        <f t="shared" si="368"/>
        <v>0</v>
      </c>
      <c r="MG75" s="243">
        <f t="shared" si="369"/>
        <v>0</v>
      </c>
      <c r="MH75" s="243">
        <f t="shared" si="370"/>
        <v>0</v>
      </c>
      <c r="MI75" s="243">
        <f t="shared" si="371"/>
        <v>0</v>
      </c>
      <c r="MJ75" s="243">
        <f t="shared" si="372"/>
        <v>0</v>
      </c>
      <c r="MK75" s="243">
        <f t="shared" si="373"/>
        <v>0</v>
      </c>
      <c r="ML75" s="243">
        <f t="shared" si="374"/>
        <v>0</v>
      </c>
      <c r="MM75" s="243">
        <f t="shared" si="375"/>
        <v>0</v>
      </c>
      <c r="MN75" s="243">
        <f t="shared" si="376"/>
        <v>0</v>
      </c>
      <c r="MO75" s="243">
        <f t="shared" si="377"/>
        <v>0</v>
      </c>
      <c r="MP75" s="243">
        <f t="shared" si="378"/>
        <v>0</v>
      </c>
      <c r="MQ75" s="243">
        <f t="shared" si="379"/>
        <v>0</v>
      </c>
      <c r="MR75" s="243">
        <f t="shared" si="380"/>
        <v>0</v>
      </c>
      <c r="MS75" s="243">
        <f t="shared" si="381"/>
        <v>0</v>
      </c>
      <c r="MT75" s="243">
        <f t="shared" si="382"/>
        <v>0</v>
      </c>
      <c r="MU75" s="243">
        <f t="shared" si="383"/>
        <v>0</v>
      </c>
      <c r="MV75" s="243">
        <f t="shared" si="384"/>
        <v>0</v>
      </c>
      <c r="MW75" s="861">
        <f t="shared" si="115"/>
        <v>42248</v>
      </c>
      <c r="MX75" s="253">
        <f t="shared" si="116"/>
        <v>89309.119999999995</v>
      </c>
      <c r="MY75" s="243">
        <f t="shared" si="117"/>
        <v>0</v>
      </c>
      <c r="MZ75" s="243">
        <f t="shared" si="118"/>
        <v>0</v>
      </c>
      <c r="NA75" s="243">
        <f t="shared" si="119"/>
        <v>89309.119999999995</v>
      </c>
      <c r="NB75" s="359"/>
      <c r="NC75" s="1159">
        <f t="shared" si="498"/>
        <v>42156</v>
      </c>
      <c r="ND75" s="378">
        <f t="shared" si="499"/>
        <v>2758.75</v>
      </c>
      <c r="NE75" s="378">
        <f t="shared" si="500"/>
        <v>0</v>
      </c>
      <c r="NF75" s="382">
        <f t="shared" si="501"/>
        <v>0</v>
      </c>
      <c r="NG75" s="274">
        <f t="shared" si="502"/>
        <v>2758.75</v>
      </c>
      <c r="NH75" s="819">
        <f t="shared" si="503"/>
        <v>42156</v>
      </c>
      <c r="NI75" s="269">
        <f t="shared" si="504"/>
        <v>2758.75</v>
      </c>
      <c r="NJ75" s="274">
        <f t="shared" si="505"/>
        <v>0</v>
      </c>
      <c r="NK75" s="1113">
        <f t="shared" si="506"/>
        <v>1</v>
      </c>
      <c r="NL75" s="992">
        <f t="shared" si="507"/>
        <v>0</v>
      </c>
      <c r="NM75" s="413">
        <f t="shared" si="508"/>
        <v>42156</v>
      </c>
      <c r="NN75" s="378">
        <f t="shared" si="600"/>
        <v>71561.865000000005</v>
      </c>
      <c r="NO75" s="243">
        <f>MAX(NN55:NN75)</f>
        <v>71561.865000000005</v>
      </c>
      <c r="NP75" s="243">
        <f t="shared" si="509"/>
        <v>0</v>
      </c>
      <c r="NQ75" s="276">
        <f>(NP75=NP203)*1</f>
        <v>0</v>
      </c>
      <c r="NR75" s="254">
        <f t="shared" si="510"/>
        <v>0</v>
      </c>
      <c r="NS75" s="757"/>
      <c r="NT75" s="757"/>
      <c r="NU75" s="758"/>
      <c r="NV75" s="758"/>
      <c r="NW75" s="758"/>
      <c r="NX75" s="234"/>
      <c r="NY75" s="241"/>
      <c r="NZ75" s="241"/>
      <c r="OA75" s="143"/>
      <c r="OB75" s="241"/>
      <c r="OC75" s="241"/>
      <c r="OD75" s="236"/>
      <c r="OE75" s="236"/>
      <c r="OF75" s="236"/>
      <c r="OG75" s="234"/>
      <c r="OH75" s="143"/>
      <c r="OI75" s="236"/>
      <c r="OJ75" s="236"/>
      <c r="OK75" s="236"/>
      <c r="OL75" s="236"/>
      <c r="OM75" s="236"/>
      <c r="ON75" s="236"/>
      <c r="OO75" s="236"/>
      <c r="OP75" s="236"/>
      <c r="OQ75" s="236"/>
      <c r="OR75" s="236"/>
      <c r="OS75" s="236"/>
      <c r="OT75" s="236"/>
      <c r="OU75" s="236"/>
      <c r="OV75" s="236"/>
      <c r="OW75" s="236"/>
      <c r="OX75" s="236"/>
      <c r="OY75" s="236"/>
      <c r="OZ75" s="236"/>
      <c r="PA75" s="236"/>
      <c r="PB75" s="236"/>
      <c r="PC75" s="236"/>
      <c r="PD75" s="236"/>
      <c r="PE75" s="236"/>
      <c r="PF75" s="236"/>
      <c r="PG75" s="236"/>
      <c r="PH75" s="236"/>
      <c r="PI75" s="236"/>
      <c r="PJ75" s="236"/>
      <c r="PK75" s="236"/>
      <c r="PL75" s="236"/>
      <c r="PM75" s="236"/>
      <c r="PN75" s="236"/>
      <c r="PO75" s="236"/>
      <c r="PP75" s="236"/>
      <c r="PQ75" s="236"/>
      <c r="PR75" s="236"/>
      <c r="PS75" s="236"/>
      <c r="PT75" s="236"/>
      <c r="PU75" s="236"/>
      <c r="PV75" s="236"/>
      <c r="PW75" s="236"/>
      <c r="PX75" s="236"/>
      <c r="PY75" s="236"/>
      <c r="PZ75" s="236"/>
      <c r="QA75" s="236"/>
      <c r="QB75" s="236"/>
      <c r="QC75" s="236"/>
      <c r="QD75" s="236"/>
      <c r="QE75" s="236"/>
      <c r="QF75" s="236"/>
      <c r="QG75" s="236"/>
      <c r="QH75" s="236"/>
      <c r="QI75" s="236"/>
      <c r="QJ75" s="236"/>
      <c r="QK75" s="236"/>
      <c r="QL75" s="236"/>
      <c r="QM75" s="236"/>
      <c r="QN75" s="236"/>
      <c r="QO75" s="236"/>
      <c r="QP75" s="236"/>
      <c r="QQ75" s="236"/>
      <c r="QR75" s="236"/>
      <c r="QS75" s="236"/>
      <c r="QT75" s="236"/>
      <c r="QU75" s="236"/>
      <c r="QV75" s="236"/>
      <c r="QW75" s="236"/>
      <c r="QX75" s="236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</row>
    <row r="76" spans="1:555" s="90" customFormat="1" ht="19.5" customHeight="1" x14ac:dyDescent="0.35">
      <c r="A76" s="84"/>
      <c r="B76" s="1167">
        <f t="shared" si="511"/>
        <v>42186</v>
      </c>
      <c r="C76" s="867">
        <f t="shared" si="512"/>
        <v>96561.865000000005</v>
      </c>
      <c r="D76" s="869">
        <v>0</v>
      </c>
      <c r="E76" s="869">
        <v>0</v>
      </c>
      <c r="F76" s="867">
        <f t="shared" si="387"/>
        <v>4810.75</v>
      </c>
      <c r="G76" s="870">
        <f t="shared" si="513"/>
        <v>101372.61500000001</v>
      </c>
      <c r="H76" s="953">
        <f t="shared" si="514"/>
        <v>4.9820392346398859E-2</v>
      </c>
      <c r="I76" s="355">
        <f t="shared" si="515"/>
        <v>76372.615000000005</v>
      </c>
      <c r="J76" s="355">
        <f>MAX(I55:I76)</f>
        <v>76372.615000000005</v>
      </c>
      <c r="K76" s="355">
        <f t="shared" si="388"/>
        <v>0</v>
      </c>
      <c r="L76" s="1145">
        <f t="shared" si="389"/>
        <v>42186</v>
      </c>
      <c r="M76" s="330">
        <f t="shared" si="516"/>
        <v>0</v>
      </c>
      <c r="N76" s="1034">
        <v>428.75</v>
      </c>
      <c r="O76" s="498">
        <f t="shared" si="390"/>
        <v>0</v>
      </c>
      <c r="P76" s="330">
        <f t="shared" si="517"/>
        <v>1</v>
      </c>
      <c r="Q76" s="382">
        <f t="shared" si="391"/>
        <v>42.875</v>
      </c>
      <c r="R76" s="274">
        <f t="shared" si="392"/>
        <v>42.875</v>
      </c>
      <c r="S76" s="499">
        <f t="shared" si="518"/>
        <v>0</v>
      </c>
      <c r="T76" s="1036">
        <v>1820</v>
      </c>
      <c r="U76" s="269">
        <f t="shared" si="393"/>
        <v>0</v>
      </c>
      <c r="V76" s="499">
        <f t="shared" si="519"/>
        <v>1</v>
      </c>
      <c r="W76" s="1036">
        <v>182</v>
      </c>
      <c r="X76" s="269">
        <f t="shared" si="394"/>
        <v>182</v>
      </c>
      <c r="Y76" s="499">
        <f t="shared" si="520"/>
        <v>0</v>
      </c>
      <c r="Z76" s="298">
        <v>-250</v>
      </c>
      <c r="AA76" s="392">
        <f t="shared" si="395"/>
        <v>0</v>
      </c>
      <c r="AB76" s="330">
        <f t="shared" si="521"/>
        <v>0</v>
      </c>
      <c r="AC76" s="298">
        <f t="shared" si="396"/>
        <v>-125</v>
      </c>
      <c r="AD76" s="274">
        <f t="shared" si="397"/>
        <v>0</v>
      </c>
      <c r="AE76" s="499">
        <f t="shared" si="522"/>
        <v>1</v>
      </c>
      <c r="AF76" s="964">
        <v>-25</v>
      </c>
      <c r="AG76" s="274">
        <f t="shared" si="398"/>
        <v>-25</v>
      </c>
      <c r="AH76" s="499">
        <f t="shared" si="523"/>
        <v>0</v>
      </c>
      <c r="AI76" s="1036">
        <v>125</v>
      </c>
      <c r="AJ76" s="392">
        <f t="shared" si="399"/>
        <v>0</v>
      </c>
      <c r="AK76" s="330">
        <f t="shared" si="524"/>
        <v>0</v>
      </c>
      <c r="AL76" s="1036">
        <v>62.5</v>
      </c>
      <c r="AM76" s="274">
        <f t="shared" si="400"/>
        <v>0</v>
      </c>
      <c r="AN76" s="499">
        <f t="shared" si="525"/>
        <v>1</v>
      </c>
      <c r="AO76" s="1036">
        <v>25</v>
      </c>
      <c r="AP76" s="392">
        <f t="shared" si="401"/>
        <v>25</v>
      </c>
      <c r="AQ76" s="316">
        <f t="shared" si="526"/>
        <v>0</v>
      </c>
      <c r="AR76" s="1036">
        <v>4700</v>
      </c>
      <c r="AS76" s="392">
        <f t="shared" si="402"/>
        <v>0</v>
      </c>
      <c r="AT76" s="276">
        <f t="shared" si="527"/>
        <v>0</v>
      </c>
      <c r="AU76" s="1036">
        <v>2350</v>
      </c>
      <c r="AV76" s="392">
        <f t="shared" si="403"/>
        <v>0</v>
      </c>
      <c r="AW76" s="297">
        <f t="shared" si="528"/>
        <v>1</v>
      </c>
      <c r="AX76" s="1036">
        <v>470</v>
      </c>
      <c r="AY76" s="274">
        <f t="shared" si="404"/>
        <v>470</v>
      </c>
      <c r="AZ76" s="499">
        <f t="shared" si="529"/>
        <v>0</v>
      </c>
      <c r="BA76" s="497">
        <v>-4330</v>
      </c>
      <c r="BB76" s="392">
        <f t="shared" si="405"/>
        <v>0</v>
      </c>
      <c r="BC76" s="330">
        <f t="shared" si="530"/>
        <v>0</v>
      </c>
      <c r="BD76" s="497">
        <v>2740</v>
      </c>
      <c r="BE76" s="274">
        <f t="shared" si="406"/>
        <v>0</v>
      </c>
      <c r="BF76" s="499">
        <f t="shared" si="531"/>
        <v>0</v>
      </c>
      <c r="BG76" s="1036">
        <v>1387.5</v>
      </c>
      <c r="BH76" s="358">
        <f t="shared" si="407"/>
        <v>0</v>
      </c>
      <c r="BI76" s="499">
        <f t="shared" si="532"/>
        <v>0</v>
      </c>
      <c r="BJ76" s="1036">
        <v>4600</v>
      </c>
      <c r="BK76" s="269">
        <f t="shared" si="408"/>
        <v>0</v>
      </c>
      <c r="BL76" s="499">
        <f t="shared" si="533"/>
        <v>1</v>
      </c>
      <c r="BM76" s="382">
        <f t="shared" si="409"/>
        <v>2300</v>
      </c>
      <c r="BN76" s="392">
        <f t="shared" si="410"/>
        <v>2300</v>
      </c>
      <c r="BO76" s="499">
        <f t="shared" si="534"/>
        <v>0</v>
      </c>
      <c r="BP76" s="1036">
        <v>1375</v>
      </c>
      <c r="BQ76" s="274">
        <f t="shared" si="411"/>
        <v>0</v>
      </c>
      <c r="BR76" s="499">
        <f t="shared" si="535"/>
        <v>0</v>
      </c>
      <c r="BS76" s="298">
        <v>2293.75</v>
      </c>
      <c r="BT76" s="269">
        <f t="shared" si="412"/>
        <v>0</v>
      </c>
      <c r="BU76" s="499">
        <f t="shared" si="536"/>
        <v>1</v>
      </c>
      <c r="BV76" s="298">
        <f t="shared" si="413"/>
        <v>1146.875</v>
      </c>
      <c r="BW76" s="392">
        <f t="shared" si="414"/>
        <v>1146.875</v>
      </c>
      <c r="BX76" s="499">
        <f t="shared" si="537"/>
        <v>0</v>
      </c>
      <c r="BY76" s="1036">
        <v>4410</v>
      </c>
      <c r="BZ76" s="392">
        <f t="shared" si="415"/>
        <v>0</v>
      </c>
      <c r="CA76" s="297">
        <f t="shared" si="601"/>
        <v>0</v>
      </c>
      <c r="CB76" s="1036">
        <v>6690</v>
      </c>
      <c r="CC76" s="269">
        <f t="shared" si="416"/>
        <v>0</v>
      </c>
      <c r="CD76" s="501">
        <f t="shared" si="538"/>
        <v>0</v>
      </c>
      <c r="CE76" s="298">
        <f t="shared" si="417"/>
        <v>3345</v>
      </c>
      <c r="CF76" s="500">
        <f t="shared" si="418"/>
        <v>0</v>
      </c>
      <c r="CG76" s="330">
        <f t="shared" si="539"/>
        <v>1</v>
      </c>
      <c r="CH76" s="1036">
        <v>669</v>
      </c>
      <c r="CI76" s="299">
        <f t="shared" si="419"/>
        <v>669</v>
      </c>
      <c r="CJ76" s="499">
        <f t="shared" si="540"/>
        <v>0</v>
      </c>
      <c r="CK76" s="497"/>
      <c r="CL76" s="392">
        <f t="shared" si="420"/>
        <v>0</v>
      </c>
      <c r="CM76" s="330">
        <f t="shared" si="541"/>
        <v>0</v>
      </c>
      <c r="CN76" s="497"/>
      <c r="CO76" s="269">
        <f t="shared" si="421"/>
        <v>0</v>
      </c>
      <c r="CP76" s="501">
        <f t="shared" si="542"/>
        <v>0</v>
      </c>
      <c r="CQ76" s="497"/>
      <c r="CR76" s="299"/>
      <c r="CS76" s="330">
        <f t="shared" si="543"/>
        <v>1</v>
      </c>
      <c r="CT76" s="497"/>
      <c r="CU76" s="274">
        <f t="shared" si="422"/>
        <v>0</v>
      </c>
      <c r="CV76" s="323">
        <f t="shared" si="423"/>
        <v>4810.75</v>
      </c>
      <c r="CW76" s="323">
        <f t="shared" si="544"/>
        <v>76372.615000000005</v>
      </c>
      <c r="CX76" s="223"/>
      <c r="CY76" s="1127">
        <f t="shared" si="424"/>
        <v>42186</v>
      </c>
      <c r="CZ76" s="297">
        <f t="shared" si="545"/>
        <v>0</v>
      </c>
      <c r="DA76" s="269">
        <v>3968.75</v>
      </c>
      <c r="DB76" s="299">
        <f t="shared" si="425"/>
        <v>0</v>
      </c>
      <c r="DC76" s="297">
        <f t="shared" si="546"/>
        <v>0</v>
      </c>
      <c r="DD76" s="298">
        <f t="shared" si="426"/>
        <v>396.875</v>
      </c>
      <c r="DE76" s="299">
        <f t="shared" si="427"/>
        <v>0</v>
      </c>
      <c r="DF76" s="297">
        <f t="shared" si="547"/>
        <v>0</v>
      </c>
      <c r="DG76" s="1034">
        <v>3850</v>
      </c>
      <c r="DH76" s="299">
        <f t="shared" si="428"/>
        <v>0</v>
      </c>
      <c r="DI76" s="297">
        <f t="shared" si="548"/>
        <v>0</v>
      </c>
      <c r="DJ76" s="1036">
        <v>385</v>
      </c>
      <c r="DK76" s="596">
        <f t="shared" si="429"/>
        <v>0</v>
      </c>
      <c r="DL76" s="297">
        <f t="shared" si="549"/>
        <v>0</v>
      </c>
      <c r="DM76" s="1034">
        <v>4220</v>
      </c>
      <c r="DN76" s="596">
        <f t="shared" si="430"/>
        <v>0</v>
      </c>
      <c r="DO76" s="330">
        <f t="shared" si="550"/>
        <v>0</v>
      </c>
      <c r="DP76" s="298">
        <f t="shared" si="431"/>
        <v>2110</v>
      </c>
      <c r="DQ76" s="274">
        <f t="shared" si="432"/>
        <v>0</v>
      </c>
      <c r="DR76" s="499">
        <f t="shared" si="551"/>
        <v>0</v>
      </c>
      <c r="DS76" s="298">
        <f t="shared" si="433"/>
        <v>422</v>
      </c>
      <c r="DT76" s="274">
        <f t="shared" si="434"/>
        <v>0</v>
      </c>
      <c r="DU76" s="297">
        <f t="shared" si="552"/>
        <v>0</v>
      </c>
      <c r="DV76" s="964">
        <v>-425</v>
      </c>
      <c r="DW76" s="596">
        <f t="shared" si="435"/>
        <v>0</v>
      </c>
      <c r="DX76" s="297">
        <f t="shared" si="553"/>
        <v>0</v>
      </c>
      <c r="DY76" s="269">
        <f t="shared" si="436"/>
        <v>-212.5</v>
      </c>
      <c r="DZ76" s="596">
        <f t="shared" si="437"/>
        <v>0</v>
      </c>
      <c r="EA76" s="297">
        <f t="shared" si="554"/>
        <v>0</v>
      </c>
      <c r="EB76" s="1052">
        <v>-85</v>
      </c>
      <c r="EC76" s="596">
        <f t="shared" si="438"/>
        <v>0</v>
      </c>
      <c r="ED76" s="297">
        <f t="shared" si="555"/>
        <v>0</v>
      </c>
      <c r="EE76" s="274">
        <v>4062.5</v>
      </c>
      <c r="EF76" s="596">
        <f t="shared" si="439"/>
        <v>0</v>
      </c>
      <c r="EG76" s="297">
        <f t="shared" si="556"/>
        <v>0</v>
      </c>
      <c r="EH76" s="269">
        <f t="shared" si="440"/>
        <v>2031.25</v>
      </c>
      <c r="EI76" s="596">
        <f t="shared" si="441"/>
        <v>0</v>
      </c>
      <c r="EJ76" s="276">
        <f t="shared" si="557"/>
        <v>0</v>
      </c>
      <c r="EK76" s="269">
        <f t="shared" si="442"/>
        <v>406.25</v>
      </c>
      <c r="EL76" s="596">
        <f t="shared" si="443"/>
        <v>0</v>
      </c>
      <c r="EM76" s="297">
        <f t="shared" si="558"/>
        <v>0</v>
      </c>
      <c r="EN76" s="1224">
        <v>1090</v>
      </c>
      <c r="EO76" s="596">
        <f t="shared" si="444"/>
        <v>0</v>
      </c>
      <c r="EP76" s="297">
        <f t="shared" si="559"/>
        <v>0</v>
      </c>
      <c r="EQ76" s="269">
        <v>2240</v>
      </c>
      <c r="ER76" s="596">
        <f t="shared" si="445"/>
        <v>0</v>
      </c>
      <c r="ES76" s="297">
        <f t="shared" si="560"/>
        <v>0</v>
      </c>
      <c r="ET76" s="964">
        <v>-490</v>
      </c>
      <c r="EU76" s="596">
        <f t="shared" si="446"/>
        <v>0</v>
      </c>
      <c r="EV76" s="297">
        <f t="shared" si="561"/>
        <v>0</v>
      </c>
      <c r="EW76" s="1036">
        <v>3775</v>
      </c>
      <c r="EX76" s="596">
        <f t="shared" si="447"/>
        <v>0</v>
      </c>
      <c r="EY76" s="297">
        <f t="shared" si="562"/>
        <v>0</v>
      </c>
      <c r="EZ76" s="1036">
        <v>1887.5</v>
      </c>
      <c r="FA76" s="596">
        <f t="shared" si="448"/>
        <v>0</v>
      </c>
      <c r="FB76" s="297">
        <f t="shared" si="563"/>
        <v>0</v>
      </c>
      <c r="FC76" s="1036">
        <v>2112.5</v>
      </c>
      <c r="FD76" s="596">
        <f t="shared" si="449"/>
        <v>0</v>
      </c>
      <c r="FE76" s="297">
        <f t="shared" si="564"/>
        <v>0</v>
      </c>
      <c r="FF76" s="1036">
        <v>2152.5</v>
      </c>
      <c r="FG76" s="596">
        <f t="shared" si="450"/>
        <v>0</v>
      </c>
      <c r="FH76" s="297">
        <f t="shared" si="565"/>
        <v>0</v>
      </c>
      <c r="FI76" s="1036">
        <v>1075</v>
      </c>
      <c r="FJ76" s="596">
        <f t="shared" si="451"/>
        <v>0</v>
      </c>
      <c r="FK76" s="297">
        <f t="shared" si="566"/>
        <v>0</v>
      </c>
      <c r="FL76" s="1036">
        <v>2190</v>
      </c>
      <c r="FM76" s="596">
        <f t="shared" si="452"/>
        <v>0</v>
      </c>
      <c r="FN76" s="297">
        <f t="shared" si="567"/>
        <v>0</v>
      </c>
      <c r="FO76" s="1036">
        <v>8480</v>
      </c>
      <c r="FP76" s="274">
        <f t="shared" si="453"/>
        <v>0</v>
      </c>
      <c r="FQ76" s="274"/>
      <c r="FR76" s="297">
        <f t="shared" si="568"/>
        <v>0</v>
      </c>
      <c r="FS76" s="269">
        <f t="shared" si="454"/>
        <v>4240</v>
      </c>
      <c r="FT76" s="596">
        <f t="shared" si="455"/>
        <v>0</v>
      </c>
      <c r="FU76" s="297">
        <f t="shared" si="569"/>
        <v>0</v>
      </c>
      <c r="FV76" s="269">
        <f t="shared" si="456"/>
        <v>848</v>
      </c>
      <c r="FW76" s="596">
        <f t="shared" si="457"/>
        <v>0</v>
      </c>
      <c r="FX76" s="301">
        <f t="shared" si="458"/>
        <v>0</v>
      </c>
      <c r="FY76" s="492">
        <f t="shared" si="570"/>
        <v>0</v>
      </c>
      <c r="FZ76" s="302"/>
      <c r="GA76" s="1131">
        <f t="shared" si="459"/>
        <v>42186</v>
      </c>
      <c r="GB76" s="316">
        <f t="shared" si="571"/>
        <v>0</v>
      </c>
      <c r="GC76" s="323">
        <v>192.5</v>
      </c>
      <c r="GD76" s="268">
        <f t="shared" si="460"/>
        <v>0</v>
      </c>
      <c r="GE76" s="316">
        <f t="shared" si="572"/>
        <v>0</v>
      </c>
      <c r="GF76" s="1036">
        <v>19.25</v>
      </c>
      <c r="GG76" s="386">
        <f t="shared" si="461"/>
        <v>0</v>
      </c>
      <c r="GH76" s="669">
        <f t="shared" si="573"/>
        <v>0</v>
      </c>
      <c r="GI76" s="1036">
        <v>3385</v>
      </c>
      <c r="GJ76" s="268">
        <f t="shared" si="462"/>
        <v>0</v>
      </c>
      <c r="GK76" s="546">
        <f t="shared" si="574"/>
        <v>0</v>
      </c>
      <c r="GL76" s="268">
        <f t="shared" si="463"/>
        <v>338.5</v>
      </c>
      <c r="GM76" s="386">
        <f t="shared" si="464"/>
        <v>0</v>
      </c>
      <c r="GN76" s="297">
        <f t="shared" si="575"/>
        <v>0</v>
      </c>
      <c r="GO76" s="269">
        <v>7008.75</v>
      </c>
      <c r="GP76" s="596">
        <f t="shared" si="465"/>
        <v>0</v>
      </c>
      <c r="GQ76" s="330">
        <f t="shared" si="576"/>
        <v>0</v>
      </c>
      <c r="GR76" s="298">
        <f t="shared" si="466"/>
        <v>3504.375</v>
      </c>
      <c r="GS76" s="274">
        <f t="shared" si="467"/>
        <v>0</v>
      </c>
      <c r="GT76" s="499">
        <f t="shared" si="577"/>
        <v>0</v>
      </c>
      <c r="GU76" s="298">
        <f t="shared" si="468"/>
        <v>700.875</v>
      </c>
      <c r="GV76" s="274">
        <f t="shared" si="469"/>
        <v>0</v>
      </c>
      <c r="GW76" s="499">
        <f t="shared" si="578"/>
        <v>0</v>
      </c>
      <c r="GX76" s="1036">
        <v>3592.5</v>
      </c>
      <c r="GY76" s="274">
        <f t="shared" si="470"/>
        <v>0</v>
      </c>
      <c r="GZ76" s="499">
        <f t="shared" si="579"/>
        <v>0</v>
      </c>
      <c r="HA76" s="298">
        <f t="shared" si="471"/>
        <v>1796.25</v>
      </c>
      <c r="HB76" s="274">
        <f t="shared" si="472"/>
        <v>0</v>
      </c>
      <c r="HC76" s="499">
        <f t="shared" si="580"/>
        <v>0</v>
      </c>
      <c r="HD76" s="1036">
        <v>718.5</v>
      </c>
      <c r="HE76" s="274">
        <f t="shared" si="473"/>
        <v>0</v>
      </c>
      <c r="HF76" s="691">
        <f t="shared" si="581"/>
        <v>0</v>
      </c>
      <c r="HG76" s="317">
        <v>1772.5</v>
      </c>
      <c r="HH76" s="498">
        <f t="shared" si="474"/>
        <v>0</v>
      </c>
      <c r="HI76" s="691">
        <f t="shared" si="582"/>
        <v>0</v>
      </c>
      <c r="HJ76" s="317">
        <f t="shared" si="475"/>
        <v>886.25</v>
      </c>
      <c r="HK76" s="498">
        <f t="shared" si="476"/>
        <v>0</v>
      </c>
      <c r="HL76" s="689">
        <f t="shared" si="583"/>
        <v>0</v>
      </c>
      <c r="HM76" s="317">
        <f t="shared" si="477"/>
        <v>177.25</v>
      </c>
      <c r="HN76" s="317">
        <f t="shared" si="478"/>
        <v>0</v>
      </c>
      <c r="HO76" s="691">
        <f t="shared" si="584"/>
        <v>0</v>
      </c>
      <c r="HP76" s="1036">
        <v>820</v>
      </c>
      <c r="HQ76" s="498">
        <f t="shared" si="479"/>
        <v>0</v>
      </c>
      <c r="HR76" s="499"/>
      <c r="HS76" s="298"/>
      <c r="HT76" s="392"/>
      <c r="HU76" s="691">
        <f t="shared" si="585"/>
        <v>0</v>
      </c>
      <c r="HV76" s="1036">
        <v>3270</v>
      </c>
      <c r="HW76" s="498">
        <f t="shared" si="480"/>
        <v>0</v>
      </c>
      <c r="HX76" s="499"/>
      <c r="HY76" s="298"/>
      <c r="HZ76" s="392"/>
      <c r="IA76" s="689">
        <f t="shared" si="586"/>
        <v>0</v>
      </c>
      <c r="IB76" s="1036">
        <v>812.5</v>
      </c>
      <c r="IC76" s="317">
        <f t="shared" si="481"/>
        <v>0</v>
      </c>
      <c r="ID76" s="499">
        <f t="shared" si="587"/>
        <v>0</v>
      </c>
      <c r="IE76" s="1036">
        <v>81.25</v>
      </c>
      <c r="IF76" s="392">
        <f t="shared" si="482"/>
        <v>0</v>
      </c>
      <c r="IG76" s="691">
        <f t="shared" si="588"/>
        <v>0</v>
      </c>
      <c r="IH76" s="317">
        <v>412.5</v>
      </c>
      <c r="II76" s="498">
        <f t="shared" si="483"/>
        <v>0</v>
      </c>
      <c r="IJ76" s="691">
        <f t="shared" si="589"/>
        <v>0</v>
      </c>
      <c r="IK76" s="298">
        <f t="shared" si="484"/>
        <v>206.25</v>
      </c>
      <c r="IL76" s="317">
        <f t="shared" si="485"/>
        <v>0</v>
      </c>
      <c r="IM76" s="499">
        <f t="shared" si="590"/>
        <v>0</v>
      </c>
      <c r="IN76" s="964">
        <v>-14.25</v>
      </c>
      <c r="IO76" s="392">
        <f t="shared" si="486"/>
        <v>0</v>
      </c>
      <c r="IP76" s="499">
        <f t="shared" si="591"/>
        <v>0</v>
      </c>
      <c r="IQ76" s="1036">
        <v>1262.5</v>
      </c>
      <c r="IR76" s="392">
        <f t="shared" si="487"/>
        <v>0</v>
      </c>
      <c r="IS76" s="499"/>
      <c r="IT76" s="298"/>
      <c r="IU76" s="392"/>
      <c r="IV76" s="499">
        <f t="shared" si="592"/>
        <v>0</v>
      </c>
      <c r="IW76" s="298">
        <v>-962.5</v>
      </c>
      <c r="IX76" s="392">
        <f t="shared" si="488"/>
        <v>0</v>
      </c>
      <c r="IY76" s="499">
        <f t="shared" si="593"/>
        <v>0</v>
      </c>
      <c r="IZ76" s="298">
        <f t="shared" si="489"/>
        <v>-481.25</v>
      </c>
      <c r="JA76" s="392">
        <f t="shared" si="490"/>
        <v>0</v>
      </c>
      <c r="JB76" s="385">
        <f t="shared" si="594"/>
        <v>0</v>
      </c>
      <c r="JC76" s="298">
        <v>-192.25</v>
      </c>
      <c r="JD76" s="392">
        <f t="shared" si="491"/>
        <v>0</v>
      </c>
      <c r="JE76" s="499">
        <f t="shared" si="595"/>
        <v>0</v>
      </c>
      <c r="JF76" s="298">
        <v>15</v>
      </c>
      <c r="JG76" s="392">
        <f t="shared" si="492"/>
        <v>0</v>
      </c>
      <c r="JH76" s="499">
        <f t="shared" si="596"/>
        <v>0</v>
      </c>
      <c r="JI76" s="1036">
        <v>7730</v>
      </c>
      <c r="JJ76" s="392">
        <f t="shared" si="493"/>
        <v>0</v>
      </c>
      <c r="JK76" s="499">
        <f t="shared" si="597"/>
        <v>0</v>
      </c>
      <c r="JL76" s="1036">
        <v>3865</v>
      </c>
      <c r="JM76" s="392">
        <f t="shared" si="494"/>
        <v>0</v>
      </c>
      <c r="JN76" s="499">
        <f t="shared" si="598"/>
        <v>0</v>
      </c>
      <c r="JO76" s="298">
        <f t="shared" si="495"/>
        <v>773</v>
      </c>
      <c r="JP76" s="392">
        <f t="shared" si="496"/>
        <v>0</v>
      </c>
      <c r="JQ76" s="561">
        <f t="shared" si="497"/>
        <v>0</v>
      </c>
      <c r="JR76" s="498">
        <f t="shared" si="599"/>
        <v>0</v>
      </c>
      <c r="JS76" s="223"/>
      <c r="JT76" s="254">
        <f t="shared" si="306"/>
        <v>42278</v>
      </c>
      <c r="JU76" s="253">
        <f t="shared" si="307"/>
        <v>0</v>
      </c>
      <c r="JV76" s="253">
        <f t="shared" si="308"/>
        <v>4951.75</v>
      </c>
      <c r="JW76" s="253">
        <f t="shared" si="309"/>
        <v>0</v>
      </c>
      <c r="JX76" s="253">
        <f t="shared" si="310"/>
        <v>1342</v>
      </c>
      <c r="JY76" s="253">
        <f t="shared" si="311"/>
        <v>0</v>
      </c>
      <c r="JZ76" s="253">
        <f t="shared" si="312"/>
        <v>0</v>
      </c>
      <c r="KA76" s="253">
        <f t="shared" si="313"/>
        <v>6502</v>
      </c>
      <c r="KB76" s="253">
        <f t="shared" si="314"/>
        <v>0</v>
      </c>
      <c r="KC76" s="253">
        <f t="shared" si="315"/>
        <v>0</v>
      </c>
      <c r="KD76" s="831">
        <f t="shared" si="316"/>
        <v>5037</v>
      </c>
      <c r="KE76" s="831">
        <f t="shared" si="317"/>
        <v>0</v>
      </c>
      <c r="KF76" s="831">
        <f t="shared" si="318"/>
        <v>0</v>
      </c>
      <c r="KG76" s="831">
        <f t="shared" si="319"/>
        <v>2577.62</v>
      </c>
      <c r="KH76" s="831">
        <f t="shared" si="320"/>
        <v>0</v>
      </c>
      <c r="KI76" s="831">
        <f t="shared" si="321"/>
        <v>0</v>
      </c>
      <c r="KJ76" s="253">
        <f t="shared" si="322"/>
        <v>0</v>
      </c>
      <c r="KK76" s="831">
        <f t="shared" si="323"/>
        <v>0</v>
      </c>
      <c r="KL76" s="831">
        <f t="shared" si="324"/>
        <v>43225</v>
      </c>
      <c r="KM76" s="831">
        <f t="shared" si="325"/>
        <v>0</v>
      </c>
      <c r="KN76" s="831">
        <f t="shared" si="326"/>
        <v>0</v>
      </c>
      <c r="KO76" s="831">
        <f t="shared" si="327"/>
        <v>22796.875</v>
      </c>
      <c r="KP76" s="831">
        <f t="shared" si="328"/>
        <v>0</v>
      </c>
      <c r="KQ76" s="831">
        <f t="shared" si="329"/>
        <v>0</v>
      </c>
      <c r="KR76" s="831">
        <f t="shared" si="330"/>
        <v>0</v>
      </c>
      <c r="KS76" s="831">
        <f t="shared" si="331"/>
        <v>7193</v>
      </c>
      <c r="KT76" s="243">
        <f t="shared" si="332"/>
        <v>0</v>
      </c>
      <c r="KU76" s="243">
        <f t="shared" si="333"/>
        <v>0</v>
      </c>
      <c r="KV76" s="243">
        <f t="shared" si="334"/>
        <v>0</v>
      </c>
      <c r="KW76" s="243">
        <f t="shared" si="335"/>
        <v>0</v>
      </c>
      <c r="KX76" s="243">
        <f t="shared" si="336"/>
        <v>0</v>
      </c>
      <c r="KY76" s="243">
        <f t="shared" si="337"/>
        <v>0</v>
      </c>
      <c r="KZ76" s="243">
        <f t="shared" si="385"/>
        <v>0</v>
      </c>
      <c r="LA76" s="243">
        <f t="shared" si="338"/>
        <v>0</v>
      </c>
      <c r="LB76" s="243">
        <f t="shared" si="339"/>
        <v>0</v>
      </c>
      <c r="LC76" s="243">
        <f t="shared" si="340"/>
        <v>0</v>
      </c>
      <c r="LD76" s="243">
        <f t="shared" si="341"/>
        <v>0</v>
      </c>
      <c r="LE76" s="243">
        <f t="shared" si="342"/>
        <v>0</v>
      </c>
      <c r="LF76" s="243">
        <f t="shared" si="343"/>
        <v>0</v>
      </c>
      <c r="LG76" s="243">
        <f t="shared" si="344"/>
        <v>0</v>
      </c>
      <c r="LH76" s="243">
        <f t="shared" si="345"/>
        <v>0</v>
      </c>
      <c r="LI76" s="243">
        <f t="shared" si="346"/>
        <v>0</v>
      </c>
      <c r="LJ76" s="243">
        <f t="shared" si="347"/>
        <v>0</v>
      </c>
      <c r="LK76" s="243">
        <f t="shared" si="348"/>
        <v>0</v>
      </c>
      <c r="LL76" s="243">
        <f t="shared" si="349"/>
        <v>0</v>
      </c>
      <c r="LM76" s="243">
        <f t="shared" si="350"/>
        <v>0</v>
      </c>
      <c r="LN76" s="243">
        <f t="shared" si="351"/>
        <v>0</v>
      </c>
      <c r="LO76" s="243">
        <f t="shared" si="352"/>
        <v>0</v>
      </c>
      <c r="LP76" s="243">
        <f t="shared" si="353"/>
        <v>0</v>
      </c>
      <c r="LQ76" s="243">
        <f t="shared" si="354"/>
        <v>0</v>
      </c>
      <c r="LR76" s="243">
        <f t="shared" si="355"/>
        <v>0</v>
      </c>
      <c r="LS76" s="243">
        <f t="shared" si="356"/>
        <v>0</v>
      </c>
      <c r="LT76" s="243">
        <f t="shared" si="357"/>
        <v>0</v>
      </c>
      <c r="LU76" s="243">
        <f t="shared" si="358"/>
        <v>0</v>
      </c>
      <c r="LV76" s="243">
        <f t="shared" si="359"/>
        <v>0</v>
      </c>
      <c r="LW76" s="243">
        <f t="shared" si="360"/>
        <v>0</v>
      </c>
      <c r="LX76" s="243">
        <f t="shared" si="361"/>
        <v>0</v>
      </c>
      <c r="LY76" s="243">
        <f t="shared" si="362"/>
        <v>0</v>
      </c>
      <c r="LZ76" s="243">
        <f t="shared" si="363"/>
        <v>0</v>
      </c>
      <c r="MA76" s="243">
        <f t="shared" si="364"/>
        <v>0</v>
      </c>
      <c r="MB76" s="243">
        <f t="shared" si="365"/>
        <v>0</v>
      </c>
      <c r="MC76" s="243">
        <f t="shared" si="386"/>
        <v>0</v>
      </c>
      <c r="MD76" s="243">
        <f t="shared" si="366"/>
        <v>0</v>
      </c>
      <c r="ME76" s="243">
        <f t="shared" si="367"/>
        <v>0</v>
      </c>
      <c r="MF76" s="243">
        <f t="shared" si="368"/>
        <v>0</v>
      </c>
      <c r="MG76" s="243">
        <f t="shared" si="369"/>
        <v>0</v>
      </c>
      <c r="MH76" s="243">
        <f t="shared" si="370"/>
        <v>0</v>
      </c>
      <c r="MI76" s="243">
        <f t="shared" si="371"/>
        <v>0</v>
      </c>
      <c r="MJ76" s="243">
        <f t="shared" si="372"/>
        <v>0</v>
      </c>
      <c r="MK76" s="243">
        <f t="shared" si="373"/>
        <v>0</v>
      </c>
      <c r="ML76" s="243">
        <f t="shared" si="374"/>
        <v>0</v>
      </c>
      <c r="MM76" s="243">
        <f t="shared" si="375"/>
        <v>0</v>
      </c>
      <c r="MN76" s="243">
        <f t="shared" si="376"/>
        <v>0</v>
      </c>
      <c r="MO76" s="243">
        <f t="shared" si="377"/>
        <v>0</v>
      </c>
      <c r="MP76" s="243">
        <f t="shared" si="378"/>
        <v>0</v>
      </c>
      <c r="MQ76" s="243">
        <f t="shared" si="379"/>
        <v>0</v>
      </c>
      <c r="MR76" s="243">
        <f t="shared" si="380"/>
        <v>0</v>
      </c>
      <c r="MS76" s="243">
        <f t="shared" si="381"/>
        <v>0</v>
      </c>
      <c r="MT76" s="243">
        <f t="shared" si="382"/>
        <v>0</v>
      </c>
      <c r="MU76" s="243">
        <f t="shared" si="383"/>
        <v>0</v>
      </c>
      <c r="MV76" s="243">
        <f t="shared" si="384"/>
        <v>0</v>
      </c>
      <c r="MW76" s="861">
        <f t="shared" si="115"/>
        <v>42278</v>
      </c>
      <c r="MX76" s="253">
        <f t="shared" si="116"/>
        <v>93625.244999999995</v>
      </c>
      <c r="MY76" s="243">
        <f t="shared" si="117"/>
        <v>0</v>
      </c>
      <c r="MZ76" s="243">
        <f t="shared" si="118"/>
        <v>0</v>
      </c>
      <c r="NA76" s="243">
        <f t="shared" si="119"/>
        <v>93625.244999999995</v>
      </c>
      <c r="NB76" s="359"/>
      <c r="NC76" s="1159">
        <f t="shared" si="498"/>
        <v>42186</v>
      </c>
      <c r="ND76" s="378">
        <f t="shared" si="499"/>
        <v>4810.75</v>
      </c>
      <c r="NE76" s="378">
        <f t="shared" si="500"/>
        <v>0</v>
      </c>
      <c r="NF76" s="382">
        <f t="shared" si="501"/>
        <v>0</v>
      </c>
      <c r="NG76" s="274">
        <f t="shared" si="502"/>
        <v>4810.75</v>
      </c>
      <c r="NH76" s="819">
        <f t="shared" si="503"/>
        <v>42186</v>
      </c>
      <c r="NI76" s="269">
        <f t="shared" si="504"/>
        <v>4810.75</v>
      </c>
      <c r="NJ76" s="274">
        <f t="shared" si="505"/>
        <v>0</v>
      </c>
      <c r="NK76" s="1113">
        <f t="shared" si="506"/>
        <v>1</v>
      </c>
      <c r="NL76" s="992">
        <f t="shared" si="507"/>
        <v>0</v>
      </c>
      <c r="NM76" s="413">
        <f t="shared" si="508"/>
        <v>42186</v>
      </c>
      <c r="NN76" s="378">
        <f t="shared" si="600"/>
        <v>76372.615000000005</v>
      </c>
      <c r="NO76" s="243">
        <f>MAX(NN55:NN76)</f>
        <v>76372.615000000005</v>
      </c>
      <c r="NP76" s="243">
        <f t="shared" si="509"/>
        <v>0</v>
      </c>
      <c r="NQ76" s="276">
        <f>(NP76=NP203)*1</f>
        <v>0</v>
      </c>
      <c r="NR76" s="254">
        <f t="shared" si="510"/>
        <v>0</v>
      </c>
      <c r="NS76" s="757">
        <f>SUM(NG70:NG81)</f>
        <v>57046.124999999993</v>
      </c>
      <c r="NT76" s="757">
        <f>(NU76&gt;0)*NS76</f>
        <v>57046.124999999993</v>
      </c>
      <c r="NU76" s="758">
        <f>(NS76&gt;0)*1</f>
        <v>1</v>
      </c>
      <c r="NV76" s="758">
        <f>(NS76&lt;0)*1</f>
        <v>0</v>
      </c>
      <c r="NW76" s="758">
        <f>(NV76&gt;0)*NS76</f>
        <v>0</v>
      </c>
      <c r="NX76" s="234"/>
      <c r="NY76" s="241"/>
      <c r="NZ76" s="241"/>
      <c r="OA76" s="143"/>
      <c r="OB76" s="241"/>
      <c r="OC76" s="241"/>
      <c r="OD76" s="236"/>
      <c r="OE76" s="236"/>
      <c r="OF76" s="236"/>
      <c r="OG76" s="234"/>
      <c r="OH76" s="143"/>
      <c r="OI76" s="236"/>
      <c r="OJ76" s="236"/>
      <c r="OK76" s="236"/>
      <c r="OL76" s="236"/>
      <c r="OM76" s="236"/>
      <c r="ON76" s="236"/>
      <c r="OO76" s="236"/>
      <c r="OP76" s="236"/>
      <c r="OQ76" s="236"/>
      <c r="OR76" s="236"/>
      <c r="OS76" s="236"/>
      <c r="OT76" s="236"/>
      <c r="OU76" s="236"/>
      <c r="OV76" s="236"/>
      <c r="OW76" s="236"/>
      <c r="OX76" s="236"/>
      <c r="OY76" s="236"/>
      <c r="OZ76" s="236"/>
      <c r="PA76" s="236"/>
      <c r="PB76" s="236"/>
      <c r="PC76" s="236"/>
      <c r="PD76" s="236"/>
      <c r="PE76" s="236"/>
      <c r="PF76" s="236"/>
      <c r="PG76" s="236"/>
      <c r="PH76" s="236"/>
      <c r="PI76" s="236"/>
      <c r="PJ76" s="236"/>
      <c r="PK76" s="236"/>
      <c r="PL76" s="236"/>
      <c r="PM76" s="236"/>
      <c r="PN76" s="236"/>
      <c r="PO76" s="236"/>
      <c r="PP76" s="236"/>
      <c r="PQ76" s="236"/>
      <c r="PR76" s="236"/>
      <c r="PS76" s="236"/>
      <c r="PT76" s="236"/>
      <c r="PU76" s="236"/>
      <c r="PV76" s="236"/>
      <c r="PW76" s="236"/>
      <c r="PX76" s="236"/>
      <c r="PY76" s="236"/>
      <c r="PZ76" s="236"/>
      <c r="QA76" s="236"/>
      <c r="QB76" s="236"/>
      <c r="QC76" s="236"/>
      <c r="QD76" s="236"/>
      <c r="QE76" s="236"/>
      <c r="QF76" s="236"/>
      <c r="QG76" s="236"/>
      <c r="QH76" s="236"/>
      <c r="QI76" s="236"/>
      <c r="QJ76" s="236"/>
      <c r="QK76" s="236"/>
      <c r="QL76" s="236"/>
      <c r="QM76" s="236"/>
      <c r="QN76" s="236"/>
      <c r="QO76" s="236"/>
      <c r="QP76" s="236"/>
      <c r="QQ76" s="236"/>
      <c r="QR76" s="236"/>
      <c r="QS76" s="236"/>
      <c r="QT76" s="236"/>
      <c r="QU76" s="236"/>
      <c r="QV76" s="236"/>
      <c r="QW76" s="236"/>
      <c r="QX76" s="236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4"/>
      <c r="SD76" s="84"/>
      <c r="SE76" s="84"/>
      <c r="SF76" s="84"/>
      <c r="SG76" s="84"/>
      <c r="SH76" s="84"/>
      <c r="SI76" s="84"/>
      <c r="SJ76" s="84"/>
      <c r="SK76" s="84"/>
      <c r="SL76" s="84"/>
      <c r="SM76" s="84"/>
      <c r="SN76" s="84"/>
      <c r="SO76" s="84"/>
      <c r="SP76" s="84"/>
      <c r="SQ76" s="84"/>
      <c r="SR76" s="84"/>
      <c r="SS76" s="84"/>
      <c r="ST76" s="84"/>
      <c r="SU76" s="84"/>
      <c r="SV76" s="84"/>
      <c r="SW76" s="84"/>
      <c r="SX76" s="84"/>
      <c r="SY76" s="84"/>
      <c r="SZ76" s="84"/>
      <c r="TA76" s="84"/>
      <c r="TB76" s="84"/>
      <c r="TC76" s="84"/>
      <c r="TD76" s="84"/>
      <c r="TE76" s="84"/>
      <c r="TF76" s="84"/>
      <c r="TG76" s="84"/>
      <c r="TH76" s="84"/>
      <c r="TI76" s="84"/>
      <c r="TJ76" s="84"/>
      <c r="TK76" s="84"/>
      <c r="TL76" s="84"/>
      <c r="TM76" s="84"/>
      <c r="TN76" s="84"/>
      <c r="TO76" s="84"/>
      <c r="TP76" s="84"/>
      <c r="TQ76" s="84"/>
      <c r="TR76" s="84"/>
      <c r="TS76" s="84"/>
      <c r="TT76" s="84"/>
      <c r="TU76" s="84"/>
      <c r="TV76" s="84"/>
      <c r="TW76" s="84"/>
      <c r="TX76" s="84"/>
      <c r="TY76" s="84"/>
      <c r="TZ76" s="84"/>
      <c r="UA76" s="84"/>
      <c r="UB76" s="84"/>
      <c r="UC76" s="84"/>
      <c r="UD76" s="84"/>
      <c r="UE76" s="84"/>
      <c r="UF76" s="84"/>
      <c r="UG76" s="84"/>
      <c r="UH76" s="84"/>
      <c r="UI76" s="84"/>
    </row>
    <row r="77" spans="1:555" s="90" customFormat="1" ht="19.5" customHeight="1" x14ac:dyDescent="0.35">
      <c r="A77" s="84"/>
      <c r="B77" s="1167">
        <f t="shared" si="511"/>
        <v>42217</v>
      </c>
      <c r="C77" s="867">
        <f t="shared" si="512"/>
        <v>101372.61500000001</v>
      </c>
      <c r="D77" s="869">
        <v>0</v>
      </c>
      <c r="E77" s="869">
        <v>0</v>
      </c>
      <c r="F77" s="867">
        <f t="shared" si="387"/>
        <v>8512.75</v>
      </c>
      <c r="G77" s="870">
        <f t="shared" si="513"/>
        <v>109885.36500000001</v>
      </c>
      <c r="H77" s="953">
        <f t="shared" si="514"/>
        <v>8.3974848631457322E-2</v>
      </c>
      <c r="I77" s="355">
        <f t="shared" si="515"/>
        <v>84885.365000000005</v>
      </c>
      <c r="J77" s="355">
        <f>MAX(I55:I77)</f>
        <v>84885.365000000005</v>
      </c>
      <c r="K77" s="355">
        <f t="shared" si="388"/>
        <v>0</v>
      </c>
      <c r="L77" s="1145">
        <f t="shared" si="389"/>
        <v>42217</v>
      </c>
      <c r="M77" s="330">
        <f t="shared" si="516"/>
        <v>0</v>
      </c>
      <c r="N77" s="1034">
        <v>10253.75</v>
      </c>
      <c r="O77" s="498">
        <f t="shared" si="390"/>
        <v>0</v>
      </c>
      <c r="P77" s="330">
        <f t="shared" si="517"/>
        <v>1</v>
      </c>
      <c r="Q77" s="382">
        <f t="shared" si="391"/>
        <v>1025.375</v>
      </c>
      <c r="R77" s="274">
        <f t="shared" si="392"/>
        <v>1025.375</v>
      </c>
      <c r="S77" s="499">
        <f t="shared" si="518"/>
        <v>0</v>
      </c>
      <c r="T77" s="1036">
        <v>10175</v>
      </c>
      <c r="U77" s="269">
        <f t="shared" si="393"/>
        <v>0</v>
      </c>
      <c r="V77" s="499">
        <f t="shared" si="519"/>
        <v>1</v>
      </c>
      <c r="W77" s="1036">
        <v>1017.5</v>
      </c>
      <c r="X77" s="269">
        <f t="shared" si="394"/>
        <v>1017.5</v>
      </c>
      <c r="Y77" s="499">
        <f t="shared" si="520"/>
        <v>0</v>
      </c>
      <c r="Z77" s="298">
        <v>5340</v>
      </c>
      <c r="AA77" s="392">
        <f t="shared" si="395"/>
        <v>0</v>
      </c>
      <c r="AB77" s="330">
        <f t="shared" si="521"/>
        <v>0</v>
      </c>
      <c r="AC77" s="298">
        <f t="shared" si="396"/>
        <v>2670</v>
      </c>
      <c r="AD77" s="274">
        <f t="shared" si="397"/>
        <v>0</v>
      </c>
      <c r="AE77" s="499">
        <f t="shared" si="522"/>
        <v>1</v>
      </c>
      <c r="AF77" s="1036">
        <v>534</v>
      </c>
      <c r="AG77" s="274">
        <f t="shared" si="398"/>
        <v>534</v>
      </c>
      <c r="AH77" s="499">
        <f t="shared" si="523"/>
        <v>0</v>
      </c>
      <c r="AI77" s="1036">
        <v>6355</v>
      </c>
      <c r="AJ77" s="392">
        <f t="shared" si="399"/>
        <v>0</v>
      </c>
      <c r="AK77" s="330">
        <f t="shared" si="524"/>
        <v>0</v>
      </c>
      <c r="AL77" s="1036">
        <v>3177.5</v>
      </c>
      <c r="AM77" s="274">
        <f t="shared" si="400"/>
        <v>0</v>
      </c>
      <c r="AN77" s="499">
        <f t="shared" si="525"/>
        <v>1</v>
      </c>
      <c r="AO77" s="1036">
        <v>1271</v>
      </c>
      <c r="AP77" s="392">
        <f t="shared" si="401"/>
        <v>1271</v>
      </c>
      <c r="AQ77" s="316">
        <f t="shared" si="526"/>
        <v>0</v>
      </c>
      <c r="AR77" s="1036">
        <v>947.5</v>
      </c>
      <c r="AS77" s="392">
        <f t="shared" si="402"/>
        <v>0</v>
      </c>
      <c r="AT77" s="276">
        <f t="shared" si="527"/>
        <v>0</v>
      </c>
      <c r="AU77" s="1036">
        <v>473.75</v>
      </c>
      <c r="AV77" s="392">
        <f t="shared" si="403"/>
        <v>0</v>
      </c>
      <c r="AW77" s="297">
        <f t="shared" si="528"/>
        <v>1</v>
      </c>
      <c r="AX77" s="1036">
        <v>94.75</v>
      </c>
      <c r="AY77" s="274">
        <f t="shared" si="404"/>
        <v>94.75</v>
      </c>
      <c r="AZ77" s="499">
        <f t="shared" si="529"/>
        <v>0</v>
      </c>
      <c r="BA77" s="268">
        <v>2830</v>
      </c>
      <c r="BB77" s="392">
        <f t="shared" si="405"/>
        <v>0</v>
      </c>
      <c r="BC77" s="330">
        <f t="shared" si="530"/>
        <v>0</v>
      </c>
      <c r="BD77" s="268">
        <v>-2260</v>
      </c>
      <c r="BE77" s="274">
        <f t="shared" si="406"/>
        <v>0</v>
      </c>
      <c r="BF77" s="499">
        <f t="shared" si="531"/>
        <v>0</v>
      </c>
      <c r="BG77" s="1036">
        <v>5937.5</v>
      </c>
      <c r="BH77" s="358">
        <f t="shared" si="407"/>
        <v>0</v>
      </c>
      <c r="BI77" s="499">
        <f t="shared" si="532"/>
        <v>0</v>
      </c>
      <c r="BJ77" s="1036">
        <v>6087.5</v>
      </c>
      <c r="BK77" s="269">
        <f t="shared" si="408"/>
        <v>0</v>
      </c>
      <c r="BL77" s="499">
        <f t="shared" si="533"/>
        <v>1</v>
      </c>
      <c r="BM77" s="382">
        <f t="shared" si="409"/>
        <v>3043.75</v>
      </c>
      <c r="BN77" s="392">
        <f t="shared" si="410"/>
        <v>3043.75</v>
      </c>
      <c r="BO77" s="499">
        <f t="shared" si="534"/>
        <v>0</v>
      </c>
      <c r="BP77" s="964">
        <v>-212.5</v>
      </c>
      <c r="BQ77" s="274">
        <f t="shared" si="411"/>
        <v>0</v>
      </c>
      <c r="BR77" s="499">
        <f t="shared" si="535"/>
        <v>0</v>
      </c>
      <c r="BS77" s="298">
        <v>2268.75</v>
      </c>
      <c r="BT77" s="269">
        <f t="shared" si="412"/>
        <v>0</v>
      </c>
      <c r="BU77" s="499">
        <f t="shared" si="536"/>
        <v>1</v>
      </c>
      <c r="BV77" s="298">
        <f t="shared" si="413"/>
        <v>1134.375</v>
      </c>
      <c r="BW77" s="392">
        <f t="shared" si="414"/>
        <v>1134.375</v>
      </c>
      <c r="BX77" s="499">
        <f t="shared" si="537"/>
        <v>0</v>
      </c>
      <c r="BY77" s="1036">
        <v>990</v>
      </c>
      <c r="BZ77" s="392">
        <f t="shared" si="415"/>
        <v>0</v>
      </c>
      <c r="CA77" s="297">
        <f t="shared" si="601"/>
        <v>0</v>
      </c>
      <c r="CB77" s="1036">
        <v>3920</v>
      </c>
      <c r="CC77" s="269">
        <f t="shared" si="416"/>
        <v>0</v>
      </c>
      <c r="CD77" s="501">
        <f t="shared" si="538"/>
        <v>0</v>
      </c>
      <c r="CE77" s="298">
        <f t="shared" si="417"/>
        <v>1960</v>
      </c>
      <c r="CF77" s="500">
        <f t="shared" si="418"/>
        <v>0</v>
      </c>
      <c r="CG77" s="330">
        <f t="shared" si="539"/>
        <v>1</v>
      </c>
      <c r="CH77" s="1036">
        <v>392</v>
      </c>
      <c r="CI77" s="299">
        <f t="shared" si="419"/>
        <v>392</v>
      </c>
      <c r="CJ77" s="499">
        <f t="shared" si="540"/>
        <v>0</v>
      </c>
      <c r="CK77" s="268"/>
      <c r="CL77" s="392">
        <f t="shared" si="420"/>
        <v>0</v>
      </c>
      <c r="CM77" s="330">
        <f t="shared" si="541"/>
        <v>0</v>
      </c>
      <c r="CN77" s="268"/>
      <c r="CO77" s="269">
        <f t="shared" si="421"/>
        <v>0</v>
      </c>
      <c r="CP77" s="501">
        <f t="shared" si="542"/>
        <v>0</v>
      </c>
      <c r="CQ77" s="268"/>
      <c r="CR77" s="299"/>
      <c r="CS77" s="330">
        <f t="shared" si="543"/>
        <v>1</v>
      </c>
      <c r="CT77" s="268"/>
      <c r="CU77" s="274">
        <f t="shared" si="422"/>
        <v>0</v>
      </c>
      <c r="CV77" s="323">
        <f t="shared" si="423"/>
        <v>8512.75</v>
      </c>
      <c r="CW77" s="323">
        <f t="shared" si="544"/>
        <v>84885.365000000005</v>
      </c>
      <c r="CX77" s="223"/>
      <c r="CY77" s="1127">
        <f t="shared" si="424"/>
        <v>42217</v>
      </c>
      <c r="CZ77" s="297">
        <f t="shared" si="545"/>
        <v>0</v>
      </c>
      <c r="DA77" s="269">
        <v>6695</v>
      </c>
      <c r="DB77" s="299">
        <f t="shared" si="425"/>
        <v>0</v>
      </c>
      <c r="DC77" s="297">
        <f t="shared" si="546"/>
        <v>0</v>
      </c>
      <c r="DD77" s="298">
        <f t="shared" si="426"/>
        <v>669.5</v>
      </c>
      <c r="DE77" s="299">
        <f t="shared" si="427"/>
        <v>0</v>
      </c>
      <c r="DF77" s="297">
        <f t="shared" si="547"/>
        <v>0</v>
      </c>
      <c r="DG77" s="1034">
        <v>7890</v>
      </c>
      <c r="DH77" s="299">
        <f t="shared" si="428"/>
        <v>0</v>
      </c>
      <c r="DI77" s="297">
        <f t="shared" si="548"/>
        <v>0</v>
      </c>
      <c r="DJ77" s="1036">
        <v>789</v>
      </c>
      <c r="DK77" s="596">
        <f t="shared" si="429"/>
        <v>0</v>
      </c>
      <c r="DL77" s="297">
        <f t="shared" si="549"/>
        <v>0</v>
      </c>
      <c r="DM77" s="1034">
        <v>7610</v>
      </c>
      <c r="DN77" s="596">
        <f t="shared" si="430"/>
        <v>0</v>
      </c>
      <c r="DO77" s="330">
        <f t="shared" si="550"/>
        <v>0</v>
      </c>
      <c r="DP77" s="298">
        <f t="shared" si="431"/>
        <v>3805</v>
      </c>
      <c r="DQ77" s="274">
        <f t="shared" si="432"/>
        <v>0</v>
      </c>
      <c r="DR77" s="499">
        <f t="shared" si="551"/>
        <v>0</v>
      </c>
      <c r="DS77" s="298">
        <f t="shared" si="433"/>
        <v>761</v>
      </c>
      <c r="DT77" s="274">
        <f t="shared" si="434"/>
        <v>0</v>
      </c>
      <c r="DU77" s="297">
        <f t="shared" si="552"/>
        <v>0</v>
      </c>
      <c r="DV77" s="1036">
        <v>8425</v>
      </c>
      <c r="DW77" s="596">
        <f t="shared" si="435"/>
        <v>0</v>
      </c>
      <c r="DX77" s="297">
        <f t="shared" si="553"/>
        <v>0</v>
      </c>
      <c r="DY77" s="269">
        <f t="shared" si="436"/>
        <v>4212.5</v>
      </c>
      <c r="DZ77" s="596">
        <f t="shared" si="437"/>
        <v>0</v>
      </c>
      <c r="EA77" s="297">
        <f t="shared" si="554"/>
        <v>0</v>
      </c>
      <c r="EB77" s="1053">
        <v>1685</v>
      </c>
      <c r="EC77" s="596">
        <f t="shared" si="438"/>
        <v>0</v>
      </c>
      <c r="ED77" s="297">
        <f t="shared" si="555"/>
        <v>0</v>
      </c>
      <c r="EE77" s="274">
        <v>-1312.5</v>
      </c>
      <c r="EF77" s="596">
        <f t="shared" si="439"/>
        <v>0</v>
      </c>
      <c r="EG77" s="297">
        <f t="shared" si="556"/>
        <v>0</v>
      </c>
      <c r="EH77" s="269">
        <f t="shared" si="440"/>
        <v>-656.25</v>
      </c>
      <c r="EI77" s="596">
        <f t="shared" si="441"/>
        <v>0</v>
      </c>
      <c r="EJ77" s="276">
        <f t="shared" si="557"/>
        <v>0</v>
      </c>
      <c r="EK77" s="269">
        <f t="shared" si="442"/>
        <v>-131.25</v>
      </c>
      <c r="EL77" s="596">
        <f t="shared" si="443"/>
        <v>0</v>
      </c>
      <c r="EM77" s="297">
        <f t="shared" si="558"/>
        <v>0</v>
      </c>
      <c r="EN77" s="1224">
        <v>1440</v>
      </c>
      <c r="EO77" s="596">
        <f t="shared" si="444"/>
        <v>0</v>
      </c>
      <c r="EP77" s="297">
        <f t="shared" si="559"/>
        <v>0</v>
      </c>
      <c r="EQ77" s="269">
        <v>120</v>
      </c>
      <c r="ER77" s="596">
        <f t="shared" si="445"/>
        <v>0</v>
      </c>
      <c r="ES77" s="297">
        <f t="shared" si="560"/>
        <v>0</v>
      </c>
      <c r="ET77" s="1036">
        <v>6430</v>
      </c>
      <c r="EU77" s="596">
        <f t="shared" si="446"/>
        <v>0</v>
      </c>
      <c r="EV77" s="297">
        <f t="shared" si="561"/>
        <v>0</v>
      </c>
      <c r="EW77" s="1036">
        <v>8062.5</v>
      </c>
      <c r="EX77" s="596">
        <f t="shared" si="447"/>
        <v>0</v>
      </c>
      <c r="EY77" s="297">
        <f t="shared" si="562"/>
        <v>0</v>
      </c>
      <c r="EZ77" s="1036">
        <v>4031.25</v>
      </c>
      <c r="FA77" s="596">
        <f t="shared" si="448"/>
        <v>0</v>
      </c>
      <c r="FB77" s="297">
        <f t="shared" si="563"/>
        <v>0</v>
      </c>
      <c r="FC77" s="1036">
        <v>1325</v>
      </c>
      <c r="FD77" s="596">
        <f t="shared" si="449"/>
        <v>0</v>
      </c>
      <c r="FE77" s="297">
        <f t="shared" si="564"/>
        <v>0</v>
      </c>
      <c r="FF77" s="1036">
        <v>2718.75</v>
      </c>
      <c r="FG77" s="596">
        <f t="shared" si="450"/>
        <v>0</v>
      </c>
      <c r="FH77" s="297">
        <f t="shared" si="565"/>
        <v>0</v>
      </c>
      <c r="FI77" s="1036">
        <v>1359.38</v>
      </c>
      <c r="FJ77" s="596">
        <f t="shared" si="451"/>
        <v>0</v>
      </c>
      <c r="FK77" s="297">
        <f t="shared" si="566"/>
        <v>0</v>
      </c>
      <c r="FL77" s="1036">
        <v>4660</v>
      </c>
      <c r="FM77" s="596">
        <f t="shared" si="452"/>
        <v>0</v>
      </c>
      <c r="FN77" s="297">
        <f t="shared" si="567"/>
        <v>0</v>
      </c>
      <c r="FO77" s="1036">
        <v>11820</v>
      </c>
      <c r="FP77" s="274">
        <f t="shared" si="453"/>
        <v>0</v>
      </c>
      <c r="FQ77" s="274"/>
      <c r="FR77" s="297">
        <f t="shared" si="568"/>
        <v>0</v>
      </c>
      <c r="FS77" s="269">
        <f t="shared" si="454"/>
        <v>5910</v>
      </c>
      <c r="FT77" s="596">
        <f t="shared" si="455"/>
        <v>0</v>
      </c>
      <c r="FU77" s="297">
        <f t="shared" si="569"/>
        <v>0</v>
      </c>
      <c r="FV77" s="269">
        <f t="shared" si="456"/>
        <v>1182</v>
      </c>
      <c r="FW77" s="596">
        <f t="shared" si="457"/>
        <v>0</v>
      </c>
      <c r="FX77" s="301">
        <f t="shared" si="458"/>
        <v>0</v>
      </c>
      <c r="FY77" s="492">
        <f t="shared" si="570"/>
        <v>0</v>
      </c>
      <c r="FZ77" s="302"/>
      <c r="GA77" s="1131">
        <f t="shared" si="459"/>
        <v>42217</v>
      </c>
      <c r="GB77" s="316">
        <f t="shared" si="571"/>
        <v>0</v>
      </c>
      <c r="GC77" s="323">
        <v>1913.75</v>
      </c>
      <c r="GD77" s="268">
        <f t="shared" si="460"/>
        <v>0</v>
      </c>
      <c r="GE77" s="316">
        <f t="shared" si="572"/>
        <v>0</v>
      </c>
      <c r="GF77" s="1036">
        <v>191.38</v>
      </c>
      <c r="GG77" s="386">
        <f t="shared" si="461"/>
        <v>0</v>
      </c>
      <c r="GH77" s="669">
        <f t="shared" si="573"/>
        <v>0</v>
      </c>
      <c r="GI77" s="964">
        <v>-1425</v>
      </c>
      <c r="GJ77" s="268">
        <f t="shared" si="462"/>
        <v>0</v>
      </c>
      <c r="GK77" s="546">
        <f t="shared" si="574"/>
        <v>0</v>
      </c>
      <c r="GL77" s="268">
        <f t="shared" si="463"/>
        <v>-142.5</v>
      </c>
      <c r="GM77" s="386">
        <f t="shared" si="464"/>
        <v>0</v>
      </c>
      <c r="GN77" s="297">
        <f t="shared" si="575"/>
        <v>0</v>
      </c>
      <c r="GO77" s="269">
        <v>5997.5</v>
      </c>
      <c r="GP77" s="596">
        <f t="shared" si="465"/>
        <v>0</v>
      </c>
      <c r="GQ77" s="330">
        <f t="shared" si="576"/>
        <v>0</v>
      </c>
      <c r="GR77" s="298">
        <f t="shared" si="466"/>
        <v>2998.75</v>
      </c>
      <c r="GS77" s="274">
        <f t="shared" si="467"/>
        <v>0</v>
      </c>
      <c r="GT77" s="499">
        <f t="shared" si="577"/>
        <v>0</v>
      </c>
      <c r="GU77" s="298">
        <f t="shared" si="468"/>
        <v>599.75</v>
      </c>
      <c r="GV77" s="274">
        <f t="shared" si="469"/>
        <v>0</v>
      </c>
      <c r="GW77" s="499">
        <f t="shared" si="578"/>
        <v>0</v>
      </c>
      <c r="GX77" s="1036">
        <v>1912.5</v>
      </c>
      <c r="GY77" s="274">
        <f t="shared" si="470"/>
        <v>0</v>
      </c>
      <c r="GZ77" s="499">
        <f t="shared" si="579"/>
        <v>0</v>
      </c>
      <c r="HA77" s="298">
        <f t="shared" si="471"/>
        <v>956.25</v>
      </c>
      <c r="HB77" s="274">
        <f t="shared" si="472"/>
        <v>0</v>
      </c>
      <c r="HC77" s="499">
        <f t="shared" si="580"/>
        <v>0</v>
      </c>
      <c r="HD77" s="1036">
        <v>382.5</v>
      </c>
      <c r="HE77" s="274">
        <f t="shared" si="473"/>
        <v>0</v>
      </c>
      <c r="HF77" s="691">
        <f t="shared" si="581"/>
        <v>0</v>
      </c>
      <c r="HG77" s="317">
        <v>10</v>
      </c>
      <c r="HH77" s="498">
        <f t="shared" si="474"/>
        <v>0</v>
      </c>
      <c r="HI77" s="691">
        <f t="shared" si="582"/>
        <v>0</v>
      </c>
      <c r="HJ77" s="317">
        <f t="shared" si="475"/>
        <v>5</v>
      </c>
      <c r="HK77" s="498">
        <f t="shared" si="476"/>
        <v>0</v>
      </c>
      <c r="HL77" s="689">
        <f t="shared" si="583"/>
        <v>0</v>
      </c>
      <c r="HM77" s="317">
        <f t="shared" si="477"/>
        <v>1</v>
      </c>
      <c r="HN77" s="317">
        <f t="shared" si="478"/>
        <v>0</v>
      </c>
      <c r="HO77" s="691">
        <f t="shared" si="584"/>
        <v>0</v>
      </c>
      <c r="HP77" s="964">
        <v>-20</v>
      </c>
      <c r="HQ77" s="498">
        <f t="shared" si="479"/>
        <v>0</v>
      </c>
      <c r="HR77" s="499"/>
      <c r="HS77" s="298"/>
      <c r="HT77" s="392"/>
      <c r="HU77" s="691">
        <f t="shared" si="585"/>
        <v>0</v>
      </c>
      <c r="HV77" s="964">
        <v>-490</v>
      </c>
      <c r="HW77" s="498">
        <f t="shared" si="480"/>
        <v>0</v>
      </c>
      <c r="HX77" s="499"/>
      <c r="HY77" s="298"/>
      <c r="HZ77" s="392"/>
      <c r="IA77" s="689">
        <f t="shared" si="586"/>
        <v>0</v>
      </c>
      <c r="IB77" s="1036">
        <v>5125</v>
      </c>
      <c r="IC77" s="317">
        <f t="shared" si="481"/>
        <v>0</v>
      </c>
      <c r="ID77" s="499">
        <f t="shared" si="587"/>
        <v>0</v>
      </c>
      <c r="IE77" s="1036">
        <v>455.75</v>
      </c>
      <c r="IF77" s="392">
        <f t="shared" si="482"/>
        <v>0</v>
      </c>
      <c r="IG77" s="691">
        <f t="shared" si="588"/>
        <v>0</v>
      </c>
      <c r="IH77" s="317">
        <v>4975</v>
      </c>
      <c r="II77" s="498">
        <f t="shared" si="483"/>
        <v>0</v>
      </c>
      <c r="IJ77" s="691">
        <f t="shared" si="589"/>
        <v>0</v>
      </c>
      <c r="IK77" s="298">
        <f t="shared" si="484"/>
        <v>2487.5</v>
      </c>
      <c r="IL77" s="317">
        <f t="shared" si="485"/>
        <v>0</v>
      </c>
      <c r="IM77" s="499">
        <f t="shared" si="590"/>
        <v>0</v>
      </c>
      <c r="IN77" s="1036">
        <v>468.5</v>
      </c>
      <c r="IO77" s="392">
        <f t="shared" si="486"/>
        <v>0</v>
      </c>
      <c r="IP77" s="499">
        <f t="shared" si="591"/>
        <v>0</v>
      </c>
      <c r="IQ77" s="964">
        <v>-318.75</v>
      </c>
      <c r="IR77" s="392">
        <f t="shared" si="487"/>
        <v>0</v>
      </c>
      <c r="IS77" s="499"/>
      <c r="IT77" s="298"/>
      <c r="IU77" s="392"/>
      <c r="IV77" s="499">
        <f t="shared" si="592"/>
        <v>0</v>
      </c>
      <c r="IW77" s="298">
        <v>2600</v>
      </c>
      <c r="IX77" s="392">
        <f t="shared" si="488"/>
        <v>0</v>
      </c>
      <c r="IY77" s="499">
        <f t="shared" si="593"/>
        <v>0</v>
      </c>
      <c r="IZ77" s="298">
        <f t="shared" si="489"/>
        <v>1300</v>
      </c>
      <c r="JA77" s="392">
        <f t="shared" si="490"/>
        <v>0</v>
      </c>
      <c r="JB77" s="385">
        <f t="shared" si="594"/>
        <v>0</v>
      </c>
      <c r="JC77" s="298">
        <v>225.75</v>
      </c>
      <c r="JD77" s="392">
        <f t="shared" si="491"/>
        <v>0</v>
      </c>
      <c r="JE77" s="499">
        <f t="shared" si="595"/>
        <v>0</v>
      </c>
      <c r="JF77" s="298">
        <v>3450</v>
      </c>
      <c r="JG77" s="392">
        <f t="shared" si="492"/>
        <v>0</v>
      </c>
      <c r="JH77" s="499">
        <f t="shared" si="596"/>
        <v>0</v>
      </c>
      <c r="JI77" s="1036">
        <v>9630</v>
      </c>
      <c r="JJ77" s="392">
        <f t="shared" si="493"/>
        <v>0</v>
      </c>
      <c r="JK77" s="499">
        <f t="shared" si="597"/>
        <v>0</v>
      </c>
      <c r="JL77" s="1036">
        <v>4815</v>
      </c>
      <c r="JM77" s="392">
        <f t="shared" si="494"/>
        <v>0</v>
      </c>
      <c r="JN77" s="499">
        <f t="shared" si="598"/>
        <v>0</v>
      </c>
      <c r="JO77" s="298">
        <f t="shared" si="495"/>
        <v>963</v>
      </c>
      <c r="JP77" s="392">
        <f t="shared" si="496"/>
        <v>0</v>
      </c>
      <c r="JQ77" s="561">
        <f t="shared" si="497"/>
        <v>0</v>
      </c>
      <c r="JR77" s="498">
        <f t="shared" si="599"/>
        <v>0</v>
      </c>
      <c r="JS77" s="223"/>
      <c r="JT77" s="254">
        <f t="shared" si="306"/>
        <v>42309</v>
      </c>
      <c r="JU77" s="253">
        <f t="shared" si="307"/>
        <v>0</v>
      </c>
      <c r="JV77" s="253">
        <f t="shared" si="308"/>
        <v>5218.875</v>
      </c>
      <c r="JW77" s="253">
        <f t="shared" si="309"/>
        <v>0</v>
      </c>
      <c r="JX77" s="253">
        <f t="shared" si="310"/>
        <v>1515</v>
      </c>
      <c r="JY77" s="253">
        <f t="shared" si="311"/>
        <v>0</v>
      </c>
      <c r="JZ77" s="253">
        <f t="shared" si="312"/>
        <v>0</v>
      </c>
      <c r="KA77" s="253">
        <f t="shared" si="313"/>
        <v>6948</v>
      </c>
      <c r="KB77" s="253">
        <f t="shared" si="314"/>
        <v>0</v>
      </c>
      <c r="KC77" s="253">
        <f t="shared" si="315"/>
        <v>0</v>
      </c>
      <c r="KD77" s="831">
        <f t="shared" si="316"/>
        <v>5135</v>
      </c>
      <c r="KE77" s="831">
        <f t="shared" si="317"/>
        <v>0</v>
      </c>
      <c r="KF77" s="831">
        <f t="shared" si="318"/>
        <v>0</v>
      </c>
      <c r="KG77" s="831">
        <f t="shared" si="319"/>
        <v>2870.62</v>
      </c>
      <c r="KH77" s="831">
        <f t="shared" si="320"/>
        <v>0</v>
      </c>
      <c r="KI77" s="831">
        <f t="shared" si="321"/>
        <v>0</v>
      </c>
      <c r="KJ77" s="253">
        <f t="shared" si="322"/>
        <v>0</v>
      </c>
      <c r="KK77" s="831">
        <f t="shared" si="323"/>
        <v>0</v>
      </c>
      <c r="KL77" s="831">
        <f t="shared" si="324"/>
        <v>43925</v>
      </c>
      <c r="KM77" s="831">
        <f t="shared" si="325"/>
        <v>0</v>
      </c>
      <c r="KN77" s="831">
        <f t="shared" si="326"/>
        <v>0</v>
      </c>
      <c r="KO77" s="831">
        <f t="shared" si="327"/>
        <v>23209.375</v>
      </c>
      <c r="KP77" s="831">
        <f t="shared" si="328"/>
        <v>0</v>
      </c>
      <c r="KQ77" s="831">
        <f t="shared" si="329"/>
        <v>0</v>
      </c>
      <c r="KR77" s="831">
        <f t="shared" si="330"/>
        <v>0</v>
      </c>
      <c r="KS77" s="831">
        <f t="shared" si="331"/>
        <v>6234</v>
      </c>
      <c r="KT77" s="243">
        <f t="shared" si="332"/>
        <v>0</v>
      </c>
      <c r="KU77" s="243">
        <f t="shared" si="333"/>
        <v>0</v>
      </c>
      <c r="KV77" s="243">
        <f t="shared" si="334"/>
        <v>0</v>
      </c>
      <c r="KW77" s="243">
        <f t="shared" si="335"/>
        <v>0</v>
      </c>
      <c r="KX77" s="243">
        <f t="shared" si="336"/>
        <v>0</v>
      </c>
      <c r="KY77" s="243">
        <f t="shared" si="337"/>
        <v>0</v>
      </c>
      <c r="KZ77" s="243">
        <f t="shared" si="385"/>
        <v>0</v>
      </c>
      <c r="LA77" s="243">
        <f t="shared" si="338"/>
        <v>0</v>
      </c>
      <c r="LB77" s="243">
        <f t="shared" si="339"/>
        <v>0</v>
      </c>
      <c r="LC77" s="243">
        <f t="shared" si="340"/>
        <v>0</v>
      </c>
      <c r="LD77" s="243">
        <f t="shared" si="341"/>
        <v>0</v>
      </c>
      <c r="LE77" s="243">
        <f t="shared" si="342"/>
        <v>0</v>
      </c>
      <c r="LF77" s="243">
        <f t="shared" si="343"/>
        <v>0</v>
      </c>
      <c r="LG77" s="243">
        <f t="shared" si="344"/>
        <v>0</v>
      </c>
      <c r="LH77" s="243">
        <f t="shared" si="345"/>
        <v>0</v>
      </c>
      <c r="LI77" s="243">
        <f t="shared" si="346"/>
        <v>0</v>
      </c>
      <c r="LJ77" s="243">
        <f t="shared" si="347"/>
        <v>0</v>
      </c>
      <c r="LK77" s="243">
        <f t="shared" si="348"/>
        <v>0</v>
      </c>
      <c r="LL77" s="243">
        <f t="shared" si="349"/>
        <v>0</v>
      </c>
      <c r="LM77" s="243">
        <f t="shared" si="350"/>
        <v>0</v>
      </c>
      <c r="LN77" s="243">
        <f t="shared" si="351"/>
        <v>0</v>
      </c>
      <c r="LO77" s="243">
        <f t="shared" si="352"/>
        <v>0</v>
      </c>
      <c r="LP77" s="243">
        <f t="shared" si="353"/>
        <v>0</v>
      </c>
      <c r="LQ77" s="243">
        <f t="shared" si="354"/>
        <v>0</v>
      </c>
      <c r="LR77" s="243">
        <f t="shared" si="355"/>
        <v>0</v>
      </c>
      <c r="LS77" s="243">
        <f t="shared" si="356"/>
        <v>0</v>
      </c>
      <c r="LT77" s="243">
        <f t="shared" si="357"/>
        <v>0</v>
      </c>
      <c r="LU77" s="243">
        <f t="shared" si="358"/>
        <v>0</v>
      </c>
      <c r="LV77" s="243">
        <f t="shared" si="359"/>
        <v>0</v>
      </c>
      <c r="LW77" s="243">
        <f t="shared" si="360"/>
        <v>0</v>
      </c>
      <c r="LX77" s="243">
        <f t="shared" si="361"/>
        <v>0</v>
      </c>
      <c r="LY77" s="243">
        <f t="shared" si="362"/>
        <v>0</v>
      </c>
      <c r="LZ77" s="243">
        <f t="shared" si="363"/>
        <v>0</v>
      </c>
      <c r="MA77" s="243">
        <f t="shared" si="364"/>
        <v>0</v>
      </c>
      <c r="MB77" s="243">
        <f t="shared" si="365"/>
        <v>0</v>
      </c>
      <c r="MC77" s="243">
        <f t="shared" si="386"/>
        <v>0</v>
      </c>
      <c r="MD77" s="243">
        <f t="shared" si="366"/>
        <v>0</v>
      </c>
      <c r="ME77" s="243">
        <f t="shared" si="367"/>
        <v>0</v>
      </c>
      <c r="MF77" s="243">
        <f t="shared" si="368"/>
        <v>0</v>
      </c>
      <c r="MG77" s="243">
        <f t="shared" si="369"/>
        <v>0</v>
      </c>
      <c r="MH77" s="243">
        <f t="shared" si="370"/>
        <v>0</v>
      </c>
      <c r="MI77" s="243">
        <f t="shared" si="371"/>
        <v>0</v>
      </c>
      <c r="MJ77" s="243">
        <f t="shared" si="372"/>
        <v>0</v>
      </c>
      <c r="MK77" s="243">
        <f t="shared" si="373"/>
        <v>0</v>
      </c>
      <c r="ML77" s="243">
        <f t="shared" si="374"/>
        <v>0</v>
      </c>
      <c r="MM77" s="243">
        <f t="shared" si="375"/>
        <v>0</v>
      </c>
      <c r="MN77" s="243">
        <f t="shared" si="376"/>
        <v>0</v>
      </c>
      <c r="MO77" s="243">
        <f t="shared" si="377"/>
        <v>0</v>
      </c>
      <c r="MP77" s="243">
        <f t="shared" si="378"/>
        <v>0</v>
      </c>
      <c r="MQ77" s="243">
        <f t="shared" si="379"/>
        <v>0</v>
      </c>
      <c r="MR77" s="243">
        <f t="shared" si="380"/>
        <v>0</v>
      </c>
      <c r="MS77" s="243">
        <f t="shared" si="381"/>
        <v>0</v>
      </c>
      <c r="MT77" s="243">
        <f t="shared" si="382"/>
        <v>0</v>
      </c>
      <c r="MU77" s="243">
        <f t="shared" si="383"/>
        <v>0</v>
      </c>
      <c r="MV77" s="243">
        <f t="shared" si="384"/>
        <v>0</v>
      </c>
      <c r="MW77" s="861">
        <f t="shared" si="115"/>
        <v>42309</v>
      </c>
      <c r="MX77" s="253">
        <f t="shared" si="116"/>
        <v>95055.87</v>
      </c>
      <c r="MY77" s="243">
        <f t="shared" si="117"/>
        <v>0</v>
      </c>
      <c r="MZ77" s="243">
        <f t="shared" si="118"/>
        <v>0</v>
      </c>
      <c r="NA77" s="243">
        <f t="shared" si="119"/>
        <v>95055.87</v>
      </c>
      <c r="NB77" s="359"/>
      <c r="NC77" s="1159">
        <f t="shared" si="498"/>
        <v>42217</v>
      </c>
      <c r="ND77" s="378">
        <f t="shared" si="499"/>
        <v>8512.75</v>
      </c>
      <c r="NE77" s="378">
        <f t="shared" si="500"/>
        <v>0</v>
      </c>
      <c r="NF77" s="382">
        <f t="shared" si="501"/>
        <v>0</v>
      </c>
      <c r="NG77" s="274">
        <f t="shared" si="502"/>
        <v>8512.75</v>
      </c>
      <c r="NH77" s="819">
        <f t="shared" si="503"/>
        <v>42217</v>
      </c>
      <c r="NI77" s="269">
        <f t="shared" si="504"/>
        <v>8512.75</v>
      </c>
      <c r="NJ77" s="274">
        <f t="shared" si="505"/>
        <v>0</v>
      </c>
      <c r="NK77" s="1113">
        <f t="shared" si="506"/>
        <v>1</v>
      </c>
      <c r="NL77" s="992">
        <f t="shared" si="507"/>
        <v>0</v>
      </c>
      <c r="NM77" s="413">
        <f t="shared" si="508"/>
        <v>42217</v>
      </c>
      <c r="NN77" s="378">
        <f t="shared" si="600"/>
        <v>84885.365000000005</v>
      </c>
      <c r="NO77" s="243">
        <f>MAX(NN55:NN77)</f>
        <v>84885.365000000005</v>
      </c>
      <c r="NP77" s="243">
        <f t="shared" si="509"/>
        <v>0</v>
      </c>
      <c r="NQ77" s="276">
        <f>(NP77=NP203)*1</f>
        <v>0</v>
      </c>
      <c r="NR77" s="254">
        <f t="shared" si="510"/>
        <v>0</v>
      </c>
      <c r="NS77" s="757"/>
      <c r="NT77" s="757"/>
      <c r="NU77" s="758"/>
      <c r="NV77" s="758"/>
      <c r="NW77" s="758"/>
      <c r="NX77" s="234"/>
      <c r="NY77" s="241"/>
      <c r="NZ77" s="241"/>
      <c r="OA77" s="143"/>
      <c r="OB77" s="241"/>
      <c r="OC77" s="241"/>
      <c r="OD77" s="236"/>
      <c r="OE77" s="236"/>
      <c r="OF77" s="236"/>
      <c r="OG77" s="234"/>
      <c r="OH77" s="143"/>
      <c r="OI77" s="236"/>
      <c r="OJ77" s="236"/>
      <c r="OK77" s="236"/>
      <c r="OL77" s="236"/>
      <c r="OM77" s="236"/>
      <c r="ON77" s="236"/>
      <c r="OO77" s="236"/>
      <c r="OP77" s="236"/>
      <c r="OQ77" s="236"/>
      <c r="OR77" s="236"/>
      <c r="OS77" s="236"/>
      <c r="OT77" s="236"/>
      <c r="OU77" s="236"/>
      <c r="OV77" s="236"/>
      <c r="OW77" s="236"/>
      <c r="OX77" s="236"/>
      <c r="OY77" s="236"/>
      <c r="OZ77" s="236"/>
      <c r="PA77" s="236"/>
      <c r="PB77" s="236"/>
      <c r="PC77" s="236"/>
      <c r="PD77" s="236"/>
      <c r="PE77" s="236"/>
      <c r="PF77" s="236"/>
      <c r="PG77" s="236"/>
      <c r="PH77" s="236"/>
      <c r="PI77" s="236"/>
      <c r="PJ77" s="236"/>
      <c r="PK77" s="236"/>
      <c r="PL77" s="236"/>
      <c r="PM77" s="236"/>
      <c r="PN77" s="236"/>
      <c r="PO77" s="236"/>
      <c r="PP77" s="236"/>
      <c r="PQ77" s="236"/>
      <c r="PR77" s="236"/>
      <c r="PS77" s="236"/>
      <c r="PT77" s="236"/>
      <c r="PU77" s="236"/>
      <c r="PV77" s="236"/>
      <c r="PW77" s="236"/>
      <c r="PX77" s="236"/>
      <c r="PY77" s="236"/>
      <c r="PZ77" s="236"/>
      <c r="QA77" s="236"/>
      <c r="QB77" s="236"/>
      <c r="QC77" s="236"/>
      <c r="QD77" s="236"/>
      <c r="QE77" s="236"/>
      <c r="QF77" s="236"/>
      <c r="QG77" s="236"/>
      <c r="QH77" s="236"/>
      <c r="QI77" s="236"/>
      <c r="QJ77" s="236"/>
      <c r="QK77" s="236"/>
      <c r="QL77" s="236"/>
      <c r="QM77" s="236"/>
      <c r="QN77" s="236"/>
      <c r="QO77" s="236"/>
      <c r="QP77" s="236"/>
      <c r="QQ77" s="236"/>
      <c r="QR77" s="236"/>
      <c r="QS77" s="236"/>
      <c r="QT77" s="236"/>
      <c r="QU77" s="236"/>
      <c r="QV77" s="236"/>
      <c r="QW77" s="236"/>
      <c r="QX77" s="236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4"/>
      <c r="SD77" s="84"/>
      <c r="SE77" s="84"/>
      <c r="SF77" s="84"/>
      <c r="SG77" s="84"/>
      <c r="SH77" s="84"/>
      <c r="SI77" s="84"/>
      <c r="SJ77" s="84"/>
      <c r="SK77" s="84"/>
      <c r="SL77" s="84"/>
      <c r="SM77" s="84"/>
      <c r="SN77" s="84"/>
      <c r="SO77" s="84"/>
      <c r="SP77" s="84"/>
      <c r="SQ77" s="84"/>
      <c r="SR77" s="84"/>
      <c r="SS77" s="84"/>
      <c r="ST77" s="84"/>
      <c r="SU77" s="84"/>
      <c r="SV77" s="84"/>
      <c r="SW77" s="84"/>
      <c r="SX77" s="84"/>
      <c r="SY77" s="84"/>
      <c r="SZ77" s="84"/>
      <c r="TA77" s="84"/>
      <c r="TB77" s="84"/>
      <c r="TC77" s="84"/>
      <c r="TD77" s="84"/>
      <c r="TE77" s="84"/>
      <c r="TF77" s="84"/>
      <c r="TG77" s="84"/>
      <c r="TH77" s="84"/>
      <c r="TI77" s="84"/>
      <c r="TJ77" s="84"/>
      <c r="TK77" s="84"/>
      <c r="TL77" s="84"/>
      <c r="TM77" s="84"/>
      <c r="TN77" s="84"/>
      <c r="TO77" s="84"/>
      <c r="TP77" s="84"/>
      <c r="TQ77" s="84"/>
      <c r="TR77" s="84"/>
      <c r="TS77" s="84"/>
      <c r="TT77" s="84"/>
      <c r="TU77" s="84"/>
      <c r="TV77" s="84"/>
      <c r="TW77" s="84"/>
      <c r="TX77" s="84"/>
      <c r="TY77" s="84"/>
      <c r="TZ77" s="84"/>
      <c r="UA77" s="84"/>
      <c r="UB77" s="84"/>
      <c r="UC77" s="84"/>
      <c r="UD77" s="84"/>
      <c r="UE77" s="84"/>
      <c r="UF77" s="84"/>
      <c r="UG77" s="84"/>
      <c r="UH77" s="84"/>
      <c r="UI77" s="84"/>
    </row>
    <row r="78" spans="1:555" s="90" customFormat="1" ht="19.5" customHeight="1" x14ac:dyDescent="0.35">
      <c r="A78" s="84"/>
      <c r="B78" s="1167">
        <f t="shared" si="511"/>
        <v>42248</v>
      </c>
      <c r="C78" s="867">
        <f t="shared" si="512"/>
        <v>109885.36500000001</v>
      </c>
      <c r="D78" s="869">
        <v>0</v>
      </c>
      <c r="E78" s="869">
        <v>0</v>
      </c>
      <c r="F78" s="867">
        <f t="shared" si="387"/>
        <v>4423.7550000000001</v>
      </c>
      <c r="G78" s="870">
        <f t="shared" si="513"/>
        <v>114309.12000000001</v>
      </c>
      <c r="H78" s="953">
        <f t="shared" si="514"/>
        <v>4.0257908776114092E-2</v>
      </c>
      <c r="I78" s="355">
        <f t="shared" si="515"/>
        <v>89309.12000000001</v>
      </c>
      <c r="J78" s="355">
        <f>MAX(I55:I78)</f>
        <v>89309.12000000001</v>
      </c>
      <c r="K78" s="355">
        <f t="shared" si="388"/>
        <v>0</v>
      </c>
      <c r="L78" s="1145">
        <f t="shared" si="389"/>
        <v>42248</v>
      </c>
      <c r="M78" s="330">
        <f t="shared" si="516"/>
        <v>0</v>
      </c>
      <c r="N78" s="1034">
        <v>6955</v>
      </c>
      <c r="O78" s="498">
        <f t="shared" si="390"/>
        <v>0</v>
      </c>
      <c r="P78" s="330">
        <f t="shared" si="517"/>
        <v>1</v>
      </c>
      <c r="Q78" s="382">
        <f t="shared" si="391"/>
        <v>695.5</v>
      </c>
      <c r="R78" s="274">
        <f t="shared" si="392"/>
        <v>695.5</v>
      </c>
      <c r="S78" s="499">
        <f t="shared" si="518"/>
        <v>0</v>
      </c>
      <c r="T78" s="1036">
        <v>3295</v>
      </c>
      <c r="U78" s="269">
        <f t="shared" si="393"/>
        <v>0</v>
      </c>
      <c r="V78" s="499">
        <f t="shared" si="519"/>
        <v>1</v>
      </c>
      <c r="W78" s="1036">
        <v>329.5</v>
      </c>
      <c r="X78" s="269">
        <f t="shared" si="394"/>
        <v>329.5</v>
      </c>
      <c r="Y78" s="499">
        <f t="shared" si="520"/>
        <v>0</v>
      </c>
      <c r="Z78" s="298">
        <v>3780</v>
      </c>
      <c r="AA78" s="392">
        <f t="shared" si="395"/>
        <v>0</v>
      </c>
      <c r="AB78" s="330">
        <f t="shared" si="521"/>
        <v>0</v>
      </c>
      <c r="AC78" s="298">
        <f t="shared" si="396"/>
        <v>1890</v>
      </c>
      <c r="AD78" s="274">
        <f t="shared" si="397"/>
        <v>0</v>
      </c>
      <c r="AE78" s="499">
        <f t="shared" si="522"/>
        <v>1</v>
      </c>
      <c r="AF78" s="1036">
        <v>378</v>
      </c>
      <c r="AG78" s="274">
        <f t="shared" si="398"/>
        <v>378</v>
      </c>
      <c r="AH78" s="499">
        <f t="shared" si="523"/>
        <v>0</v>
      </c>
      <c r="AI78" s="1036">
        <v>1715</v>
      </c>
      <c r="AJ78" s="392">
        <f t="shared" si="399"/>
        <v>0</v>
      </c>
      <c r="AK78" s="330">
        <f t="shared" si="524"/>
        <v>0</v>
      </c>
      <c r="AL78" s="1036">
        <v>857.5</v>
      </c>
      <c r="AM78" s="274">
        <f t="shared" si="400"/>
        <v>0</v>
      </c>
      <c r="AN78" s="499">
        <f t="shared" si="525"/>
        <v>1</v>
      </c>
      <c r="AO78" s="1036">
        <v>343</v>
      </c>
      <c r="AP78" s="392">
        <f t="shared" si="401"/>
        <v>343</v>
      </c>
      <c r="AQ78" s="316">
        <f t="shared" si="526"/>
        <v>0</v>
      </c>
      <c r="AR78" s="1036">
        <v>6151.25</v>
      </c>
      <c r="AS78" s="392">
        <f t="shared" si="402"/>
        <v>0</v>
      </c>
      <c r="AT78" s="276">
        <f t="shared" si="527"/>
        <v>0</v>
      </c>
      <c r="AU78" s="1036">
        <v>3075.63</v>
      </c>
      <c r="AV78" s="392">
        <f t="shared" si="403"/>
        <v>0</v>
      </c>
      <c r="AW78" s="297">
        <f t="shared" si="528"/>
        <v>1</v>
      </c>
      <c r="AX78" s="1036">
        <v>615.13</v>
      </c>
      <c r="AY78" s="274">
        <f t="shared" si="404"/>
        <v>615.13</v>
      </c>
      <c r="AZ78" s="499">
        <f t="shared" si="529"/>
        <v>0</v>
      </c>
      <c r="BA78" s="268">
        <v>2460</v>
      </c>
      <c r="BB78" s="392">
        <f t="shared" si="405"/>
        <v>0</v>
      </c>
      <c r="BC78" s="330">
        <f t="shared" si="530"/>
        <v>0</v>
      </c>
      <c r="BD78" s="268">
        <v>160</v>
      </c>
      <c r="BE78" s="274">
        <f t="shared" si="406"/>
        <v>0</v>
      </c>
      <c r="BF78" s="499">
        <f t="shared" si="531"/>
        <v>0</v>
      </c>
      <c r="BG78" s="1036">
        <v>1737.5</v>
      </c>
      <c r="BH78" s="358">
        <f t="shared" si="407"/>
        <v>0</v>
      </c>
      <c r="BI78" s="499">
        <f t="shared" si="532"/>
        <v>0</v>
      </c>
      <c r="BJ78" s="1036">
        <v>4850</v>
      </c>
      <c r="BK78" s="269">
        <f t="shared" si="408"/>
        <v>0</v>
      </c>
      <c r="BL78" s="499">
        <f t="shared" si="533"/>
        <v>1</v>
      </c>
      <c r="BM78" s="382">
        <f t="shared" si="409"/>
        <v>2425</v>
      </c>
      <c r="BN78" s="392">
        <f t="shared" si="410"/>
        <v>2425</v>
      </c>
      <c r="BO78" s="499">
        <f t="shared" si="534"/>
        <v>0</v>
      </c>
      <c r="BP78" s="1036">
        <v>2643.75</v>
      </c>
      <c r="BQ78" s="274">
        <f t="shared" si="411"/>
        <v>0</v>
      </c>
      <c r="BR78" s="499">
        <f t="shared" si="535"/>
        <v>0</v>
      </c>
      <c r="BS78" s="298">
        <v>-718.75</v>
      </c>
      <c r="BT78" s="269">
        <f t="shared" si="412"/>
        <v>0</v>
      </c>
      <c r="BU78" s="499">
        <f t="shared" si="536"/>
        <v>1</v>
      </c>
      <c r="BV78" s="298">
        <f t="shared" si="413"/>
        <v>-359.375</v>
      </c>
      <c r="BW78" s="392">
        <f t="shared" si="414"/>
        <v>-359.375</v>
      </c>
      <c r="BX78" s="499">
        <f t="shared" si="537"/>
        <v>0</v>
      </c>
      <c r="BY78" s="1036">
        <v>3290</v>
      </c>
      <c r="BZ78" s="392">
        <f t="shared" si="415"/>
        <v>0</v>
      </c>
      <c r="CA78" s="297">
        <f t="shared" si="601"/>
        <v>0</v>
      </c>
      <c r="CB78" s="964">
        <v>-30</v>
      </c>
      <c r="CC78" s="269">
        <f t="shared" si="416"/>
        <v>0</v>
      </c>
      <c r="CD78" s="501">
        <f t="shared" si="538"/>
        <v>0</v>
      </c>
      <c r="CE78" s="298">
        <f t="shared" si="417"/>
        <v>-15</v>
      </c>
      <c r="CF78" s="500">
        <f t="shared" si="418"/>
        <v>0</v>
      </c>
      <c r="CG78" s="330">
        <f t="shared" si="539"/>
        <v>1</v>
      </c>
      <c r="CH78" s="964">
        <v>-3</v>
      </c>
      <c r="CI78" s="299">
        <f t="shared" si="419"/>
        <v>-3</v>
      </c>
      <c r="CJ78" s="499">
        <f t="shared" si="540"/>
        <v>0</v>
      </c>
      <c r="CK78" s="268"/>
      <c r="CL78" s="392">
        <f t="shared" si="420"/>
        <v>0</v>
      </c>
      <c r="CM78" s="330">
        <f t="shared" si="541"/>
        <v>0</v>
      </c>
      <c r="CN78" s="268"/>
      <c r="CO78" s="269">
        <f t="shared" si="421"/>
        <v>0</v>
      </c>
      <c r="CP78" s="501">
        <f t="shared" si="542"/>
        <v>0</v>
      </c>
      <c r="CQ78" s="268"/>
      <c r="CR78" s="299"/>
      <c r="CS78" s="330">
        <f t="shared" si="543"/>
        <v>1</v>
      </c>
      <c r="CT78" s="268"/>
      <c r="CU78" s="274">
        <f t="shared" si="422"/>
        <v>0</v>
      </c>
      <c r="CV78" s="323">
        <f t="shared" si="423"/>
        <v>4423.7550000000001</v>
      </c>
      <c r="CW78" s="323">
        <f t="shared" si="544"/>
        <v>89309.12000000001</v>
      </c>
      <c r="CX78" s="223"/>
      <c r="CY78" s="1127">
        <f t="shared" si="424"/>
        <v>42248</v>
      </c>
      <c r="CZ78" s="297">
        <f t="shared" si="545"/>
        <v>0</v>
      </c>
      <c r="DA78" s="269">
        <v>-666.25</v>
      </c>
      <c r="DB78" s="299">
        <f t="shared" si="425"/>
        <v>0</v>
      </c>
      <c r="DC78" s="297">
        <f t="shared" si="546"/>
        <v>0</v>
      </c>
      <c r="DD78" s="298">
        <f t="shared" si="426"/>
        <v>-66.625</v>
      </c>
      <c r="DE78" s="299">
        <f t="shared" si="427"/>
        <v>0</v>
      </c>
      <c r="DF78" s="297">
        <f t="shared" si="547"/>
        <v>0</v>
      </c>
      <c r="DG78" s="1035">
        <v>-30</v>
      </c>
      <c r="DH78" s="299">
        <f t="shared" si="428"/>
        <v>0</v>
      </c>
      <c r="DI78" s="297">
        <f t="shared" si="548"/>
        <v>0</v>
      </c>
      <c r="DJ78" s="964">
        <v>-3</v>
      </c>
      <c r="DK78" s="596">
        <f t="shared" si="429"/>
        <v>0</v>
      </c>
      <c r="DL78" s="297">
        <f t="shared" si="549"/>
        <v>0</v>
      </c>
      <c r="DM78" s="1034">
        <v>4030</v>
      </c>
      <c r="DN78" s="596">
        <f t="shared" si="430"/>
        <v>0</v>
      </c>
      <c r="DO78" s="330">
        <f t="shared" si="550"/>
        <v>0</v>
      </c>
      <c r="DP78" s="298">
        <f t="shared" si="431"/>
        <v>2015</v>
      </c>
      <c r="DQ78" s="274">
        <f t="shared" si="432"/>
        <v>0</v>
      </c>
      <c r="DR78" s="499">
        <f t="shared" si="551"/>
        <v>0</v>
      </c>
      <c r="DS78" s="298">
        <f t="shared" si="433"/>
        <v>403</v>
      </c>
      <c r="DT78" s="274">
        <f t="shared" si="434"/>
        <v>0</v>
      </c>
      <c r="DU78" s="297">
        <f t="shared" si="552"/>
        <v>0</v>
      </c>
      <c r="DV78" s="964">
        <v>-4482.5</v>
      </c>
      <c r="DW78" s="596">
        <f t="shared" si="435"/>
        <v>0</v>
      </c>
      <c r="DX78" s="297">
        <f t="shared" si="553"/>
        <v>0</v>
      </c>
      <c r="DY78" s="269">
        <f t="shared" si="436"/>
        <v>-2241.25</v>
      </c>
      <c r="DZ78" s="596">
        <f t="shared" si="437"/>
        <v>0</v>
      </c>
      <c r="EA78" s="297">
        <f t="shared" si="554"/>
        <v>0</v>
      </c>
      <c r="EB78" s="1052">
        <v>-896.5</v>
      </c>
      <c r="EC78" s="596">
        <f t="shared" si="438"/>
        <v>0</v>
      </c>
      <c r="ED78" s="297">
        <f t="shared" si="555"/>
        <v>0</v>
      </c>
      <c r="EE78" s="274">
        <v>4650</v>
      </c>
      <c r="EF78" s="596">
        <f t="shared" si="439"/>
        <v>0</v>
      </c>
      <c r="EG78" s="297">
        <f t="shared" si="556"/>
        <v>0</v>
      </c>
      <c r="EH78" s="269">
        <f t="shared" si="440"/>
        <v>2325</v>
      </c>
      <c r="EI78" s="596">
        <f t="shared" si="441"/>
        <v>0</v>
      </c>
      <c r="EJ78" s="276">
        <f t="shared" si="557"/>
        <v>0</v>
      </c>
      <c r="EK78" s="269">
        <f t="shared" si="442"/>
        <v>465</v>
      </c>
      <c r="EL78" s="596">
        <f t="shared" si="443"/>
        <v>0</v>
      </c>
      <c r="EM78" s="297">
        <f t="shared" si="558"/>
        <v>0</v>
      </c>
      <c r="EN78" s="1224">
        <v>4590</v>
      </c>
      <c r="EO78" s="596">
        <f t="shared" si="444"/>
        <v>0</v>
      </c>
      <c r="EP78" s="297">
        <f t="shared" si="559"/>
        <v>0</v>
      </c>
      <c r="EQ78" s="269">
        <v>-660</v>
      </c>
      <c r="ER78" s="596">
        <f t="shared" si="445"/>
        <v>0</v>
      </c>
      <c r="ES78" s="297">
        <f t="shared" si="560"/>
        <v>0</v>
      </c>
      <c r="ET78" s="1036">
        <v>2250</v>
      </c>
      <c r="EU78" s="596">
        <f t="shared" si="446"/>
        <v>0</v>
      </c>
      <c r="EV78" s="297">
        <f t="shared" si="561"/>
        <v>0</v>
      </c>
      <c r="EW78" s="1036">
        <v>1375</v>
      </c>
      <c r="EX78" s="596">
        <f t="shared" si="447"/>
        <v>0</v>
      </c>
      <c r="EY78" s="297">
        <f t="shared" si="562"/>
        <v>0</v>
      </c>
      <c r="EZ78" s="1036">
        <v>687.5</v>
      </c>
      <c r="FA78" s="596">
        <f t="shared" si="448"/>
        <v>0</v>
      </c>
      <c r="FB78" s="297">
        <f t="shared" si="563"/>
        <v>0</v>
      </c>
      <c r="FC78" s="1036">
        <v>3387.5</v>
      </c>
      <c r="FD78" s="596">
        <f t="shared" si="449"/>
        <v>0</v>
      </c>
      <c r="FE78" s="297">
        <f t="shared" si="564"/>
        <v>0</v>
      </c>
      <c r="FF78" s="964">
        <v>-3081.25</v>
      </c>
      <c r="FG78" s="596">
        <f t="shared" si="450"/>
        <v>0</v>
      </c>
      <c r="FH78" s="297">
        <f t="shared" si="565"/>
        <v>0</v>
      </c>
      <c r="FI78" s="964">
        <v>-1540.63</v>
      </c>
      <c r="FJ78" s="596">
        <f t="shared" si="451"/>
        <v>0</v>
      </c>
      <c r="FK78" s="297">
        <f t="shared" si="566"/>
        <v>0</v>
      </c>
      <c r="FL78" s="964">
        <v>-870</v>
      </c>
      <c r="FM78" s="596">
        <f t="shared" si="452"/>
        <v>0</v>
      </c>
      <c r="FN78" s="297">
        <f t="shared" si="567"/>
        <v>0</v>
      </c>
      <c r="FO78" s="964">
        <v>-12280</v>
      </c>
      <c r="FP78" s="274">
        <f t="shared" si="453"/>
        <v>0</v>
      </c>
      <c r="FQ78" s="274"/>
      <c r="FR78" s="297">
        <f t="shared" si="568"/>
        <v>0</v>
      </c>
      <c r="FS78" s="269">
        <f t="shared" si="454"/>
        <v>-6140</v>
      </c>
      <c r="FT78" s="596">
        <f t="shared" si="455"/>
        <v>0</v>
      </c>
      <c r="FU78" s="297">
        <f t="shared" si="569"/>
        <v>0</v>
      </c>
      <c r="FV78" s="269">
        <f t="shared" si="456"/>
        <v>-1228</v>
      </c>
      <c r="FW78" s="596">
        <f t="shared" si="457"/>
        <v>0</v>
      </c>
      <c r="FX78" s="301">
        <f t="shared" si="458"/>
        <v>0</v>
      </c>
      <c r="FY78" s="492">
        <f t="shared" si="570"/>
        <v>0</v>
      </c>
      <c r="FZ78" s="302"/>
      <c r="GA78" s="1131">
        <f t="shared" si="459"/>
        <v>42248</v>
      </c>
      <c r="GB78" s="316">
        <f t="shared" si="571"/>
        <v>0</v>
      </c>
      <c r="GC78" s="323">
        <v>-812.5</v>
      </c>
      <c r="GD78" s="268">
        <f t="shared" si="460"/>
        <v>0</v>
      </c>
      <c r="GE78" s="316">
        <f t="shared" si="572"/>
        <v>0</v>
      </c>
      <c r="GF78" s="964">
        <v>-81.25</v>
      </c>
      <c r="GG78" s="386">
        <f t="shared" si="461"/>
        <v>0</v>
      </c>
      <c r="GH78" s="669">
        <f t="shared" si="573"/>
        <v>0</v>
      </c>
      <c r="GI78" s="964">
        <v>-1205</v>
      </c>
      <c r="GJ78" s="268">
        <f t="shared" si="462"/>
        <v>0</v>
      </c>
      <c r="GK78" s="546">
        <f t="shared" si="574"/>
        <v>0</v>
      </c>
      <c r="GL78" s="268">
        <f t="shared" si="463"/>
        <v>-120.5</v>
      </c>
      <c r="GM78" s="386">
        <f t="shared" si="464"/>
        <v>0</v>
      </c>
      <c r="GN78" s="297">
        <f t="shared" si="575"/>
        <v>0</v>
      </c>
      <c r="GO78" s="269">
        <v>2946.25</v>
      </c>
      <c r="GP78" s="596">
        <f t="shared" si="465"/>
        <v>0</v>
      </c>
      <c r="GQ78" s="330">
        <f t="shared" si="576"/>
        <v>0</v>
      </c>
      <c r="GR78" s="298">
        <f t="shared" si="466"/>
        <v>1473.125</v>
      </c>
      <c r="GS78" s="274">
        <f t="shared" si="467"/>
        <v>0</v>
      </c>
      <c r="GT78" s="499">
        <f t="shared" si="577"/>
        <v>0</v>
      </c>
      <c r="GU78" s="298">
        <f t="shared" si="468"/>
        <v>294.625</v>
      </c>
      <c r="GV78" s="274">
        <f t="shared" si="469"/>
        <v>0</v>
      </c>
      <c r="GW78" s="499">
        <f t="shared" si="578"/>
        <v>0</v>
      </c>
      <c r="GX78" s="964">
        <v>-7752.5</v>
      </c>
      <c r="GY78" s="274">
        <f t="shared" si="470"/>
        <v>0</v>
      </c>
      <c r="GZ78" s="499">
        <f t="shared" si="579"/>
        <v>0</v>
      </c>
      <c r="HA78" s="298">
        <f t="shared" si="471"/>
        <v>-3876.25</v>
      </c>
      <c r="HB78" s="274">
        <f t="shared" si="472"/>
        <v>0</v>
      </c>
      <c r="HC78" s="499">
        <f t="shared" si="580"/>
        <v>0</v>
      </c>
      <c r="HD78" s="964">
        <v>-1550.5</v>
      </c>
      <c r="HE78" s="274">
        <f t="shared" si="473"/>
        <v>0</v>
      </c>
      <c r="HF78" s="691">
        <f t="shared" si="581"/>
        <v>0</v>
      </c>
      <c r="HG78" s="317">
        <v>1862.5</v>
      </c>
      <c r="HH78" s="498">
        <f t="shared" si="474"/>
        <v>0</v>
      </c>
      <c r="HI78" s="691">
        <f t="shared" si="582"/>
        <v>0</v>
      </c>
      <c r="HJ78" s="317">
        <f t="shared" si="475"/>
        <v>931.25</v>
      </c>
      <c r="HK78" s="498">
        <f t="shared" si="476"/>
        <v>0</v>
      </c>
      <c r="HL78" s="689">
        <f t="shared" si="583"/>
        <v>0</v>
      </c>
      <c r="HM78" s="317">
        <f t="shared" si="477"/>
        <v>186.25</v>
      </c>
      <c r="HN78" s="317">
        <f t="shared" si="478"/>
        <v>0</v>
      </c>
      <c r="HO78" s="691">
        <f t="shared" si="584"/>
        <v>0</v>
      </c>
      <c r="HP78" s="1036">
        <v>2870</v>
      </c>
      <c r="HQ78" s="498">
        <f t="shared" si="479"/>
        <v>0</v>
      </c>
      <c r="HR78" s="499"/>
      <c r="HS78" s="298"/>
      <c r="HT78" s="392"/>
      <c r="HU78" s="691">
        <f t="shared" si="585"/>
        <v>0</v>
      </c>
      <c r="HV78" s="964">
        <v>-1330</v>
      </c>
      <c r="HW78" s="498">
        <f t="shared" si="480"/>
        <v>0</v>
      </c>
      <c r="HX78" s="499"/>
      <c r="HY78" s="298"/>
      <c r="HZ78" s="392"/>
      <c r="IA78" s="689">
        <f t="shared" si="586"/>
        <v>0</v>
      </c>
      <c r="IB78" s="1036">
        <v>487.5</v>
      </c>
      <c r="IC78" s="317">
        <f t="shared" si="481"/>
        <v>0</v>
      </c>
      <c r="ID78" s="499">
        <f t="shared" si="587"/>
        <v>0</v>
      </c>
      <c r="IE78" s="1036">
        <v>8.25</v>
      </c>
      <c r="IF78" s="392">
        <f t="shared" si="482"/>
        <v>0</v>
      </c>
      <c r="IG78" s="691">
        <f t="shared" si="588"/>
        <v>0</v>
      </c>
      <c r="IH78" s="317">
        <v>2200</v>
      </c>
      <c r="II78" s="498">
        <f t="shared" si="483"/>
        <v>0</v>
      </c>
      <c r="IJ78" s="691">
        <f t="shared" si="589"/>
        <v>0</v>
      </c>
      <c r="IK78" s="298">
        <f t="shared" si="484"/>
        <v>1100</v>
      </c>
      <c r="IL78" s="317">
        <f t="shared" si="485"/>
        <v>0</v>
      </c>
      <c r="IM78" s="499">
        <f t="shared" si="590"/>
        <v>0</v>
      </c>
      <c r="IN78" s="1036">
        <v>181.75</v>
      </c>
      <c r="IO78" s="392">
        <f t="shared" si="486"/>
        <v>0</v>
      </c>
      <c r="IP78" s="499">
        <f t="shared" si="591"/>
        <v>0</v>
      </c>
      <c r="IQ78" s="1036">
        <v>656.25</v>
      </c>
      <c r="IR78" s="392">
        <f t="shared" si="487"/>
        <v>0</v>
      </c>
      <c r="IS78" s="499"/>
      <c r="IT78" s="298"/>
      <c r="IU78" s="392"/>
      <c r="IV78" s="499">
        <f t="shared" si="592"/>
        <v>0</v>
      </c>
      <c r="IW78" s="298">
        <v>-4725</v>
      </c>
      <c r="IX78" s="392">
        <f t="shared" si="488"/>
        <v>0</v>
      </c>
      <c r="IY78" s="499">
        <f t="shared" si="593"/>
        <v>0</v>
      </c>
      <c r="IZ78" s="298">
        <f t="shared" si="489"/>
        <v>-2362.5</v>
      </c>
      <c r="JA78" s="392">
        <f t="shared" si="490"/>
        <v>0</v>
      </c>
      <c r="JB78" s="385">
        <f t="shared" si="594"/>
        <v>0</v>
      </c>
      <c r="JC78" s="298">
        <v>-534.75</v>
      </c>
      <c r="JD78" s="392">
        <f t="shared" si="491"/>
        <v>0</v>
      </c>
      <c r="JE78" s="499">
        <f t="shared" si="595"/>
        <v>0</v>
      </c>
      <c r="JF78" s="298">
        <v>-650</v>
      </c>
      <c r="JG78" s="392">
        <f t="shared" si="492"/>
        <v>0</v>
      </c>
      <c r="JH78" s="499">
        <f t="shared" si="596"/>
        <v>0</v>
      </c>
      <c r="JI78" s="964">
        <v>-6630</v>
      </c>
      <c r="JJ78" s="392">
        <f t="shared" si="493"/>
        <v>0</v>
      </c>
      <c r="JK78" s="499">
        <f t="shared" si="597"/>
        <v>0</v>
      </c>
      <c r="JL78" s="964">
        <v>-3315</v>
      </c>
      <c r="JM78" s="392">
        <f t="shared" si="494"/>
        <v>0</v>
      </c>
      <c r="JN78" s="499">
        <f t="shared" si="598"/>
        <v>0</v>
      </c>
      <c r="JO78" s="298">
        <f t="shared" si="495"/>
        <v>-663</v>
      </c>
      <c r="JP78" s="392">
        <f t="shared" si="496"/>
        <v>0</v>
      </c>
      <c r="JQ78" s="561">
        <f t="shared" si="497"/>
        <v>0</v>
      </c>
      <c r="JR78" s="498">
        <f t="shared" si="599"/>
        <v>0</v>
      </c>
      <c r="JS78" s="223"/>
      <c r="JT78" s="254">
        <f t="shared" si="306"/>
        <v>42339</v>
      </c>
      <c r="JU78" s="253">
        <f t="shared" si="307"/>
        <v>0</v>
      </c>
      <c r="JV78" s="253">
        <f t="shared" si="308"/>
        <v>6051.5</v>
      </c>
      <c r="JW78" s="253">
        <f t="shared" si="309"/>
        <v>0</v>
      </c>
      <c r="JX78" s="253">
        <f t="shared" si="310"/>
        <v>1819.5</v>
      </c>
      <c r="JY78" s="253">
        <f t="shared" si="311"/>
        <v>0</v>
      </c>
      <c r="JZ78" s="253">
        <f t="shared" si="312"/>
        <v>0</v>
      </c>
      <c r="KA78" s="253">
        <f t="shared" si="313"/>
        <v>7263</v>
      </c>
      <c r="KB78" s="253">
        <f t="shared" si="314"/>
        <v>0</v>
      </c>
      <c r="KC78" s="253">
        <f t="shared" si="315"/>
        <v>0</v>
      </c>
      <c r="KD78" s="831">
        <f t="shared" si="316"/>
        <v>6008</v>
      </c>
      <c r="KE78" s="831">
        <f t="shared" si="317"/>
        <v>0</v>
      </c>
      <c r="KF78" s="831">
        <f t="shared" si="318"/>
        <v>0</v>
      </c>
      <c r="KG78" s="831">
        <f t="shared" si="319"/>
        <v>2935.62</v>
      </c>
      <c r="KH78" s="831">
        <f t="shared" si="320"/>
        <v>0</v>
      </c>
      <c r="KI78" s="831">
        <f t="shared" si="321"/>
        <v>0</v>
      </c>
      <c r="KJ78" s="253">
        <f t="shared" si="322"/>
        <v>0</v>
      </c>
      <c r="KK78" s="831">
        <f t="shared" si="323"/>
        <v>0</v>
      </c>
      <c r="KL78" s="831">
        <f t="shared" si="324"/>
        <v>45843.75</v>
      </c>
      <c r="KM78" s="831">
        <f t="shared" si="325"/>
        <v>0</v>
      </c>
      <c r="KN78" s="831">
        <f t="shared" si="326"/>
        <v>0</v>
      </c>
      <c r="KO78" s="831">
        <f t="shared" si="327"/>
        <v>24784.375</v>
      </c>
      <c r="KP78" s="831">
        <f t="shared" si="328"/>
        <v>0</v>
      </c>
      <c r="KQ78" s="831">
        <f t="shared" si="329"/>
        <v>0</v>
      </c>
      <c r="KR78" s="831">
        <f t="shared" si="330"/>
        <v>0</v>
      </c>
      <c r="KS78" s="831">
        <f t="shared" si="331"/>
        <v>6651</v>
      </c>
      <c r="KT78" s="243">
        <f t="shared" si="332"/>
        <v>0</v>
      </c>
      <c r="KU78" s="243">
        <f t="shared" si="333"/>
        <v>0</v>
      </c>
      <c r="KV78" s="243">
        <f t="shared" si="334"/>
        <v>0</v>
      </c>
      <c r="KW78" s="243">
        <f t="shared" si="335"/>
        <v>0</v>
      </c>
      <c r="KX78" s="243">
        <f t="shared" si="336"/>
        <v>0</v>
      </c>
      <c r="KY78" s="243">
        <f t="shared" si="337"/>
        <v>0</v>
      </c>
      <c r="KZ78" s="243">
        <f t="shared" si="385"/>
        <v>0</v>
      </c>
      <c r="LA78" s="243">
        <f t="shared" si="338"/>
        <v>0</v>
      </c>
      <c r="LB78" s="243">
        <f t="shared" si="339"/>
        <v>0</v>
      </c>
      <c r="LC78" s="243">
        <f t="shared" si="340"/>
        <v>0</v>
      </c>
      <c r="LD78" s="243">
        <f t="shared" si="341"/>
        <v>0</v>
      </c>
      <c r="LE78" s="243">
        <f t="shared" si="342"/>
        <v>0</v>
      </c>
      <c r="LF78" s="243">
        <f t="shared" si="343"/>
        <v>0</v>
      </c>
      <c r="LG78" s="243">
        <f t="shared" si="344"/>
        <v>0</v>
      </c>
      <c r="LH78" s="243">
        <f t="shared" si="345"/>
        <v>0</v>
      </c>
      <c r="LI78" s="243">
        <f t="shared" si="346"/>
        <v>0</v>
      </c>
      <c r="LJ78" s="243">
        <f t="shared" si="347"/>
        <v>0</v>
      </c>
      <c r="LK78" s="243">
        <f t="shared" si="348"/>
        <v>0</v>
      </c>
      <c r="LL78" s="243">
        <f t="shared" si="349"/>
        <v>0</v>
      </c>
      <c r="LM78" s="243">
        <f t="shared" si="350"/>
        <v>0</v>
      </c>
      <c r="LN78" s="243">
        <f t="shared" si="351"/>
        <v>0</v>
      </c>
      <c r="LO78" s="243">
        <f t="shared" si="352"/>
        <v>0</v>
      </c>
      <c r="LP78" s="243">
        <f t="shared" si="353"/>
        <v>0</v>
      </c>
      <c r="LQ78" s="243">
        <f t="shared" si="354"/>
        <v>0</v>
      </c>
      <c r="LR78" s="243">
        <f t="shared" si="355"/>
        <v>0</v>
      </c>
      <c r="LS78" s="243">
        <f t="shared" si="356"/>
        <v>0</v>
      </c>
      <c r="LT78" s="243">
        <f t="shared" si="357"/>
        <v>0</v>
      </c>
      <c r="LU78" s="243">
        <f t="shared" si="358"/>
        <v>0</v>
      </c>
      <c r="LV78" s="243">
        <f t="shared" si="359"/>
        <v>0</v>
      </c>
      <c r="LW78" s="243">
        <f t="shared" si="360"/>
        <v>0</v>
      </c>
      <c r="LX78" s="243">
        <f t="shared" si="361"/>
        <v>0</v>
      </c>
      <c r="LY78" s="243">
        <f t="shared" si="362"/>
        <v>0</v>
      </c>
      <c r="LZ78" s="243">
        <f t="shared" si="363"/>
        <v>0</v>
      </c>
      <c r="MA78" s="243">
        <f t="shared" si="364"/>
        <v>0</v>
      </c>
      <c r="MB78" s="243">
        <f t="shared" si="365"/>
        <v>0</v>
      </c>
      <c r="MC78" s="243">
        <f t="shared" si="386"/>
        <v>0</v>
      </c>
      <c r="MD78" s="243">
        <f t="shared" si="366"/>
        <v>0</v>
      </c>
      <c r="ME78" s="243">
        <f t="shared" si="367"/>
        <v>0</v>
      </c>
      <c r="MF78" s="243">
        <f t="shared" si="368"/>
        <v>0</v>
      </c>
      <c r="MG78" s="243">
        <f t="shared" si="369"/>
        <v>0</v>
      </c>
      <c r="MH78" s="243">
        <f t="shared" si="370"/>
        <v>0</v>
      </c>
      <c r="MI78" s="243">
        <f t="shared" si="371"/>
        <v>0</v>
      </c>
      <c r="MJ78" s="243">
        <f t="shared" si="372"/>
        <v>0</v>
      </c>
      <c r="MK78" s="243">
        <f t="shared" si="373"/>
        <v>0</v>
      </c>
      <c r="ML78" s="243">
        <f t="shared" si="374"/>
        <v>0</v>
      </c>
      <c r="MM78" s="243">
        <f t="shared" si="375"/>
        <v>0</v>
      </c>
      <c r="MN78" s="243">
        <f t="shared" si="376"/>
        <v>0</v>
      </c>
      <c r="MO78" s="243">
        <f t="shared" si="377"/>
        <v>0</v>
      </c>
      <c r="MP78" s="243">
        <f t="shared" si="378"/>
        <v>0</v>
      </c>
      <c r="MQ78" s="243">
        <f t="shared" si="379"/>
        <v>0</v>
      </c>
      <c r="MR78" s="243">
        <f t="shared" si="380"/>
        <v>0</v>
      </c>
      <c r="MS78" s="243">
        <f t="shared" si="381"/>
        <v>0</v>
      </c>
      <c r="MT78" s="243">
        <f t="shared" si="382"/>
        <v>0</v>
      </c>
      <c r="MU78" s="243">
        <f t="shared" si="383"/>
        <v>0</v>
      </c>
      <c r="MV78" s="243">
        <f t="shared" si="384"/>
        <v>0</v>
      </c>
      <c r="MW78" s="861">
        <f t="shared" si="115"/>
        <v>42339</v>
      </c>
      <c r="MX78" s="253">
        <f t="shared" si="116"/>
        <v>101356.745</v>
      </c>
      <c r="MY78" s="243">
        <f t="shared" si="117"/>
        <v>0</v>
      </c>
      <c r="MZ78" s="243">
        <f t="shared" si="118"/>
        <v>0</v>
      </c>
      <c r="NA78" s="243">
        <f t="shared" si="119"/>
        <v>101356.745</v>
      </c>
      <c r="NB78" s="359"/>
      <c r="NC78" s="1159">
        <f t="shared" si="498"/>
        <v>42248</v>
      </c>
      <c r="ND78" s="378">
        <f t="shared" si="499"/>
        <v>4423.7550000000001</v>
      </c>
      <c r="NE78" s="378">
        <f t="shared" si="500"/>
        <v>0</v>
      </c>
      <c r="NF78" s="382">
        <f t="shared" si="501"/>
        <v>0</v>
      </c>
      <c r="NG78" s="274">
        <f t="shared" si="502"/>
        <v>4423.7550000000001</v>
      </c>
      <c r="NH78" s="819">
        <f t="shared" si="503"/>
        <v>42248</v>
      </c>
      <c r="NI78" s="269">
        <f t="shared" si="504"/>
        <v>4423.7550000000001</v>
      </c>
      <c r="NJ78" s="274">
        <f t="shared" si="505"/>
        <v>0</v>
      </c>
      <c r="NK78" s="1113">
        <f t="shared" si="506"/>
        <v>1</v>
      </c>
      <c r="NL78" s="992">
        <f t="shared" si="507"/>
        <v>0</v>
      </c>
      <c r="NM78" s="413">
        <f t="shared" si="508"/>
        <v>42248</v>
      </c>
      <c r="NN78" s="378">
        <f t="shared" si="600"/>
        <v>89309.12000000001</v>
      </c>
      <c r="NO78" s="243">
        <f>MAX(NN55:NN78)</f>
        <v>89309.12000000001</v>
      </c>
      <c r="NP78" s="243">
        <f t="shared" si="509"/>
        <v>0</v>
      </c>
      <c r="NQ78" s="276">
        <f>(NP78=NP203)*1</f>
        <v>0</v>
      </c>
      <c r="NR78" s="254">
        <f t="shared" si="510"/>
        <v>0</v>
      </c>
      <c r="NS78" s="757"/>
      <c r="NT78" s="757"/>
      <c r="NU78" s="758"/>
      <c r="NV78" s="758"/>
      <c r="NW78" s="758"/>
      <c r="NX78" s="234"/>
      <c r="NY78" s="241"/>
      <c r="NZ78" s="241"/>
      <c r="OA78" s="143"/>
      <c r="OB78" s="241"/>
      <c r="OC78" s="241"/>
      <c r="OD78" s="236"/>
      <c r="OE78" s="236"/>
      <c r="OF78" s="236"/>
      <c r="OG78" s="234"/>
      <c r="OH78" s="143"/>
      <c r="OI78" s="236"/>
      <c r="OJ78" s="236"/>
      <c r="OK78" s="236"/>
      <c r="OL78" s="236"/>
      <c r="OM78" s="236"/>
      <c r="ON78" s="236"/>
      <c r="OO78" s="236"/>
      <c r="OP78" s="236"/>
      <c r="OQ78" s="236"/>
      <c r="OR78" s="236"/>
      <c r="OS78" s="236"/>
      <c r="OT78" s="236"/>
      <c r="OU78" s="236"/>
      <c r="OV78" s="236"/>
      <c r="OW78" s="236"/>
      <c r="OX78" s="236"/>
      <c r="OY78" s="236"/>
      <c r="OZ78" s="236"/>
      <c r="PA78" s="236"/>
      <c r="PB78" s="236"/>
      <c r="PC78" s="236"/>
      <c r="PD78" s="236"/>
      <c r="PE78" s="236"/>
      <c r="PF78" s="236"/>
      <c r="PG78" s="236"/>
      <c r="PH78" s="236"/>
      <c r="PI78" s="236"/>
      <c r="PJ78" s="236"/>
      <c r="PK78" s="236"/>
      <c r="PL78" s="236"/>
      <c r="PM78" s="236"/>
      <c r="PN78" s="236"/>
      <c r="PO78" s="236"/>
      <c r="PP78" s="236"/>
      <c r="PQ78" s="236"/>
      <c r="PR78" s="236"/>
      <c r="PS78" s="236"/>
      <c r="PT78" s="236"/>
      <c r="PU78" s="236"/>
      <c r="PV78" s="236"/>
      <c r="PW78" s="236"/>
      <c r="PX78" s="236"/>
      <c r="PY78" s="236"/>
      <c r="PZ78" s="236"/>
      <c r="QA78" s="236"/>
      <c r="QB78" s="236"/>
      <c r="QC78" s="236"/>
      <c r="QD78" s="236"/>
      <c r="QE78" s="236"/>
      <c r="QF78" s="236"/>
      <c r="QG78" s="236"/>
      <c r="QH78" s="236"/>
      <c r="QI78" s="236"/>
      <c r="QJ78" s="236"/>
      <c r="QK78" s="236"/>
      <c r="QL78" s="236"/>
      <c r="QM78" s="236"/>
      <c r="QN78" s="236"/>
      <c r="QO78" s="236"/>
      <c r="QP78" s="236"/>
      <c r="QQ78" s="236"/>
      <c r="QR78" s="236"/>
      <c r="QS78" s="236"/>
      <c r="QT78" s="236"/>
      <c r="QU78" s="236"/>
      <c r="QV78" s="236"/>
      <c r="QW78" s="236"/>
      <c r="QX78" s="236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4"/>
      <c r="SD78" s="84"/>
      <c r="SE78" s="84"/>
      <c r="SF78" s="84"/>
      <c r="SG78" s="84"/>
      <c r="SH78" s="84"/>
      <c r="SI78" s="84"/>
      <c r="SJ78" s="84"/>
      <c r="SK78" s="84"/>
      <c r="SL78" s="84"/>
      <c r="SM78" s="84"/>
      <c r="SN78" s="84"/>
      <c r="SO78" s="84"/>
      <c r="SP78" s="84"/>
      <c r="SQ78" s="84"/>
      <c r="SR78" s="84"/>
      <c r="SS78" s="84"/>
      <c r="ST78" s="84"/>
      <c r="SU78" s="84"/>
      <c r="SV78" s="84"/>
      <c r="SW78" s="84"/>
      <c r="SX78" s="84"/>
      <c r="SY78" s="84"/>
      <c r="SZ78" s="84"/>
      <c r="TA78" s="84"/>
      <c r="TB78" s="84"/>
      <c r="TC78" s="84"/>
      <c r="TD78" s="84"/>
      <c r="TE78" s="84"/>
      <c r="TF78" s="84"/>
      <c r="TG78" s="84"/>
      <c r="TH78" s="84"/>
      <c r="TI78" s="84"/>
      <c r="TJ78" s="84"/>
      <c r="TK78" s="84"/>
      <c r="TL78" s="84"/>
      <c r="TM78" s="84"/>
      <c r="TN78" s="84"/>
      <c r="TO78" s="84"/>
      <c r="TP78" s="84"/>
      <c r="TQ78" s="84"/>
      <c r="TR78" s="84"/>
      <c r="TS78" s="84"/>
      <c r="TT78" s="84"/>
      <c r="TU78" s="84"/>
      <c r="TV78" s="84"/>
      <c r="TW78" s="84"/>
      <c r="TX78" s="84"/>
      <c r="TY78" s="84"/>
      <c r="TZ78" s="84"/>
      <c r="UA78" s="84"/>
      <c r="UB78" s="84"/>
      <c r="UC78" s="84"/>
      <c r="UD78" s="84"/>
      <c r="UE78" s="84"/>
      <c r="UF78" s="84"/>
      <c r="UG78" s="84"/>
      <c r="UH78" s="84"/>
      <c r="UI78" s="84"/>
    </row>
    <row r="79" spans="1:555" s="90" customFormat="1" ht="19.5" customHeight="1" x14ac:dyDescent="0.35">
      <c r="A79" s="84"/>
      <c r="B79" s="1167">
        <f t="shared" si="511"/>
        <v>42278</v>
      </c>
      <c r="C79" s="867">
        <f t="shared" si="512"/>
        <v>114309.12000000001</v>
      </c>
      <c r="D79" s="869">
        <v>0</v>
      </c>
      <c r="E79" s="869">
        <v>0</v>
      </c>
      <c r="F79" s="867">
        <f t="shared" si="387"/>
        <v>4316.125</v>
      </c>
      <c r="G79" s="870">
        <f t="shared" si="513"/>
        <v>118625.24500000001</v>
      </c>
      <c r="H79" s="953">
        <f t="shared" si="514"/>
        <v>3.7758360837700435E-2</v>
      </c>
      <c r="I79" s="355">
        <f t="shared" si="515"/>
        <v>93625.24500000001</v>
      </c>
      <c r="J79" s="355">
        <f>MAX(I55:I79)</f>
        <v>93625.24500000001</v>
      </c>
      <c r="K79" s="355">
        <f t="shared" si="388"/>
        <v>0</v>
      </c>
      <c r="L79" s="1145">
        <f t="shared" si="389"/>
        <v>42278</v>
      </c>
      <c r="M79" s="330">
        <f t="shared" si="516"/>
        <v>0</v>
      </c>
      <c r="N79" s="1035">
        <v>-367.5</v>
      </c>
      <c r="O79" s="498">
        <f t="shared" si="390"/>
        <v>0</v>
      </c>
      <c r="P79" s="330">
        <f t="shared" si="517"/>
        <v>1</v>
      </c>
      <c r="Q79" s="382">
        <f t="shared" si="391"/>
        <v>-36.75</v>
      </c>
      <c r="R79" s="274">
        <f t="shared" si="392"/>
        <v>-36.75</v>
      </c>
      <c r="S79" s="499">
        <f t="shared" si="518"/>
        <v>0</v>
      </c>
      <c r="T79" s="964">
        <v>-4980</v>
      </c>
      <c r="U79" s="269">
        <f t="shared" si="393"/>
        <v>0</v>
      </c>
      <c r="V79" s="499">
        <f t="shared" si="519"/>
        <v>1</v>
      </c>
      <c r="W79" s="964">
        <v>-498</v>
      </c>
      <c r="X79" s="269">
        <f t="shared" si="394"/>
        <v>-498</v>
      </c>
      <c r="Y79" s="499">
        <f t="shared" si="520"/>
        <v>0</v>
      </c>
      <c r="Z79" s="298">
        <v>780</v>
      </c>
      <c r="AA79" s="392">
        <f t="shared" si="395"/>
        <v>0</v>
      </c>
      <c r="AB79" s="330">
        <f t="shared" si="521"/>
        <v>0</v>
      </c>
      <c r="AC79" s="298">
        <f t="shared" si="396"/>
        <v>390</v>
      </c>
      <c r="AD79" s="274">
        <f t="shared" si="397"/>
        <v>0</v>
      </c>
      <c r="AE79" s="499">
        <f t="shared" si="522"/>
        <v>1</v>
      </c>
      <c r="AF79" s="1036">
        <v>78</v>
      </c>
      <c r="AG79" s="274">
        <f t="shared" si="398"/>
        <v>78</v>
      </c>
      <c r="AH79" s="499">
        <f t="shared" si="523"/>
        <v>0</v>
      </c>
      <c r="AI79" s="1036">
        <v>1280</v>
      </c>
      <c r="AJ79" s="392">
        <f t="shared" si="399"/>
        <v>0</v>
      </c>
      <c r="AK79" s="330">
        <f t="shared" si="524"/>
        <v>0</v>
      </c>
      <c r="AL79" s="1036">
        <v>640</v>
      </c>
      <c r="AM79" s="274">
        <f t="shared" si="400"/>
        <v>0</v>
      </c>
      <c r="AN79" s="499">
        <f t="shared" si="525"/>
        <v>1</v>
      </c>
      <c r="AO79" s="1036">
        <v>256</v>
      </c>
      <c r="AP79" s="392">
        <f t="shared" si="401"/>
        <v>256</v>
      </c>
      <c r="AQ79" s="316">
        <f t="shared" si="526"/>
        <v>0</v>
      </c>
      <c r="AR79" s="1036">
        <v>557.5</v>
      </c>
      <c r="AS79" s="392">
        <f t="shared" si="402"/>
        <v>0</v>
      </c>
      <c r="AT79" s="276">
        <f t="shared" si="527"/>
        <v>0</v>
      </c>
      <c r="AU79" s="1036">
        <v>278.75</v>
      </c>
      <c r="AV79" s="392">
        <f t="shared" si="403"/>
        <v>0</v>
      </c>
      <c r="AW79" s="297">
        <f t="shared" si="528"/>
        <v>1</v>
      </c>
      <c r="AX79" s="1036">
        <v>55.75</v>
      </c>
      <c r="AY79" s="274">
        <f t="shared" si="404"/>
        <v>55.75</v>
      </c>
      <c r="AZ79" s="499">
        <f t="shared" si="529"/>
        <v>0</v>
      </c>
      <c r="BA79" s="268">
        <v>2670</v>
      </c>
      <c r="BB79" s="392">
        <f t="shared" si="405"/>
        <v>0</v>
      </c>
      <c r="BC79" s="330">
        <f t="shared" si="530"/>
        <v>0</v>
      </c>
      <c r="BD79" s="268">
        <v>3060</v>
      </c>
      <c r="BE79" s="274">
        <f t="shared" si="406"/>
        <v>0</v>
      </c>
      <c r="BF79" s="499">
        <f t="shared" si="531"/>
        <v>0</v>
      </c>
      <c r="BG79" s="1036">
        <v>4050</v>
      </c>
      <c r="BH79" s="358">
        <f t="shared" si="407"/>
        <v>0</v>
      </c>
      <c r="BI79" s="499">
        <f t="shared" si="532"/>
        <v>0</v>
      </c>
      <c r="BJ79" s="1036">
        <v>4775</v>
      </c>
      <c r="BK79" s="269">
        <f t="shared" si="408"/>
        <v>0</v>
      </c>
      <c r="BL79" s="499">
        <f t="shared" si="533"/>
        <v>1</v>
      </c>
      <c r="BM79" s="382">
        <f t="shared" si="409"/>
        <v>2387.5</v>
      </c>
      <c r="BN79" s="392">
        <f t="shared" si="410"/>
        <v>2387.5</v>
      </c>
      <c r="BO79" s="499">
        <f t="shared" si="534"/>
        <v>0</v>
      </c>
      <c r="BP79" s="1036">
        <v>1181.25</v>
      </c>
      <c r="BQ79" s="274">
        <f t="shared" si="411"/>
        <v>0</v>
      </c>
      <c r="BR79" s="499">
        <f t="shared" si="535"/>
        <v>0</v>
      </c>
      <c r="BS79" s="298">
        <v>2881.25</v>
      </c>
      <c r="BT79" s="269">
        <f t="shared" si="412"/>
        <v>0</v>
      </c>
      <c r="BU79" s="499">
        <f t="shared" si="536"/>
        <v>1</v>
      </c>
      <c r="BV79" s="298">
        <f t="shared" si="413"/>
        <v>1440.625</v>
      </c>
      <c r="BW79" s="392">
        <f t="shared" si="414"/>
        <v>1440.625</v>
      </c>
      <c r="BX79" s="499">
        <f t="shared" si="537"/>
        <v>0</v>
      </c>
      <c r="BY79" s="964">
        <v>-530</v>
      </c>
      <c r="BZ79" s="392">
        <f t="shared" si="415"/>
        <v>0</v>
      </c>
      <c r="CA79" s="297">
        <f t="shared" si="601"/>
        <v>0</v>
      </c>
      <c r="CB79" s="1036">
        <v>6330</v>
      </c>
      <c r="CC79" s="269">
        <f t="shared" si="416"/>
        <v>0</v>
      </c>
      <c r="CD79" s="501">
        <f t="shared" si="538"/>
        <v>0</v>
      </c>
      <c r="CE79" s="298">
        <f t="shared" si="417"/>
        <v>3165</v>
      </c>
      <c r="CF79" s="500">
        <f t="shared" si="418"/>
        <v>0</v>
      </c>
      <c r="CG79" s="330">
        <f t="shared" si="539"/>
        <v>1</v>
      </c>
      <c r="CH79" s="1036">
        <v>633</v>
      </c>
      <c r="CI79" s="299">
        <f t="shared" si="419"/>
        <v>633</v>
      </c>
      <c r="CJ79" s="499">
        <f t="shared" si="540"/>
        <v>0</v>
      </c>
      <c r="CK79" s="268"/>
      <c r="CL79" s="392">
        <f t="shared" si="420"/>
        <v>0</v>
      </c>
      <c r="CM79" s="330">
        <f t="shared" si="541"/>
        <v>0</v>
      </c>
      <c r="CN79" s="268"/>
      <c r="CO79" s="269">
        <f t="shared" si="421"/>
        <v>0</v>
      </c>
      <c r="CP79" s="501">
        <f t="shared" si="542"/>
        <v>0</v>
      </c>
      <c r="CQ79" s="268"/>
      <c r="CR79" s="299"/>
      <c r="CS79" s="330">
        <f t="shared" si="543"/>
        <v>1</v>
      </c>
      <c r="CT79" s="268"/>
      <c r="CU79" s="274">
        <f t="shared" si="422"/>
        <v>0</v>
      </c>
      <c r="CV79" s="323">
        <f t="shared" si="423"/>
        <v>4316.125</v>
      </c>
      <c r="CW79" s="323">
        <f t="shared" si="544"/>
        <v>93625.24500000001</v>
      </c>
      <c r="CX79" s="223"/>
      <c r="CY79" s="1127">
        <f t="shared" si="424"/>
        <v>42278</v>
      </c>
      <c r="CZ79" s="297">
        <f t="shared" si="545"/>
        <v>0</v>
      </c>
      <c r="DA79" s="269">
        <v>4032.5</v>
      </c>
      <c r="DB79" s="299">
        <f t="shared" si="425"/>
        <v>0</v>
      </c>
      <c r="DC79" s="297">
        <f t="shared" si="546"/>
        <v>0</v>
      </c>
      <c r="DD79" s="298">
        <f t="shared" si="426"/>
        <v>403.25</v>
      </c>
      <c r="DE79" s="299">
        <f t="shared" si="427"/>
        <v>0</v>
      </c>
      <c r="DF79" s="297">
        <f t="shared" si="547"/>
        <v>0</v>
      </c>
      <c r="DG79" s="1034">
        <v>5480</v>
      </c>
      <c r="DH79" s="299">
        <f t="shared" si="428"/>
        <v>0</v>
      </c>
      <c r="DI79" s="297">
        <f t="shared" si="548"/>
        <v>0</v>
      </c>
      <c r="DJ79" s="1036">
        <v>548</v>
      </c>
      <c r="DK79" s="596">
        <f t="shared" si="429"/>
        <v>0</v>
      </c>
      <c r="DL79" s="297">
        <f t="shared" si="549"/>
        <v>0</v>
      </c>
      <c r="DM79" s="1034">
        <v>3160</v>
      </c>
      <c r="DN79" s="596">
        <f t="shared" si="430"/>
        <v>0</v>
      </c>
      <c r="DO79" s="330">
        <f t="shared" si="550"/>
        <v>0</v>
      </c>
      <c r="DP79" s="298">
        <f t="shared" si="431"/>
        <v>1580</v>
      </c>
      <c r="DQ79" s="274">
        <f t="shared" si="432"/>
        <v>0</v>
      </c>
      <c r="DR79" s="499">
        <f t="shared" si="551"/>
        <v>0</v>
      </c>
      <c r="DS79" s="298">
        <f t="shared" si="433"/>
        <v>316</v>
      </c>
      <c r="DT79" s="274">
        <f t="shared" si="434"/>
        <v>0</v>
      </c>
      <c r="DU79" s="297">
        <f t="shared" si="552"/>
        <v>0</v>
      </c>
      <c r="DV79" s="1036">
        <v>5300</v>
      </c>
      <c r="DW79" s="596">
        <f t="shared" si="435"/>
        <v>0</v>
      </c>
      <c r="DX79" s="297">
        <f t="shared" si="553"/>
        <v>0</v>
      </c>
      <c r="DY79" s="269">
        <f t="shared" si="436"/>
        <v>2650</v>
      </c>
      <c r="DZ79" s="596">
        <f t="shared" si="437"/>
        <v>0</v>
      </c>
      <c r="EA79" s="297">
        <f t="shared" si="554"/>
        <v>0</v>
      </c>
      <c r="EB79" s="1053">
        <v>1060</v>
      </c>
      <c r="EC79" s="596">
        <f t="shared" si="438"/>
        <v>0</v>
      </c>
      <c r="ED79" s="297">
        <f t="shared" si="555"/>
        <v>0</v>
      </c>
      <c r="EE79" s="274">
        <v>-3000</v>
      </c>
      <c r="EF79" s="596">
        <f t="shared" si="439"/>
        <v>0</v>
      </c>
      <c r="EG79" s="297">
        <f t="shared" si="556"/>
        <v>0</v>
      </c>
      <c r="EH79" s="269">
        <f t="shared" si="440"/>
        <v>-1500</v>
      </c>
      <c r="EI79" s="596">
        <f t="shared" si="441"/>
        <v>0</v>
      </c>
      <c r="EJ79" s="276">
        <f t="shared" si="557"/>
        <v>0</v>
      </c>
      <c r="EK79" s="269">
        <f t="shared" si="442"/>
        <v>-300</v>
      </c>
      <c r="EL79" s="596">
        <f t="shared" si="443"/>
        <v>0</v>
      </c>
      <c r="EM79" s="297">
        <f t="shared" si="558"/>
        <v>0</v>
      </c>
      <c r="EN79" s="1224">
        <v>530</v>
      </c>
      <c r="EO79" s="596">
        <f t="shared" si="444"/>
        <v>0</v>
      </c>
      <c r="EP79" s="297">
        <f t="shared" si="559"/>
        <v>0</v>
      </c>
      <c r="EQ79" s="269">
        <v>3590</v>
      </c>
      <c r="ER79" s="596">
        <f t="shared" si="445"/>
        <v>0</v>
      </c>
      <c r="ES79" s="297">
        <f t="shared" si="560"/>
        <v>0</v>
      </c>
      <c r="ET79" s="1036">
        <v>2310</v>
      </c>
      <c r="EU79" s="596">
        <f t="shared" si="446"/>
        <v>0</v>
      </c>
      <c r="EV79" s="297">
        <f t="shared" si="561"/>
        <v>0</v>
      </c>
      <c r="EW79" s="1036">
        <v>2512.5</v>
      </c>
      <c r="EX79" s="596">
        <f t="shared" si="447"/>
        <v>0</v>
      </c>
      <c r="EY79" s="297">
        <f t="shared" si="562"/>
        <v>0</v>
      </c>
      <c r="EZ79" s="1036">
        <v>1256.25</v>
      </c>
      <c r="FA79" s="596">
        <f t="shared" si="448"/>
        <v>0</v>
      </c>
      <c r="FB79" s="297">
        <f t="shared" si="563"/>
        <v>0</v>
      </c>
      <c r="FC79" s="1036">
        <v>981.25</v>
      </c>
      <c r="FD79" s="596">
        <f t="shared" si="449"/>
        <v>0</v>
      </c>
      <c r="FE79" s="297">
        <f t="shared" si="564"/>
        <v>0</v>
      </c>
      <c r="FF79" s="964">
        <v>-1068.75</v>
      </c>
      <c r="FG79" s="596">
        <f t="shared" si="450"/>
        <v>0</v>
      </c>
      <c r="FH79" s="297">
        <f t="shared" si="565"/>
        <v>0</v>
      </c>
      <c r="FI79" s="964">
        <v>-534.38</v>
      </c>
      <c r="FJ79" s="596">
        <f t="shared" si="451"/>
        <v>0</v>
      </c>
      <c r="FK79" s="297">
        <f t="shared" si="566"/>
        <v>0</v>
      </c>
      <c r="FL79" s="1036">
        <v>4320</v>
      </c>
      <c r="FM79" s="596">
        <f t="shared" si="452"/>
        <v>0</v>
      </c>
      <c r="FN79" s="297">
        <f t="shared" si="567"/>
        <v>0</v>
      </c>
      <c r="FO79" s="1036">
        <v>5580</v>
      </c>
      <c r="FP79" s="274">
        <f t="shared" si="453"/>
        <v>0</v>
      </c>
      <c r="FQ79" s="274"/>
      <c r="FR79" s="297">
        <f t="shared" si="568"/>
        <v>0</v>
      </c>
      <c r="FS79" s="269">
        <f t="shared" si="454"/>
        <v>2790</v>
      </c>
      <c r="FT79" s="596">
        <f t="shared" si="455"/>
        <v>0</v>
      </c>
      <c r="FU79" s="297">
        <f t="shared" si="569"/>
        <v>0</v>
      </c>
      <c r="FV79" s="269">
        <f t="shared" si="456"/>
        <v>558</v>
      </c>
      <c r="FW79" s="596">
        <f t="shared" si="457"/>
        <v>0</v>
      </c>
      <c r="FX79" s="301">
        <f t="shared" si="458"/>
        <v>0</v>
      </c>
      <c r="FY79" s="492">
        <f t="shared" si="570"/>
        <v>0</v>
      </c>
      <c r="FZ79" s="302"/>
      <c r="GA79" s="1131">
        <f t="shared" si="459"/>
        <v>42278</v>
      </c>
      <c r="GB79" s="316">
        <f t="shared" si="571"/>
        <v>0</v>
      </c>
      <c r="GC79" s="323">
        <v>4566.25</v>
      </c>
      <c r="GD79" s="268">
        <f t="shared" si="460"/>
        <v>0</v>
      </c>
      <c r="GE79" s="316">
        <f t="shared" si="572"/>
        <v>0</v>
      </c>
      <c r="GF79" s="1036">
        <v>456.63</v>
      </c>
      <c r="GG79" s="386">
        <f t="shared" si="461"/>
        <v>0</v>
      </c>
      <c r="GH79" s="669">
        <f t="shared" si="573"/>
        <v>0</v>
      </c>
      <c r="GI79" s="1036">
        <v>7995</v>
      </c>
      <c r="GJ79" s="268">
        <f t="shared" si="462"/>
        <v>0</v>
      </c>
      <c r="GK79" s="546">
        <f t="shared" si="574"/>
        <v>0</v>
      </c>
      <c r="GL79" s="268">
        <f t="shared" si="463"/>
        <v>799.5</v>
      </c>
      <c r="GM79" s="386">
        <f t="shared" si="464"/>
        <v>0</v>
      </c>
      <c r="GN79" s="297">
        <f t="shared" si="575"/>
        <v>0</v>
      </c>
      <c r="GO79" s="269">
        <v>-727.5</v>
      </c>
      <c r="GP79" s="596">
        <f t="shared" si="465"/>
        <v>0</v>
      </c>
      <c r="GQ79" s="330">
        <f t="shared" si="576"/>
        <v>0</v>
      </c>
      <c r="GR79" s="298">
        <f t="shared" si="466"/>
        <v>-363.75</v>
      </c>
      <c r="GS79" s="274">
        <f t="shared" si="467"/>
        <v>0</v>
      </c>
      <c r="GT79" s="499">
        <f t="shared" si="577"/>
        <v>0</v>
      </c>
      <c r="GU79" s="298">
        <f t="shared" si="468"/>
        <v>-72.75</v>
      </c>
      <c r="GV79" s="274">
        <f t="shared" si="469"/>
        <v>0</v>
      </c>
      <c r="GW79" s="499">
        <f t="shared" si="578"/>
        <v>0</v>
      </c>
      <c r="GX79" s="964">
        <v>-347.5</v>
      </c>
      <c r="GY79" s="274">
        <f t="shared" si="470"/>
        <v>0</v>
      </c>
      <c r="GZ79" s="499">
        <f t="shared" si="579"/>
        <v>0</v>
      </c>
      <c r="HA79" s="298">
        <f t="shared" si="471"/>
        <v>-173.75</v>
      </c>
      <c r="HB79" s="274">
        <f t="shared" si="472"/>
        <v>0</v>
      </c>
      <c r="HC79" s="499">
        <f t="shared" si="580"/>
        <v>0</v>
      </c>
      <c r="HD79" s="964">
        <v>-69.5</v>
      </c>
      <c r="HE79" s="274">
        <f t="shared" si="473"/>
        <v>0</v>
      </c>
      <c r="HF79" s="691">
        <f t="shared" si="581"/>
        <v>0</v>
      </c>
      <c r="HG79" s="317">
        <v>1082.5</v>
      </c>
      <c r="HH79" s="498">
        <f t="shared" si="474"/>
        <v>0</v>
      </c>
      <c r="HI79" s="691">
        <f t="shared" si="582"/>
        <v>0</v>
      </c>
      <c r="HJ79" s="317">
        <f t="shared" si="475"/>
        <v>541.25</v>
      </c>
      <c r="HK79" s="498">
        <f t="shared" si="476"/>
        <v>0</v>
      </c>
      <c r="HL79" s="689">
        <f t="shared" si="583"/>
        <v>0</v>
      </c>
      <c r="HM79" s="317">
        <f t="shared" si="477"/>
        <v>108.25</v>
      </c>
      <c r="HN79" s="317">
        <f t="shared" si="478"/>
        <v>0</v>
      </c>
      <c r="HO79" s="691">
        <f t="shared" si="584"/>
        <v>0</v>
      </c>
      <c r="HP79" s="1036">
        <v>1000</v>
      </c>
      <c r="HQ79" s="498">
        <f t="shared" si="479"/>
        <v>0</v>
      </c>
      <c r="HR79" s="499"/>
      <c r="HS79" s="298"/>
      <c r="HT79" s="392"/>
      <c r="HU79" s="691">
        <f t="shared" si="585"/>
        <v>0</v>
      </c>
      <c r="HV79" s="1036">
        <v>1670</v>
      </c>
      <c r="HW79" s="498">
        <f t="shared" si="480"/>
        <v>0</v>
      </c>
      <c r="HX79" s="499"/>
      <c r="HY79" s="298"/>
      <c r="HZ79" s="392"/>
      <c r="IA79" s="689">
        <f t="shared" si="586"/>
        <v>0</v>
      </c>
      <c r="IB79" s="1036">
        <v>2662.5</v>
      </c>
      <c r="IC79" s="317">
        <f t="shared" si="481"/>
        <v>0</v>
      </c>
      <c r="ID79" s="499">
        <f t="shared" si="587"/>
        <v>0</v>
      </c>
      <c r="IE79" s="1036">
        <v>205.5</v>
      </c>
      <c r="IF79" s="392">
        <f t="shared" si="482"/>
        <v>0</v>
      </c>
      <c r="IG79" s="691">
        <f t="shared" si="588"/>
        <v>0</v>
      </c>
      <c r="IH79" s="317">
        <v>2250</v>
      </c>
      <c r="II79" s="498">
        <f t="shared" si="483"/>
        <v>0</v>
      </c>
      <c r="IJ79" s="691">
        <f t="shared" si="589"/>
        <v>0</v>
      </c>
      <c r="IK79" s="298">
        <f t="shared" si="484"/>
        <v>1125</v>
      </c>
      <c r="IL79" s="317">
        <f t="shared" si="485"/>
        <v>0</v>
      </c>
      <c r="IM79" s="499">
        <f t="shared" si="590"/>
        <v>0</v>
      </c>
      <c r="IN79" s="1036">
        <v>169.5</v>
      </c>
      <c r="IO79" s="392">
        <f t="shared" si="486"/>
        <v>0</v>
      </c>
      <c r="IP79" s="499">
        <f t="shared" si="591"/>
        <v>0</v>
      </c>
      <c r="IQ79" s="964">
        <v>-1000</v>
      </c>
      <c r="IR79" s="392">
        <f t="shared" si="487"/>
        <v>0</v>
      </c>
      <c r="IS79" s="499"/>
      <c r="IT79" s="298"/>
      <c r="IU79" s="392"/>
      <c r="IV79" s="499">
        <f t="shared" si="592"/>
        <v>0</v>
      </c>
      <c r="IW79" s="298">
        <v>43.75</v>
      </c>
      <c r="IX79" s="392">
        <f t="shared" si="488"/>
        <v>0</v>
      </c>
      <c r="IY79" s="499">
        <f t="shared" si="593"/>
        <v>0</v>
      </c>
      <c r="IZ79" s="298">
        <f t="shared" si="489"/>
        <v>21.875</v>
      </c>
      <c r="JA79" s="392">
        <f t="shared" si="490"/>
        <v>0</v>
      </c>
      <c r="JB79" s="385">
        <f t="shared" si="594"/>
        <v>0</v>
      </c>
      <c r="JC79" s="298">
        <v>-57.63</v>
      </c>
      <c r="JD79" s="392">
        <f t="shared" si="491"/>
        <v>0</v>
      </c>
      <c r="JE79" s="499">
        <f t="shared" si="595"/>
        <v>0</v>
      </c>
      <c r="JF79" s="298">
        <v>2890</v>
      </c>
      <c r="JG79" s="392">
        <f t="shared" si="492"/>
        <v>0</v>
      </c>
      <c r="JH79" s="499">
        <f t="shared" si="596"/>
        <v>0</v>
      </c>
      <c r="JI79" s="1036">
        <v>2910</v>
      </c>
      <c r="JJ79" s="392">
        <f t="shared" si="493"/>
        <v>0</v>
      </c>
      <c r="JK79" s="499">
        <f t="shared" si="597"/>
        <v>0</v>
      </c>
      <c r="JL79" s="1036">
        <v>1455</v>
      </c>
      <c r="JM79" s="392">
        <f t="shared" si="494"/>
        <v>0</v>
      </c>
      <c r="JN79" s="499">
        <f t="shared" si="598"/>
        <v>0</v>
      </c>
      <c r="JO79" s="298">
        <f t="shared" si="495"/>
        <v>291</v>
      </c>
      <c r="JP79" s="392">
        <f t="shared" si="496"/>
        <v>0</v>
      </c>
      <c r="JQ79" s="561">
        <f t="shared" si="497"/>
        <v>0</v>
      </c>
      <c r="JR79" s="498">
        <f t="shared" si="599"/>
        <v>0</v>
      </c>
      <c r="JS79" s="223"/>
      <c r="JT79" s="254">
        <f t="shared" ref="JT79:JT90" si="602">B85</f>
        <v>42370</v>
      </c>
      <c r="JU79" s="253">
        <f t="shared" ref="JU79:JU90" si="603">JU78+O85</f>
        <v>0</v>
      </c>
      <c r="JV79" s="253">
        <f t="shared" ref="JV79:JV90" si="604">JV78+R85</f>
        <v>6199.75</v>
      </c>
      <c r="JW79" s="253">
        <f t="shared" ref="JW79:JW90" si="605">JW78+U85</f>
        <v>0</v>
      </c>
      <c r="JX79" s="253">
        <f t="shared" ref="JX79:JX90" si="606">JX78+X85</f>
        <v>2410.5</v>
      </c>
      <c r="JY79" s="253">
        <f t="shared" ref="JY79:JY90" si="607">JY78+AA85</f>
        <v>0</v>
      </c>
      <c r="JZ79" s="253">
        <f t="shared" ref="JZ79:JZ90" si="608">JZ78+AD85</f>
        <v>0</v>
      </c>
      <c r="KA79" s="253">
        <f t="shared" ref="KA79:KA90" si="609">KA78+AG85</f>
        <v>7626</v>
      </c>
      <c r="KB79" s="253">
        <f t="shared" ref="KB79:KB90" si="610">KB78+AJ85</f>
        <v>0</v>
      </c>
      <c r="KC79" s="253">
        <f t="shared" ref="KC79:KC90" si="611">KC78+AM85</f>
        <v>0</v>
      </c>
      <c r="KD79" s="831">
        <f t="shared" ref="KD79:KD90" si="612">KD78+AP85</f>
        <v>5304</v>
      </c>
      <c r="KE79" s="831">
        <f t="shared" ref="KE79:KE90" si="613">KE78+AS85</f>
        <v>0</v>
      </c>
      <c r="KF79" s="831">
        <f t="shared" ref="KF79:KF90" si="614">KF78+AV85</f>
        <v>0</v>
      </c>
      <c r="KG79" s="831">
        <f t="shared" ref="KG79:KG90" si="615">KG78+AY85</f>
        <v>2768.12</v>
      </c>
      <c r="KH79" s="831">
        <f t="shared" ref="KH79:KH90" si="616">KH78+BB85</f>
        <v>0</v>
      </c>
      <c r="KI79" s="831">
        <f t="shared" ref="KI79:KI90" si="617">KI78+BE85</f>
        <v>0</v>
      </c>
      <c r="KJ79" s="253">
        <f t="shared" ref="KJ79:KJ90" si="618">KJ78+BH85</f>
        <v>0</v>
      </c>
      <c r="KK79" s="831">
        <f t="shared" ref="KK79:KK90" si="619">KK78+BK85</f>
        <v>0</v>
      </c>
      <c r="KL79" s="831">
        <f t="shared" ref="KL79:KL90" si="620">KL78+BN85</f>
        <v>47306.25</v>
      </c>
      <c r="KM79" s="831">
        <f t="shared" ref="KM79:KM90" si="621">KM78+BQ85</f>
        <v>0</v>
      </c>
      <c r="KN79" s="831">
        <f t="shared" ref="KN79:KN90" si="622">KN78+BT85</f>
        <v>0</v>
      </c>
      <c r="KO79" s="831">
        <f t="shared" ref="KO79:KO90" si="623">KO78+BW85</f>
        <v>25159.375</v>
      </c>
      <c r="KP79" s="831">
        <f t="shared" ref="KP79:KP90" si="624">KP78+BZ85</f>
        <v>0</v>
      </c>
      <c r="KQ79" s="831">
        <f t="shared" ref="KQ79:KQ90" si="625">KQ78+CC85</f>
        <v>0</v>
      </c>
      <c r="KR79" s="831">
        <f t="shared" ref="KR79:KR90" si="626">KR78+CF85</f>
        <v>0</v>
      </c>
      <c r="KS79" s="831">
        <f t="shared" ref="KS79:KS90" si="627">KS78+CI85</f>
        <v>7009</v>
      </c>
      <c r="KT79" s="515">
        <f t="shared" ref="KT79:KT90" si="628">KT78+DB85</f>
        <v>0</v>
      </c>
      <c r="KU79" s="243">
        <f t="shared" ref="KU79:KU90" si="629">KU78+DE85</f>
        <v>0</v>
      </c>
      <c r="KV79" s="243">
        <f t="shared" ref="KV79:KV90" si="630">KV78+DH85</f>
        <v>0</v>
      </c>
      <c r="KW79" s="243">
        <f t="shared" ref="KW79:KW90" si="631">KW78+DK85</f>
        <v>0</v>
      </c>
      <c r="KX79" s="243">
        <f t="shared" ref="KX79:KX90" si="632">KX78+DN85</f>
        <v>0</v>
      </c>
      <c r="KY79" s="243">
        <f t="shared" ref="KY79:KY90" si="633">KY78+DQ85</f>
        <v>0</v>
      </c>
      <c r="KZ79" s="243">
        <f>KZ78+DT85</f>
        <v>0</v>
      </c>
      <c r="LA79" s="243">
        <f t="shared" ref="LA79:LA90" si="634">LA78+DW85</f>
        <v>0</v>
      </c>
      <c r="LB79" s="243">
        <f t="shared" ref="LB79:LB90" si="635">LB78+DZ85</f>
        <v>0</v>
      </c>
      <c r="LC79" s="243">
        <f t="shared" ref="LC79:LC90" si="636">LC78+EC85</f>
        <v>0</v>
      </c>
      <c r="LD79" s="243">
        <f t="shared" ref="LD79:LD90" si="637">LD78+EF85</f>
        <v>0</v>
      </c>
      <c r="LE79" s="243">
        <f t="shared" ref="LE79:LE90" si="638">LE78+EI85</f>
        <v>0</v>
      </c>
      <c r="LF79" s="243">
        <f t="shared" ref="LF79:LF90" si="639">LF78+EL85</f>
        <v>0</v>
      </c>
      <c r="LG79" s="243">
        <f t="shared" ref="LG79:LG90" si="640">LG78+EO85</f>
        <v>0</v>
      </c>
      <c r="LH79" s="243">
        <f t="shared" ref="LH79:LH90" si="641">LH78+ER85</f>
        <v>0</v>
      </c>
      <c r="LI79" s="243">
        <f t="shared" ref="LI79:LI90" si="642">LI78+EU85</f>
        <v>0</v>
      </c>
      <c r="LJ79" s="243">
        <f t="shared" ref="LJ79:LJ90" si="643">LJ78+EX85</f>
        <v>0</v>
      </c>
      <c r="LK79" s="243">
        <f t="shared" ref="LK79:LK90" si="644">LK78+FA85</f>
        <v>0</v>
      </c>
      <c r="LL79" s="243">
        <f t="shared" ref="LL79:LL90" si="645">LL78+FD85</f>
        <v>0</v>
      </c>
      <c r="LM79" s="243">
        <f t="shared" ref="LM79:LM90" si="646">LM78+FG85</f>
        <v>0</v>
      </c>
      <c r="LN79" s="243">
        <f t="shared" ref="LN79:LN90" si="647">LN78+FJ85</f>
        <v>0</v>
      </c>
      <c r="LO79" s="243">
        <f t="shared" ref="LO79:LO90" si="648">LO78+FP85</f>
        <v>0</v>
      </c>
      <c r="LP79" s="243">
        <f t="shared" ref="LP79:LP90" si="649">LP78+FT85</f>
        <v>0</v>
      </c>
      <c r="LQ79" s="243">
        <f t="shared" ref="LQ79:LQ90" si="650">LQ78+FW85</f>
        <v>0</v>
      </c>
      <c r="LR79" s="515">
        <f t="shared" ref="LR79:LR90" si="651">LR78+GD85</f>
        <v>0</v>
      </c>
      <c r="LS79" s="243">
        <f t="shared" ref="LS79:LS90" si="652">LS78+GG85</f>
        <v>0</v>
      </c>
      <c r="LT79" s="243">
        <f t="shared" ref="LT79:LT90" si="653">LT78+GJ85</f>
        <v>0</v>
      </c>
      <c r="LU79" s="243">
        <f t="shared" ref="LU79:LU90" si="654">LU78+GM85</f>
        <v>0</v>
      </c>
      <c r="LV79" s="243">
        <f t="shared" ref="LV79:LV90" si="655">LV78+GP85</f>
        <v>0</v>
      </c>
      <c r="LW79" s="243">
        <f t="shared" ref="LW79:LW90" si="656">LW78+GS85</f>
        <v>0</v>
      </c>
      <c r="LX79" s="243">
        <f t="shared" ref="LX79:LX90" si="657">LX78+GV85</f>
        <v>0</v>
      </c>
      <c r="LY79" s="243">
        <f t="shared" ref="LY79:LY90" si="658">LY78+GY85</f>
        <v>0</v>
      </c>
      <c r="LZ79" s="243">
        <f t="shared" ref="LZ79:LZ90" si="659">LZ78+HB85</f>
        <v>0</v>
      </c>
      <c r="MA79" s="243">
        <f t="shared" ref="MA79:MA90" si="660">MA78+HE85</f>
        <v>0</v>
      </c>
      <c r="MB79" s="243">
        <f t="shared" ref="MB79:MB90" si="661">MB78+HH85</f>
        <v>0</v>
      </c>
      <c r="MC79" s="243">
        <f>MC77+HK85</f>
        <v>0</v>
      </c>
      <c r="MD79" s="243">
        <f t="shared" ref="MD79:MD90" si="662">MD78+HN85</f>
        <v>0</v>
      </c>
      <c r="ME79" s="243">
        <f t="shared" ref="ME79:ME90" si="663">ME78+HQ85</f>
        <v>0</v>
      </c>
      <c r="MF79" s="243">
        <f t="shared" ref="MF79:MF90" si="664">MF78+HW85</f>
        <v>0</v>
      </c>
      <c r="MG79" s="243">
        <f t="shared" ref="MG79:MG90" si="665">MG78+IC85</f>
        <v>0</v>
      </c>
      <c r="MH79" s="243">
        <f t="shared" ref="MH79:MH90" si="666">MH78+II85</f>
        <v>0</v>
      </c>
      <c r="MI79" s="243">
        <f t="shared" ref="MI79:MI90" si="667">MI78+IL85</f>
        <v>0</v>
      </c>
      <c r="MJ79" s="243">
        <f t="shared" ref="MJ79:MJ90" si="668">MJ78+IR85</f>
        <v>0</v>
      </c>
      <c r="MK79" s="243">
        <f t="shared" ref="MK79:MK90" si="669">MK78+IX85</f>
        <v>0</v>
      </c>
      <c r="ML79" s="243">
        <f t="shared" ref="ML79:ML90" si="670">ML78+JA85</f>
        <v>0</v>
      </c>
      <c r="MM79" s="243">
        <f t="shared" ref="MM79:MM90" si="671">MM78+JG85</f>
        <v>0</v>
      </c>
      <c r="MN79" s="243">
        <f t="shared" ref="MN79:MN90" si="672">MN78+JJ85</f>
        <v>0</v>
      </c>
      <c r="MO79" s="243">
        <f t="shared" ref="MO79:MO90" si="673">MO78+JM85</f>
        <v>0</v>
      </c>
      <c r="MP79" s="243">
        <f t="shared" ref="MP79:MP90" si="674">MP78+JP85</f>
        <v>0</v>
      </c>
      <c r="MQ79" s="243">
        <f t="shared" ref="MQ79:MQ90" si="675">HT85+MQ78</f>
        <v>0</v>
      </c>
      <c r="MR79" s="243">
        <f t="shared" ref="MR79:MR90" si="676">HZ85+MR78</f>
        <v>0</v>
      </c>
      <c r="MS79" s="243">
        <f t="shared" ref="MS79:MS90" si="677">IF85+MS78</f>
        <v>0</v>
      </c>
      <c r="MT79" s="243">
        <f t="shared" ref="MT79:MT90" si="678">IO85+MT78</f>
        <v>0</v>
      </c>
      <c r="MU79" s="243">
        <f t="shared" ref="MU79:MU90" si="679">IU85+MU78</f>
        <v>0</v>
      </c>
      <c r="MV79" s="243">
        <f t="shared" ref="MV79:MV90" si="680">JD85+MV78</f>
        <v>0</v>
      </c>
      <c r="MW79" s="861">
        <f t="shared" si="115"/>
        <v>42370</v>
      </c>
      <c r="MX79" s="253">
        <f t="shared" si="116"/>
        <v>103782.995</v>
      </c>
      <c r="MY79" s="243">
        <f t="shared" si="117"/>
        <v>0</v>
      </c>
      <c r="MZ79" s="243">
        <f t="shared" si="118"/>
        <v>0</v>
      </c>
      <c r="NA79" s="243">
        <f t="shared" si="119"/>
        <v>103782.995</v>
      </c>
      <c r="NB79" s="359"/>
      <c r="NC79" s="1159">
        <f t="shared" si="498"/>
        <v>42278</v>
      </c>
      <c r="ND79" s="378">
        <f t="shared" si="499"/>
        <v>4316.125</v>
      </c>
      <c r="NE79" s="378">
        <f t="shared" si="500"/>
        <v>0</v>
      </c>
      <c r="NF79" s="382">
        <f t="shared" si="501"/>
        <v>0</v>
      </c>
      <c r="NG79" s="274">
        <f t="shared" si="502"/>
        <v>4316.125</v>
      </c>
      <c r="NH79" s="819">
        <f t="shared" si="503"/>
        <v>42278</v>
      </c>
      <c r="NI79" s="269">
        <f t="shared" si="504"/>
        <v>4316.125</v>
      </c>
      <c r="NJ79" s="274">
        <f t="shared" si="505"/>
        <v>0</v>
      </c>
      <c r="NK79" s="1113">
        <f t="shared" si="506"/>
        <v>1</v>
      </c>
      <c r="NL79" s="992">
        <f t="shared" si="507"/>
        <v>0</v>
      </c>
      <c r="NM79" s="413">
        <f t="shared" si="508"/>
        <v>42278</v>
      </c>
      <c r="NN79" s="378">
        <f t="shared" si="600"/>
        <v>93625.24500000001</v>
      </c>
      <c r="NO79" s="243">
        <f>MAX(NN55:NN79)</f>
        <v>93625.24500000001</v>
      </c>
      <c r="NP79" s="243">
        <f t="shared" si="509"/>
        <v>0</v>
      </c>
      <c r="NQ79" s="276">
        <f>(NP79=NP203)*1</f>
        <v>0</v>
      </c>
      <c r="NR79" s="254">
        <f t="shared" si="510"/>
        <v>0</v>
      </c>
      <c r="NS79" s="757"/>
      <c r="NT79" s="757"/>
      <c r="NU79" s="758"/>
      <c r="NV79" s="758"/>
      <c r="NW79" s="758"/>
      <c r="NX79" s="234"/>
      <c r="NY79" s="241"/>
      <c r="NZ79" s="241"/>
      <c r="OA79" s="143"/>
      <c r="OB79" s="241"/>
      <c r="OC79" s="241"/>
      <c r="OD79" s="236"/>
      <c r="OE79" s="236"/>
      <c r="OF79" s="236"/>
      <c r="OG79" s="234"/>
      <c r="OH79" s="143"/>
      <c r="OI79" s="236"/>
      <c r="OJ79" s="236"/>
      <c r="OK79" s="236"/>
      <c r="OL79" s="236"/>
      <c r="OM79" s="236"/>
      <c r="ON79" s="236"/>
      <c r="OO79" s="236"/>
      <c r="OP79" s="236"/>
      <c r="OQ79" s="236"/>
      <c r="OR79" s="236"/>
      <c r="OS79" s="236"/>
      <c r="OT79" s="236"/>
      <c r="OU79" s="236"/>
      <c r="OV79" s="236"/>
      <c r="OW79" s="236"/>
      <c r="OX79" s="236"/>
      <c r="OY79" s="236"/>
      <c r="OZ79" s="236"/>
      <c r="PA79" s="236"/>
      <c r="PB79" s="236"/>
      <c r="PC79" s="236"/>
      <c r="PD79" s="236"/>
      <c r="PE79" s="236"/>
      <c r="PF79" s="236"/>
      <c r="PG79" s="236"/>
      <c r="PH79" s="236"/>
      <c r="PI79" s="236"/>
      <c r="PJ79" s="236"/>
      <c r="PK79" s="236"/>
      <c r="PL79" s="236"/>
      <c r="PM79" s="236"/>
      <c r="PN79" s="236"/>
      <c r="PO79" s="236"/>
      <c r="PP79" s="236"/>
      <c r="PQ79" s="236"/>
      <c r="PR79" s="236"/>
      <c r="PS79" s="236"/>
      <c r="PT79" s="236"/>
      <c r="PU79" s="236"/>
      <c r="PV79" s="236"/>
      <c r="PW79" s="236"/>
      <c r="PX79" s="236"/>
      <c r="PY79" s="236"/>
      <c r="PZ79" s="236"/>
      <c r="QA79" s="236"/>
      <c r="QB79" s="236"/>
      <c r="QC79" s="236"/>
      <c r="QD79" s="236"/>
      <c r="QE79" s="236"/>
      <c r="QF79" s="236"/>
      <c r="QG79" s="236"/>
      <c r="QH79" s="236"/>
      <c r="QI79" s="236"/>
      <c r="QJ79" s="236"/>
      <c r="QK79" s="236"/>
      <c r="QL79" s="236"/>
      <c r="QM79" s="236"/>
      <c r="QN79" s="236"/>
      <c r="QO79" s="236"/>
      <c r="QP79" s="236"/>
      <c r="QQ79" s="236"/>
      <c r="QR79" s="236"/>
      <c r="QS79" s="236"/>
      <c r="QT79" s="236"/>
      <c r="QU79" s="236"/>
      <c r="QV79" s="236"/>
      <c r="QW79" s="236"/>
      <c r="QX79" s="236"/>
      <c r="QY79" s="84"/>
      <c r="QZ79" s="84"/>
      <c r="RA79" s="84"/>
      <c r="RB79" s="84"/>
      <c r="RC79" s="84"/>
      <c r="RD79" s="84"/>
      <c r="RE79" s="84"/>
      <c r="RF79" s="84"/>
      <c r="RG79" s="84"/>
      <c r="RH79" s="84"/>
      <c r="RI79" s="84"/>
      <c r="RJ79" s="84"/>
      <c r="RK79" s="84"/>
      <c r="RL79" s="84"/>
      <c r="RM79" s="84"/>
      <c r="RN79" s="84"/>
      <c r="RO79" s="84"/>
      <c r="RP79" s="84"/>
      <c r="RQ79" s="84"/>
      <c r="RR79" s="84"/>
      <c r="RS79" s="84"/>
      <c r="RT79" s="84"/>
      <c r="RU79" s="84"/>
      <c r="RV79" s="84"/>
      <c r="RW79" s="84"/>
      <c r="RX79" s="84"/>
      <c r="RY79" s="84"/>
      <c r="RZ79" s="84"/>
      <c r="SA79" s="84"/>
      <c r="SB79" s="84"/>
      <c r="SC79" s="84"/>
      <c r="SD79" s="84"/>
      <c r="SE79" s="84"/>
      <c r="SF79" s="84"/>
      <c r="SG79" s="84"/>
      <c r="SH79" s="84"/>
      <c r="SI79" s="84"/>
      <c r="SJ79" s="84"/>
      <c r="SK79" s="84"/>
      <c r="SL79" s="84"/>
      <c r="SM79" s="84"/>
      <c r="SN79" s="84"/>
      <c r="SO79" s="84"/>
      <c r="SP79" s="84"/>
      <c r="SQ79" s="84"/>
      <c r="SR79" s="84"/>
      <c r="SS79" s="84"/>
      <c r="ST79" s="84"/>
      <c r="SU79" s="84"/>
      <c r="SV79" s="84"/>
      <c r="SW79" s="84"/>
      <c r="SX79" s="84"/>
      <c r="SY79" s="84"/>
      <c r="SZ79" s="84"/>
      <c r="TA79" s="84"/>
      <c r="TB79" s="84"/>
      <c r="TC79" s="84"/>
      <c r="TD79" s="84"/>
      <c r="TE79" s="84"/>
      <c r="TF79" s="84"/>
      <c r="TG79" s="84"/>
      <c r="TH79" s="84"/>
      <c r="TI79" s="84"/>
      <c r="TJ79" s="84"/>
      <c r="TK79" s="84"/>
      <c r="TL79" s="84"/>
      <c r="TM79" s="84"/>
      <c r="TN79" s="84"/>
      <c r="TO79" s="84"/>
      <c r="TP79" s="84"/>
      <c r="TQ79" s="84"/>
      <c r="TR79" s="84"/>
      <c r="TS79" s="84"/>
      <c r="TT79" s="84"/>
      <c r="TU79" s="84"/>
      <c r="TV79" s="84"/>
      <c r="TW79" s="84"/>
      <c r="TX79" s="84"/>
      <c r="TY79" s="84"/>
      <c r="TZ79" s="84"/>
      <c r="UA79" s="84"/>
      <c r="UB79" s="84"/>
      <c r="UC79" s="84"/>
      <c r="UD79" s="84"/>
      <c r="UE79" s="84"/>
      <c r="UF79" s="84"/>
      <c r="UG79" s="84"/>
      <c r="UH79" s="84"/>
      <c r="UI79" s="84"/>
    </row>
    <row r="80" spans="1:555" s="90" customFormat="1" ht="19.5" customHeight="1" x14ac:dyDescent="0.35">
      <c r="A80" s="84"/>
      <c r="B80" s="1167">
        <f t="shared" si="511"/>
        <v>42309</v>
      </c>
      <c r="C80" s="867">
        <f t="shared" si="512"/>
        <v>118625.24500000001</v>
      </c>
      <c r="D80" s="869">
        <v>0</v>
      </c>
      <c r="E80" s="869">
        <v>0</v>
      </c>
      <c r="F80" s="867">
        <f t="shared" si="387"/>
        <v>1430.625</v>
      </c>
      <c r="G80" s="870">
        <f t="shared" si="513"/>
        <v>120055.87000000001</v>
      </c>
      <c r="H80" s="953">
        <f t="shared" si="514"/>
        <v>1.2060038316464593E-2</v>
      </c>
      <c r="I80" s="355">
        <f t="shared" si="515"/>
        <v>95055.87000000001</v>
      </c>
      <c r="J80" s="355">
        <f>MAX(I55:I80)</f>
        <v>95055.87000000001</v>
      </c>
      <c r="K80" s="355">
        <f t="shared" si="388"/>
        <v>0</v>
      </c>
      <c r="L80" s="1145">
        <f t="shared" si="389"/>
        <v>42309</v>
      </c>
      <c r="M80" s="330">
        <f t="shared" si="516"/>
        <v>0</v>
      </c>
      <c r="N80" s="1034">
        <v>2671.25</v>
      </c>
      <c r="O80" s="498">
        <f t="shared" si="390"/>
        <v>0</v>
      </c>
      <c r="P80" s="330">
        <f t="shared" si="517"/>
        <v>1</v>
      </c>
      <c r="Q80" s="382">
        <f t="shared" si="391"/>
        <v>267.125</v>
      </c>
      <c r="R80" s="274">
        <f t="shared" si="392"/>
        <v>267.125</v>
      </c>
      <c r="S80" s="499">
        <f t="shared" si="518"/>
        <v>0</v>
      </c>
      <c r="T80" s="1036">
        <v>1730</v>
      </c>
      <c r="U80" s="269">
        <f t="shared" si="393"/>
        <v>0</v>
      </c>
      <c r="V80" s="499">
        <f t="shared" si="519"/>
        <v>1</v>
      </c>
      <c r="W80" s="1036">
        <v>173</v>
      </c>
      <c r="X80" s="269">
        <f t="shared" si="394"/>
        <v>173</v>
      </c>
      <c r="Y80" s="499">
        <f t="shared" si="520"/>
        <v>0</v>
      </c>
      <c r="Z80" s="298">
        <v>4460</v>
      </c>
      <c r="AA80" s="392">
        <f t="shared" si="395"/>
        <v>0</v>
      </c>
      <c r="AB80" s="330">
        <f t="shared" si="521"/>
        <v>0</v>
      </c>
      <c r="AC80" s="298">
        <f t="shared" si="396"/>
        <v>2230</v>
      </c>
      <c r="AD80" s="274">
        <f t="shared" si="397"/>
        <v>0</v>
      </c>
      <c r="AE80" s="499">
        <f t="shared" si="522"/>
        <v>1</v>
      </c>
      <c r="AF80" s="1036">
        <v>446</v>
      </c>
      <c r="AG80" s="274">
        <f t="shared" si="398"/>
        <v>446</v>
      </c>
      <c r="AH80" s="499">
        <f t="shared" si="523"/>
        <v>0</v>
      </c>
      <c r="AI80" s="1036">
        <v>490</v>
      </c>
      <c r="AJ80" s="392">
        <f t="shared" si="399"/>
        <v>0</v>
      </c>
      <c r="AK80" s="330">
        <f t="shared" si="524"/>
        <v>0</v>
      </c>
      <c r="AL80" s="1036">
        <v>245</v>
      </c>
      <c r="AM80" s="274">
        <f t="shared" si="400"/>
        <v>0</v>
      </c>
      <c r="AN80" s="499">
        <f t="shared" si="525"/>
        <v>1</v>
      </c>
      <c r="AO80" s="1036">
        <v>98</v>
      </c>
      <c r="AP80" s="392">
        <f t="shared" si="401"/>
        <v>98</v>
      </c>
      <c r="AQ80" s="316">
        <f t="shared" si="526"/>
        <v>0</v>
      </c>
      <c r="AR80" s="1036">
        <v>2930</v>
      </c>
      <c r="AS80" s="392">
        <f t="shared" si="402"/>
        <v>0</v>
      </c>
      <c r="AT80" s="276">
        <f t="shared" si="527"/>
        <v>0</v>
      </c>
      <c r="AU80" s="1036">
        <v>1465</v>
      </c>
      <c r="AV80" s="392">
        <f t="shared" si="403"/>
        <v>0</v>
      </c>
      <c r="AW80" s="297">
        <f t="shared" si="528"/>
        <v>1</v>
      </c>
      <c r="AX80" s="1036">
        <v>293</v>
      </c>
      <c r="AY80" s="274">
        <f t="shared" si="404"/>
        <v>293</v>
      </c>
      <c r="AZ80" s="499">
        <f t="shared" si="529"/>
        <v>0</v>
      </c>
      <c r="BA80" s="268">
        <v>1960</v>
      </c>
      <c r="BB80" s="392">
        <f t="shared" si="405"/>
        <v>0</v>
      </c>
      <c r="BC80" s="330">
        <f t="shared" si="530"/>
        <v>0</v>
      </c>
      <c r="BD80" s="268">
        <v>-670</v>
      </c>
      <c r="BE80" s="274">
        <f t="shared" si="406"/>
        <v>0</v>
      </c>
      <c r="BF80" s="499">
        <f t="shared" si="531"/>
        <v>0</v>
      </c>
      <c r="BG80" s="1036">
        <v>1887.5</v>
      </c>
      <c r="BH80" s="358">
        <f t="shared" si="407"/>
        <v>0</v>
      </c>
      <c r="BI80" s="499">
        <f t="shared" si="532"/>
        <v>0</v>
      </c>
      <c r="BJ80" s="1036">
        <v>1400</v>
      </c>
      <c r="BK80" s="269">
        <f t="shared" si="408"/>
        <v>0</v>
      </c>
      <c r="BL80" s="499">
        <f t="shared" si="533"/>
        <v>1</v>
      </c>
      <c r="BM80" s="382">
        <f t="shared" si="409"/>
        <v>700</v>
      </c>
      <c r="BN80" s="392">
        <f t="shared" si="410"/>
        <v>700</v>
      </c>
      <c r="BO80" s="499">
        <f t="shared" si="534"/>
        <v>0</v>
      </c>
      <c r="BP80" s="1036">
        <v>2100</v>
      </c>
      <c r="BQ80" s="274">
        <f t="shared" si="411"/>
        <v>0</v>
      </c>
      <c r="BR80" s="499">
        <f t="shared" si="535"/>
        <v>0</v>
      </c>
      <c r="BS80" s="298">
        <v>825</v>
      </c>
      <c r="BT80" s="269">
        <f t="shared" si="412"/>
        <v>0</v>
      </c>
      <c r="BU80" s="499">
        <f t="shared" si="536"/>
        <v>1</v>
      </c>
      <c r="BV80" s="298">
        <f t="shared" si="413"/>
        <v>412.5</v>
      </c>
      <c r="BW80" s="392">
        <f t="shared" si="414"/>
        <v>412.5</v>
      </c>
      <c r="BX80" s="499">
        <f t="shared" si="537"/>
        <v>0</v>
      </c>
      <c r="BY80" s="1036">
        <v>865</v>
      </c>
      <c r="BZ80" s="392">
        <f t="shared" si="415"/>
        <v>0</v>
      </c>
      <c r="CA80" s="297">
        <f t="shared" si="601"/>
        <v>0</v>
      </c>
      <c r="CB80" s="964">
        <v>-9590</v>
      </c>
      <c r="CC80" s="269">
        <f t="shared" si="416"/>
        <v>0</v>
      </c>
      <c r="CD80" s="501">
        <f t="shared" si="538"/>
        <v>0</v>
      </c>
      <c r="CE80" s="298">
        <f t="shared" si="417"/>
        <v>-4795</v>
      </c>
      <c r="CF80" s="500">
        <f t="shared" si="418"/>
        <v>0</v>
      </c>
      <c r="CG80" s="330">
        <f t="shared" si="539"/>
        <v>1</v>
      </c>
      <c r="CH80" s="964">
        <v>-959</v>
      </c>
      <c r="CI80" s="299">
        <f t="shared" si="419"/>
        <v>-959</v>
      </c>
      <c r="CJ80" s="499">
        <f t="shared" si="540"/>
        <v>0</v>
      </c>
      <c r="CK80" s="268"/>
      <c r="CL80" s="392">
        <f t="shared" si="420"/>
        <v>0</v>
      </c>
      <c r="CM80" s="330">
        <f t="shared" si="541"/>
        <v>0</v>
      </c>
      <c r="CN80" s="268"/>
      <c r="CO80" s="269">
        <f t="shared" si="421"/>
        <v>0</v>
      </c>
      <c r="CP80" s="501">
        <f t="shared" si="542"/>
        <v>0</v>
      </c>
      <c r="CQ80" s="268"/>
      <c r="CR80" s="299"/>
      <c r="CS80" s="330">
        <f t="shared" si="543"/>
        <v>1</v>
      </c>
      <c r="CT80" s="268"/>
      <c r="CU80" s="274">
        <f t="shared" si="422"/>
        <v>0</v>
      </c>
      <c r="CV80" s="323">
        <f t="shared" si="423"/>
        <v>1430.625</v>
      </c>
      <c r="CW80" s="323">
        <f t="shared" si="544"/>
        <v>95055.87000000001</v>
      </c>
      <c r="CX80" s="223"/>
      <c r="CY80" s="1127">
        <f t="shared" si="424"/>
        <v>42309</v>
      </c>
      <c r="CZ80" s="297">
        <f t="shared" si="545"/>
        <v>0</v>
      </c>
      <c r="DA80" s="269">
        <v>1193.75</v>
      </c>
      <c r="DB80" s="299">
        <f t="shared" si="425"/>
        <v>0</v>
      </c>
      <c r="DC80" s="297">
        <f t="shared" si="546"/>
        <v>0</v>
      </c>
      <c r="DD80" s="298">
        <f t="shared" si="426"/>
        <v>119.375</v>
      </c>
      <c r="DE80" s="299">
        <f t="shared" si="427"/>
        <v>0</v>
      </c>
      <c r="DF80" s="297">
        <f t="shared" si="547"/>
        <v>0</v>
      </c>
      <c r="DG80" s="1034">
        <v>150</v>
      </c>
      <c r="DH80" s="299">
        <f t="shared" si="428"/>
        <v>0</v>
      </c>
      <c r="DI80" s="297">
        <f t="shared" si="548"/>
        <v>0</v>
      </c>
      <c r="DJ80" s="1036">
        <v>15</v>
      </c>
      <c r="DK80" s="596">
        <f t="shared" si="429"/>
        <v>0</v>
      </c>
      <c r="DL80" s="297">
        <f t="shared" si="549"/>
        <v>0</v>
      </c>
      <c r="DM80" s="1034">
        <v>3090</v>
      </c>
      <c r="DN80" s="596">
        <f t="shared" si="430"/>
        <v>0</v>
      </c>
      <c r="DO80" s="330">
        <f t="shared" si="550"/>
        <v>0</v>
      </c>
      <c r="DP80" s="298">
        <f t="shared" si="431"/>
        <v>1545</v>
      </c>
      <c r="DQ80" s="274">
        <f t="shared" si="432"/>
        <v>0</v>
      </c>
      <c r="DR80" s="499">
        <f t="shared" si="551"/>
        <v>0</v>
      </c>
      <c r="DS80" s="298">
        <f t="shared" si="433"/>
        <v>309</v>
      </c>
      <c r="DT80" s="274">
        <f t="shared" si="434"/>
        <v>0</v>
      </c>
      <c r="DU80" s="297">
        <f t="shared" si="552"/>
        <v>0</v>
      </c>
      <c r="DV80" s="1036">
        <v>2767.5</v>
      </c>
      <c r="DW80" s="596">
        <f t="shared" si="435"/>
        <v>0</v>
      </c>
      <c r="DX80" s="297">
        <f t="shared" si="553"/>
        <v>0</v>
      </c>
      <c r="DY80" s="269">
        <f t="shared" si="436"/>
        <v>1383.75</v>
      </c>
      <c r="DZ80" s="596">
        <f t="shared" si="437"/>
        <v>0</v>
      </c>
      <c r="EA80" s="297">
        <f t="shared" si="554"/>
        <v>0</v>
      </c>
      <c r="EB80" s="1053">
        <v>553.5</v>
      </c>
      <c r="EC80" s="596">
        <f t="shared" si="438"/>
        <v>0</v>
      </c>
      <c r="ED80" s="297">
        <f t="shared" si="555"/>
        <v>0</v>
      </c>
      <c r="EE80" s="274">
        <v>4625</v>
      </c>
      <c r="EF80" s="596">
        <f t="shared" si="439"/>
        <v>0</v>
      </c>
      <c r="EG80" s="297">
        <f t="shared" si="556"/>
        <v>0</v>
      </c>
      <c r="EH80" s="269">
        <f t="shared" si="440"/>
        <v>2312.5</v>
      </c>
      <c r="EI80" s="596">
        <f t="shared" si="441"/>
        <v>0</v>
      </c>
      <c r="EJ80" s="276">
        <f t="shared" si="557"/>
        <v>0</v>
      </c>
      <c r="EK80" s="269">
        <f t="shared" si="442"/>
        <v>462.5</v>
      </c>
      <c r="EL80" s="596">
        <f t="shared" si="443"/>
        <v>0</v>
      </c>
      <c r="EM80" s="297">
        <f t="shared" si="558"/>
        <v>0</v>
      </c>
      <c r="EN80" s="1224">
        <v>1010</v>
      </c>
      <c r="EO80" s="596">
        <f t="shared" si="444"/>
        <v>0</v>
      </c>
      <c r="EP80" s="297">
        <f t="shared" si="559"/>
        <v>0</v>
      </c>
      <c r="EQ80" s="269">
        <v>-480</v>
      </c>
      <c r="ER80" s="596">
        <f t="shared" si="445"/>
        <v>0</v>
      </c>
      <c r="ES80" s="297">
        <f t="shared" si="560"/>
        <v>0</v>
      </c>
      <c r="ET80" s="1036">
        <v>1860</v>
      </c>
      <c r="EU80" s="596">
        <f t="shared" si="446"/>
        <v>0</v>
      </c>
      <c r="EV80" s="297">
        <f t="shared" si="561"/>
        <v>0</v>
      </c>
      <c r="EW80" s="1036">
        <v>1750</v>
      </c>
      <c r="EX80" s="596">
        <f t="shared" si="447"/>
        <v>0</v>
      </c>
      <c r="EY80" s="297">
        <f t="shared" si="562"/>
        <v>0</v>
      </c>
      <c r="EZ80" s="1036">
        <v>875</v>
      </c>
      <c r="FA80" s="596">
        <f t="shared" si="448"/>
        <v>0</v>
      </c>
      <c r="FB80" s="297">
        <f t="shared" si="563"/>
        <v>0</v>
      </c>
      <c r="FC80" s="1036">
        <v>1387.5</v>
      </c>
      <c r="FD80" s="596">
        <f t="shared" si="449"/>
        <v>0</v>
      </c>
      <c r="FE80" s="297">
        <f t="shared" si="564"/>
        <v>0</v>
      </c>
      <c r="FF80" s="1036">
        <v>812.5</v>
      </c>
      <c r="FG80" s="596">
        <f t="shared" si="450"/>
        <v>0</v>
      </c>
      <c r="FH80" s="297">
        <f t="shared" si="565"/>
        <v>0</v>
      </c>
      <c r="FI80" s="1036">
        <v>406.25</v>
      </c>
      <c r="FJ80" s="596">
        <f t="shared" si="451"/>
        <v>0</v>
      </c>
      <c r="FK80" s="297">
        <f t="shared" si="566"/>
        <v>0</v>
      </c>
      <c r="FL80" s="1036">
        <v>310</v>
      </c>
      <c r="FM80" s="596">
        <f t="shared" si="452"/>
        <v>0</v>
      </c>
      <c r="FN80" s="297">
        <f t="shared" si="567"/>
        <v>0</v>
      </c>
      <c r="FO80" s="1036">
        <v>4670</v>
      </c>
      <c r="FP80" s="274">
        <f t="shared" si="453"/>
        <v>0</v>
      </c>
      <c r="FQ80" s="274"/>
      <c r="FR80" s="297">
        <f t="shared" si="568"/>
        <v>0</v>
      </c>
      <c r="FS80" s="269">
        <f t="shared" si="454"/>
        <v>2335</v>
      </c>
      <c r="FT80" s="596">
        <f t="shared" si="455"/>
        <v>0</v>
      </c>
      <c r="FU80" s="297">
        <f t="shared" si="569"/>
        <v>0</v>
      </c>
      <c r="FV80" s="269">
        <f t="shared" si="456"/>
        <v>467</v>
      </c>
      <c r="FW80" s="596">
        <f t="shared" si="457"/>
        <v>0</v>
      </c>
      <c r="FX80" s="301">
        <f t="shared" si="458"/>
        <v>0</v>
      </c>
      <c r="FY80" s="492">
        <f t="shared" si="570"/>
        <v>0</v>
      </c>
      <c r="FZ80" s="302"/>
      <c r="GA80" s="1131">
        <f t="shared" si="459"/>
        <v>42309</v>
      </c>
      <c r="GB80" s="316">
        <f t="shared" si="571"/>
        <v>0</v>
      </c>
      <c r="GC80" s="323">
        <v>4295</v>
      </c>
      <c r="GD80" s="268">
        <f t="shared" si="460"/>
        <v>0</v>
      </c>
      <c r="GE80" s="316">
        <f t="shared" si="572"/>
        <v>0</v>
      </c>
      <c r="GF80" s="1036">
        <v>429.5</v>
      </c>
      <c r="GG80" s="386">
        <f t="shared" si="461"/>
        <v>0</v>
      </c>
      <c r="GH80" s="669">
        <f t="shared" si="573"/>
        <v>0</v>
      </c>
      <c r="GI80" s="1036">
        <v>4250</v>
      </c>
      <c r="GJ80" s="268">
        <f t="shared" si="462"/>
        <v>0</v>
      </c>
      <c r="GK80" s="546">
        <f t="shared" si="574"/>
        <v>0</v>
      </c>
      <c r="GL80" s="268">
        <f t="shared" si="463"/>
        <v>425</v>
      </c>
      <c r="GM80" s="386">
        <f t="shared" si="464"/>
        <v>0</v>
      </c>
      <c r="GN80" s="297">
        <f t="shared" si="575"/>
        <v>0</v>
      </c>
      <c r="GO80" s="269">
        <v>3811.25</v>
      </c>
      <c r="GP80" s="596">
        <f t="shared" si="465"/>
        <v>0</v>
      </c>
      <c r="GQ80" s="330">
        <f t="shared" si="576"/>
        <v>0</v>
      </c>
      <c r="GR80" s="298">
        <f t="shared" si="466"/>
        <v>1905.625</v>
      </c>
      <c r="GS80" s="274">
        <f t="shared" si="467"/>
        <v>0</v>
      </c>
      <c r="GT80" s="499">
        <f t="shared" si="577"/>
        <v>0</v>
      </c>
      <c r="GU80" s="298">
        <f t="shared" si="468"/>
        <v>381.125</v>
      </c>
      <c r="GV80" s="274">
        <f t="shared" si="469"/>
        <v>0</v>
      </c>
      <c r="GW80" s="499">
        <f t="shared" si="578"/>
        <v>0</v>
      </c>
      <c r="GX80" s="1036">
        <v>4920</v>
      </c>
      <c r="GY80" s="274">
        <f t="shared" si="470"/>
        <v>0</v>
      </c>
      <c r="GZ80" s="499">
        <f t="shared" si="579"/>
        <v>0</v>
      </c>
      <c r="HA80" s="298">
        <f t="shared" si="471"/>
        <v>2460</v>
      </c>
      <c r="HB80" s="274">
        <f t="shared" si="472"/>
        <v>0</v>
      </c>
      <c r="HC80" s="499">
        <f t="shared" si="580"/>
        <v>0</v>
      </c>
      <c r="HD80" s="1036">
        <v>984</v>
      </c>
      <c r="HE80" s="274">
        <f t="shared" si="473"/>
        <v>0</v>
      </c>
      <c r="HF80" s="691">
        <f t="shared" si="581"/>
        <v>0</v>
      </c>
      <c r="HG80" s="317">
        <v>3567.5</v>
      </c>
      <c r="HH80" s="498">
        <f t="shared" si="474"/>
        <v>0</v>
      </c>
      <c r="HI80" s="691">
        <f t="shared" si="582"/>
        <v>0</v>
      </c>
      <c r="HJ80" s="317">
        <f t="shared" si="475"/>
        <v>1783.75</v>
      </c>
      <c r="HK80" s="498">
        <f t="shared" si="476"/>
        <v>0</v>
      </c>
      <c r="HL80" s="689">
        <f t="shared" si="583"/>
        <v>0</v>
      </c>
      <c r="HM80" s="317">
        <f t="shared" si="477"/>
        <v>356.75</v>
      </c>
      <c r="HN80" s="317">
        <f t="shared" si="478"/>
        <v>0</v>
      </c>
      <c r="HO80" s="691">
        <f t="shared" si="584"/>
        <v>0</v>
      </c>
      <c r="HP80" s="964">
        <v>-100</v>
      </c>
      <c r="HQ80" s="498">
        <f t="shared" si="479"/>
        <v>0</v>
      </c>
      <c r="HR80" s="499"/>
      <c r="HS80" s="298"/>
      <c r="HT80" s="392"/>
      <c r="HU80" s="691">
        <f t="shared" si="585"/>
        <v>0</v>
      </c>
      <c r="HV80" s="964">
        <v>-560</v>
      </c>
      <c r="HW80" s="498">
        <f t="shared" si="480"/>
        <v>0</v>
      </c>
      <c r="HX80" s="499"/>
      <c r="HY80" s="298"/>
      <c r="HZ80" s="392"/>
      <c r="IA80" s="689">
        <f t="shared" si="586"/>
        <v>0</v>
      </c>
      <c r="IB80" s="1036">
        <v>4425</v>
      </c>
      <c r="IC80" s="317">
        <f t="shared" si="481"/>
        <v>0</v>
      </c>
      <c r="ID80" s="499">
        <f t="shared" si="587"/>
        <v>0</v>
      </c>
      <c r="IE80" s="1036">
        <v>442.5</v>
      </c>
      <c r="IF80" s="392">
        <f t="shared" si="482"/>
        <v>0</v>
      </c>
      <c r="IG80" s="691">
        <f t="shared" si="588"/>
        <v>0</v>
      </c>
      <c r="IH80" s="317">
        <v>2600</v>
      </c>
      <c r="II80" s="498">
        <f t="shared" si="483"/>
        <v>0</v>
      </c>
      <c r="IJ80" s="691">
        <f t="shared" si="589"/>
        <v>0</v>
      </c>
      <c r="IK80" s="298">
        <f t="shared" si="484"/>
        <v>1300</v>
      </c>
      <c r="IL80" s="317">
        <f t="shared" si="485"/>
        <v>0</v>
      </c>
      <c r="IM80" s="499">
        <f t="shared" si="590"/>
        <v>0</v>
      </c>
      <c r="IN80" s="1036">
        <v>231</v>
      </c>
      <c r="IO80" s="392">
        <f t="shared" si="486"/>
        <v>0</v>
      </c>
      <c r="IP80" s="499">
        <f t="shared" si="591"/>
        <v>0</v>
      </c>
      <c r="IQ80" s="1036">
        <v>543.75</v>
      </c>
      <c r="IR80" s="392">
        <f t="shared" si="487"/>
        <v>0</v>
      </c>
      <c r="IS80" s="499"/>
      <c r="IT80" s="298"/>
      <c r="IU80" s="392"/>
      <c r="IV80" s="499">
        <f t="shared" si="592"/>
        <v>0</v>
      </c>
      <c r="IW80" s="298">
        <v>700</v>
      </c>
      <c r="IX80" s="392">
        <f t="shared" si="488"/>
        <v>0</v>
      </c>
      <c r="IY80" s="499">
        <f t="shared" si="593"/>
        <v>0</v>
      </c>
      <c r="IZ80" s="298">
        <f t="shared" si="489"/>
        <v>350</v>
      </c>
      <c r="JA80" s="392">
        <f t="shared" si="490"/>
        <v>0</v>
      </c>
      <c r="JB80" s="385">
        <f t="shared" si="594"/>
        <v>0</v>
      </c>
      <c r="JC80" s="298">
        <v>-2</v>
      </c>
      <c r="JD80" s="392">
        <f t="shared" si="491"/>
        <v>0</v>
      </c>
      <c r="JE80" s="499">
        <f t="shared" si="595"/>
        <v>0</v>
      </c>
      <c r="JF80" s="298">
        <v>1325</v>
      </c>
      <c r="JG80" s="392">
        <f t="shared" si="492"/>
        <v>0</v>
      </c>
      <c r="JH80" s="499">
        <f t="shared" si="596"/>
        <v>0</v>
      </c>
      <c r="JI80" s="1036">
        <v>2730</v>
      </c>
      <c r="JJ80" s="392">
        <f t="shared" si="493"/>
        <v>0</v>
      </c>
      <c r="JK80" s="499">
        <f t="shared" si="597"/>
        <v>0</v>
      </c>
      <c r="JL80" s="1036">
        <v>1365</v>
      </c>
      <c r="JM80" s="392">
        <f t="shared" si="494"/>
        <v>0</v>
      </c>
      <c r="JN80" s="499">
        <f t="shared" si="598"/>
        <v>0</v>
      </c>
      <c r="JO80" s="298">
        <f t="shared" si="495"/>
        <v>273</v>
      </c>
      <c r="JP80" s="392">
        <f t="shared" si="496"/>
        <v>0</v>
      </c>
      <c r="JQ80" s="561">
        <f t="shared" si="497"/>
        <v>0</v>
      </c>
      <c r="JR80" s="498">
        <f t="shared" si="599"/>
        <v>0</v>
      </c>
      <c r="JS80" s="223"/>
      <c r="JT80" s="254">
        <f t="shared" si="602"/>
        <v>42401</v>
      </c>
      <c r="JU80" s="253">
        <f t="shared" si="603"/>
        <v>0</v>
      </c>
      <c r="JV80" s="253">
        <f t="shared" si="604"/>
        <v>6640</v>
      </c>
      <c r="JW80" s="253">
        <f t="shared" si="605"/>
        <v>0</v>
      </c>
      <c r="JX80" s="253">
        <f t="shared" si="606"/>
        <v>2634.5</v>
      </c>
      <c r="JY80" s="253">
        <f t="shared" si="607"/>
        <v>0</v>
      </c>
      <c r="JZ80" s="253">
        <f t="shared" si="608"/>
        <v>0</v>
      </c>
      <c r="KA80" s="253">
        <f t="shared" si="609"/>
        <v>8569</v>
      </c>
      <c r="KB80" s="253">
        <f t="shared" si="610"/>
        <v>0</v>
      </c>
      <c r="KC80" s="253">
        <f t="shared" si="611"/>
        <v>0</v>
      </c>
      <c r="KD80" s="831">
        <f t="shared" si="612"/>
        <v>5752</v>
      </c>
      <c r="KE80" s="831">
        <f t="shared" si="613"/>
        <v>0</v>
      </c>
      <c r="KF80" s="831">
        <f t="shared" si="614"/>
        <v>0</v>
      </c>
      <c r="KG80" s="831">
        <f t="shared" si="615"/>
        <v>2771.87</v>
      </c>
      <c r="KH80" s="831">
        <f t="shared" si="616"/>
        <v>0</v>
      </c>
      <c r="KI80" s="831">
        <f t="shared" si="617"/>
        <v>0</v>
      </c>
      <c r="KJ80" s="253">
        <f t="shared" si="618"/>
        <v>0</v>
      </c>
      <c r="KK80" s="831">
        <f t="shared" si="619"/>
        <v>0</v>
      </c>
      <c r="KL80" s="831">
        <f t="shared" si="620"/>
        <v>50296.875</v>
      </c>
      <c r="KM80" s="831">
        <f t="shared" si="621"/>
        <v>0</v>
      </c>
      <c r="KN80" s="831">
        <f t="shared" si="622"/>
        <v>0</v>
      </c>
      <c r="KO80" s="831">
        <f t="shared" si="623"/>
        <v>29028.125</v>
      </c>
      <c r="KP80" s="831">
        <f t="shared" si="624"/>
        <v>0</v>
      </c>
      <c r="KQ80" s="831">
        <f t="shared" si="625"/>
        <v>0</v>
      </c>
      <c r="KR80" s="831">
        <f t="shared" si="626"/>
        <v>0</v>
      </c>
      <c r="KS80" s="831">
        <f t="shared" si="627"/>
        <v>7857</v>
      </c>
      <c r="KT80" s="243">
        <f t="shared" si="628"/>
        <v>0</v>
      </c>
      <c r="KU80" s="243">
        <f t="shared" si="629"/>
        <v>0</v>
      </c>
      <c r="KV80" s="243">
        <f t="shared" si="630"/>
        <v>0</v>
      </c>
      <c r="KW80" s="243">
        <f t="shared" si="631"/>
        <v>0</v>
      </c>
      <c r="KX80" s="243">
        <f t="shared" si="632"/>
        <v>0</v>
      </c>
      <c r="KY80" s="243">
        <f t="shared" si="633"/>
        <v>0</v>
      </c>
      <c r="KZ80" s="243">
        <f t="shared" ref="KZ80:KZ90" si="681">DT86+KZ79</f>
        <v>0</v>
      </c>
      <c r="LA80" s="243">
        <f t="shared" si="634"/>
        <v>0</v>
      </c>
      <c r="LB80" s="243">
        <f t="shared" si="635"/>
        <v>0</v>
      </c>
      <c r="LC80" s="243">
        <f t="shared" si="636"/>
        <v>0</v>
      </c>
      <c r="LD80" s="243">
        <f t="shared" si="637"/>
        <v>0</v>
      </c>
      <c r="LE80" s="243">
        <f t="shared" si="638"/>
        <v>0</v>
      </c>
      <c r="LF80" s="243">
        <f t="shared" si="639"/>
        <v>0</v>
      </c>
      <c r="LG80" s="243">
        <f t="shared" si="640"/>
        <v>0</v>
      </c>
      <c r="LH80" s="243">
        <f t="shared" si="641"/>
        <v>0</v>
      </c>
      <c r="LI80" s="243">
        <f t="shared" si="642"/>
        <v>0</v>
      </c>
      <c r="LJ80" s="243">
        <f t="shared" si="643"/>
        <v>0</v>
      </c>
      <c r="LK80" s="243">
        <f t="shared" si="644"/>
        <v>0</v>
      </c>
      <c r="LL80" s="243">
        <f t="shared" si="645"/>
        <v>0</v>
      </c>
      <c r="LM80" s="243">
        <f t="shared" si="646"/>
        <v>0</v>
      </c>
      <c r="LN80" s="243">
        <f t="shared" si="647"/>
        <v>0</v>
      </c>
      <c r="LO80" s="243">
        <f t="shared" si="648"/>
        <v>0</v>
      </c>
      <c r="LP80" s="243">
        <f t="shared" si="649"/>
        <v>0</v>
      </c>
      <c r="LQ80" s="243">
        <f t="shared" si="650"/>
        <v>0</v>
      </c>
      <c r="LR80" s="243">
        <f t="shared" si="651"/>
        <v>0</v>
      </c>
      <c r="LS80" s="243">
        <f t="shared" si="652"/>
        <v>0</v>
      </c>
      <c r="LT80" s="243">
        <f t="shared" si="653"/>
        <v>0</v>
      </c>
      <c r="LU80" s="243">
        <f t="shared" si="654"/>
        <v>0</v>
      </c>
      <c r="LV80" s="243">
        <f t="shared" si="655"/>
        <v>0</v>
      </c>
      <c r="LW80" s="243">
        <f t="shared" si="656"/>
        <v>0</v>
      </c>
      <c r="LX80" s="243">
        <f t="shared" si="657"/>
        <v>0</v>
      </c>
      <c r="LY80" s="243">
        <f t="shared" si="658"/>
        <v>0</v>
      </c>
      <c r="LZ80" s="243">
        <f t="shared" si="659"/>
        <v>0</v>
      </c>
      <c r="MA80" s="243">
        <f t="shared" si="660"/>
        <v>0</v>
      </c>
      <c r="MB80" s="243">
        <f t="shared" si="661"/>
        <v>0</v>
      </c>
      <c r="MC80" s="243">
        <f t="shared" ref="MC80:MC90" si="682">MC79+HK86</f>
        <v>0</v>
      </c>
      <c r="MD80" s="243">
        <f t="shared" si="662"/>
        <v>0</v>
      </c>
      <c r="ME80" s="243">
        <f t="shared" si="663"/>
        <v>0</v>
      </c>
      <c r="MF80" s="243">
        <f t="shared" si="664"/>
        <v>0</v>
      </c>
      <c r="MG80" s="243">
        <f t="shared" si="665"/>
        <v>0</v>
      </c>
      <c r="MH80" s="243">
        <f t="shared" si="666"/>
        <v>0</v>
      </c>
      <c r="MI80" s="243">
        <f t="shared" si="667"/>
        <v>0</v>
      </c>
      <c r="MJ80" s="243">
        <f t="shared" si="668"/>
        <v>0</v>
      </c>
      <c r="MK80" s="243">
        <f t="shared" si="669"/>
        <v>0</v>
      </c>
      <c r="ML80" s="243">
        <f t="shared" si="670"/>
        <v>0</v>
      </c>
      <c r="MM80" s="243">
        <f t="shared" si="671"/>
        <v>0</v>
      </c>
      <c r="MN80" s="243">
        <f t="shared" si="672"/>
        <v>0</v>
      </c>
      <c r="MO80" s="243">
        <f t="shared" si="673"/>
        <v>0</v>
      </c>
      <c r="MP80" s="243">
        <f t="shared" si="674"/>
        <v>0</v>
      </c>
      <c r="MQ80" s="243">
        <f t="shared" si="675"/>
        <v>0</v>
      </c>
      <c r="MR80" s="243">
        <f t="shared" si="676"/>
        <v>0</v>
      </c>
      <c r="MS80" s="243">
        <f t="shared" si="677"/>
        <v>0</v>
      </c>
      <c r="MT80" s="243">
        <f t="shared" si="678"/>
        <v>0</v>
      </c>
      <c r="MU80" s="243">
        <f t="shared" si="679"/>
        <v>0</v>
      </c>
      <c r="MV80" s="243">
        <f t="shared" si="680"/>
        <v>0</v>
      </c>
      <c r="MW80" s="861">
        <f t="shared" si="115"/>
        <v>42401</v>
      </c>
      <c r="MX80" s="253">
        <f t="shared" si="116"/>
        <v>113549.37</v>
      </c>
      <c r="MY80" s="243">
        <f t="shared" si="117"/>
        <v>0</v>
      </c>
      <c r="MZ80" s="243">
        <f t="shared" si="118"/>
        <v>0</v>
      </c>
      <c r="NA80" s="243">
        <f t="shared" si="119"/>
        <v>113549.37</v>
      </c>
      <c r="NB80" s="359"/>
      <c r="NC80" s="1159">
        <f t="shared" si="498"/>
        <v>42309</v>
      </c>
      <c r="ND80" s="378">
        <f t="shared" si="499"/>
        <v>1430.625</v>
      </c>
      <c r="NE80" s="378">
        <f t="shared" si="500"/>
        <v>0</v>
      </c>
      <c r="NF80" s="382">
        <f t="shared" si="501"/>
        <v>0</v>
      </c>
      <c r="NG80" s="274">
        <f t="shared" si="502"/>
        <v>1430.625</v>
      </c>
      <c r="NH80" s="819">
        <f t="shared" si="503"/>
        <v>42309</v>
      </c>
      <c r="NI80" s="269">
        <f t="shared" si="504"/>
        <v>1430.625</v>
      </c>
      <c r="NJ80" s="274">
        <f t="shared" si="505"/>
        <v>0</v>
      </c>
      <c r="NK80" s="1113">
        <f t="shared" si="506"/>
        <v>1</v>
      </c>
      <c r="NL80" s="992">
        <f t="shared" si="507"/>
        <v>0</v>
      </c>
      <c r="NM80" s="413">
        <f t="shared" si="508"/>
        <v>42309</v>
      </c>
      <c r="NN80" s="378">
        <f t="shared" si="600"/>
        <v>95055.87000000001</v>
      </c>
      <c r="NO80" s="243">
        <f>MAX(NN55:NN80)</f>
        <v>95055.87000000001</v>
      </c>
      <c r="NP80" s="243">
        <f t="shared" si="509"/>
        <v>0</v>
      </c>
      <c r="NQ80" s="276">
        <f>(NP80=NP203)*1</f>
        <v>0</v>
      </c>
      <c r="NR80" s="254">
        <f t="shared" si="510"/>
        <v>0</v>
      </c>
      <c r="NS80" s="757"/>
      <c r="NT80" s="757"/>
      <c r="NU80" s="758"/>
      <c r="NV80" s="758"/>
      <c r="NW80" s="758"/>
      <c r="NX80" s="234"/>
      <c r="NY80" s="241"/>
      <c r="NZ80" s="241"/>
      <c r="OA80" s="143"/>
      <c r="OB80" s="241"/>
      <c r="OC80" s="241"/>
      <c r="OD80" s="236"/>
      <c r="OE80" s="236"/>
      <c r="OF80" s="236"/>
      <c r="OG80" s="234"/>
      <c r="OH80" s="143"/>
      <c r="OI80" s="236"/>
      <c r="OJ80" s="236"/>
      <c r="OK80" s="236"/>
      <c r="OL80" s="236"/>
      <c r="OM80" s="236"/>
      <c r="ON80" s="236"/>
      <c r="OO80" s="236"/>
      <c r="OP80" s="236"/>
      <c r="OQ80" s="236"/>
      <c r="OR80" s="236"/>
      <c r="OS80" s="236"/>
      <c r="OT80" s="236"/>
      <c r="OU80" s="236"/>
      <c r="OV80" s="236"/>
      <c r="OW80" s="236"/>
      <c r="OX80" s="236"/>
      <c r="OY80" s="236"/>
      <c r="OZ80" s="236"/>
      <c r="PA80" s="236"/>
      <c r="PB80" s="236"/>
      <c r="PC80" s="236"/>
      <c r="PD80" s="236"/>
      <c r="PE80" s="236"/>
      <c r="PF80" s="236"/>
      <c r="PG80" s="236"/>
      <c r="PH80" s="236"/>
      <c r="PI80" s="236"/>
      <c r="PJ80" s="236"/>
      <c r="PK80" s="236"/>
      <c r="PL80" s="236"/>
      <c r="PM80" s="236"/>
      <c r="PN80" s="236"/>
      <c r="PO80" s="236"/>
      <c r="PP80" s="236"/>
      <c r="PQ80" s="236"/>
      <c r="PR80" s="236"/>
      <c r="PS80" s="236"/>
      <c r="PT80" s="236"/>
      <c r="PU80" s="236"/>
      <c r="PV80" s="236"/>
      <c r="PW80" s="236"/>
      <c r="PX80" s="236"/>
      <c r="PY80" s="236"/>
      <c r="PZ80" s="236"/>
      <c r="QA80" s="236"/>
      <c r="QB80" s="236"/>
      <c r="QC80" s="236"/>
      <c r="QD80" s="236"/>
      <c r="QE80" s="236"/>
      <c r="QF80" s="236"/>
      <c r="QG80" s="236"/>
      <c r="QH80" s="236"/>
      <c r="QI80" s="236"/>
      <c r="QJ80" s="236"/>
      <c r="QK80" s="236"/>
      <c r="QL80" s="236"/>
      <c r="QM80" s="236"/>
      <c r="QN80" s="236"/>
      <c r="QO80" s="236"/>
      <c r="QP80" s="236"/>
      <c r="QQ80" s="236"/>
      <c r="QR80" s="236"/>
      <c r="QS80" s="236"/>
      <c r="QT80" s="236"/>
      <c r="QU80" s="236"/>
      <c r="QV80" s="236"/>
      <c r="QW80" s="236"/>
      <c r="QX80" s="236"/>
      <c r="QY80" s="84"/>
      <c r="QZ80" s="84"/>
      <c r="RA80" s="84"/>
      <c r="RB80" s="84"/>
      <c r="RC80" s="84"/>
      <c r="RD80" s="84"/>
      <c r="RE80" s="84"/>
      <c r="RF80" s="84"/>
      <c r="RG80" s="84"/>
      <c r="RH80" s="84"/>
      <c r="RI80" s="84"/>
      <c r="RJ80" s="84"/>
      <c r="RK80" s="84"/>
      <c r="RL80" s="84"/>
      <c r="RM80" s="84"/>
      <c r="RN80" s="84"/>
      <c r="RO80" s="84"/>
      <c r="RP80" s="84"/>
      <c r="RQ80" s="84"/>
      <c r="RR80" s="84"/>
      <c r="RS80" s="84"/>
      <c r="RT80" s="84"/>
      <c r="RU80" s="84"/>
      <c r="RV80" s="84"/>
      <c r="RW80" s="84"/>
      <c r="RX80" s="84"/>
      <c r="RY80" s="84"/>
      <c r="RZ80" s="84"/>
      <c r="SA80" s="84"/>
      <c r="SB80" s="84"/>
      <c r="SC80" s="84"/>
      <c r="SD80" s="84"/>
      <c r="SE80" s="84"/>
      <c r="SF80" s="84"/>
      <c r="SG80" s="84"/>
      <c r="SH80" s="84"/>
      <c r="SI80" s="84"/>
      <c r="SJ80" s="84"/>
      <c r="SK80" s="84"/>
      <c r="SL80" s="84"/>
      <c r="SM80" s="84"/>
      <c r="SN80" s="84"/>
      <c r="SO80" s="84"/>
      <c r="SP80" s="84"/>
      <c r="SQ80" s="84"/>
      <c r="SR80" s="84"/>
      <c r="SS80" s="84"/>
      <c r="ST80" s="84"/>
      <c r="SU80" s="84"/>
      <c r="SV80" s="84"/>
      <c r="SW80" s="84"/>
      <c r="SX80" s="84"/>
      <c r="SY80" s="84"/>
      <c r="SZ80" s="84"/>
      <c r="TA80" s="84"/>
      <c r="TB80" s="84"/>
      <c r="TC80" s="84"/>
      <c r="TD80" s="84"/>
      <c r="TE80" s="84"/>
      <c r="TF80" s="84"/>
      <c r="TG80" s="84"/>
      <c r="TH80" s="84"/>
      <c r="TI80" s="84"/>
      <c r="TJ80" s="84"/>
      <c r="TK80" s="84"/>
      <c r="TL80" s="84"/>
      <c r="TM80" s="84"/>
      <c r="TN80" s="84"/>
      <c r="TO80" s="84"/>
      <c r="TP80" s="84"/>
      <c r="TQ80" s="84"/>
      <c r="TR80" s="84"/>
      <c r="TS80" s="84"/>
      <c r="TT80" s="84"/>
      <c r="TU80" s="84"/>
      <c r="TV80" s="84"/>
      <c r="TW80" s="84"/>
      <c r="TX80" s="84"/>
      <c r="TY80" s="84"/>
      <c r="TZ80" s="84"/>
      <c r="UA80" s="84"/>
      <c r="UB80" s="84"/>
      <c r="UC80" s="84"/>
      <c r="UD80" s="84"/>
      <c r="UE80" s="84"/>
      <c r="UF80" s="84"/>
      <c r="UG80" s="84"/>
      <c r="UH80" s="84"/>
      <c r="UI80" s="84"/>
    </row>
    <row r="81" spans="1:555" s="90" customFormat="1" ht="19.5" customHeight="1" x14ac:dyDescent="0.35">
      <c r="A81" s="84"/>
      <c r="B81" s="1167">
        <f t="shared" si="511"/>
        <v>42339</v>
      </c>
      <c r="C81" s="867">
        <f t="shared" si="512"/>
        <v>120055.87000000001</v>
      </c>
      <c r="D81" s="869">
        <v>0</v>
      </c>
      <c r="E81" s="869">
        <v>0</v>
      </c>
      <c r="F81" s="867">
        <f t="shared" si="387"/>
        <v>6300.875</v>
      </c>
      <c r="G81" s="870">
        <f t="shared" si="513"/>
        <v>126356.74500000001</v>
      </c>
      <c r="H81" s="953">
        <f t="shared" si="514"/>
        <v>5.248285652338365E-2</v>
      </c>
      <c r="I81" s="355">
        <f t="shared" si="515"/>
        <v>101356.74500000001</v>
      </c>
      <c r="J81" s="355">
        <f>MAX(I55:I81)</f>
        <v>101356.74500000001</v>
      </c>
      <c r="K81" s="355"/>
      <c r="L81" s="1145">
        <f t="shared" si="389"/>
        <v>42339</v>
      </c>
      <c r="M81" s="330">
        <f t="shared" si="516"/>
        <v>0</v>
      </c>
      <c r="N81" s="1034">
        <v>8326.25</v>
      </c>
      <c r="O81" s="498">
        <f t="shared" si="390"/>
        <v>0</v>
      </c>
      <c r="P81" s="330">
        <f t="shared" si="517"/>
        <v>1</v>
      </c>
      <c r="Q81" s="382">
        <f t="shared" si="391"/>
        <v>832.625</v>
      </c>
      <c r="R81" s="274">
        <f t="shared" si="392"/>
        <v>832.625</v>
      </c>
      <c r="S81" s="499">
        <f t="shared" si="518"/>
        <v>0</v>
      </c>
      <c r="T81" s="1036">
        <v>3045</v>
      </c>
      <c r="U81" s="269">
        <f t="shared" si="393"/>
        <v>0</v>
      </c>
      <c r="V81" s="499">
        <f t="shared" si="519"/>
        <v>1</v>
      </c>
      <c r="W81" s="1036">
        <v>304.5</v>
      </c>
      <c r="X81" s="269">
        <f t="shared" si="394"/>
        <v>304.5</v>
      </c>
      <c r="Y81" s="499">
        <f t="shared" si="520"/>
        <v>0</v>
      </c>
      <c r="Z81" s="298">
        <v>3150</v>
      </c>
      <c r="AA81" s="392">
        <f t="shared" si="395"/>
        <v>0</v>
      </c>
      <c r="AB81" s="330">
        <f t="shared" si="521"/>
        <v>0</v>
      </c>
      <c r="AC81" s="298">
        <f t="shared" si="396"/>
        <v>1575</v>
      </c>
      <c r="AD81" s="274">
        <f t="shared" si="397"/>
        <v>0</v>
      </c>
      <c r="AE81" s="499">
        <f t="shared" si="522"/>
        <v>1</v>
      </c>
      <c r="AF81" s="1036">
        <v>315</v>
      </c>
      <c r="AG81" s="274">
        <f t="shared" si="398"/>
        <v>315</v>
      </c>
      <c r="AH81" s="499">
        <f t="shared" si="523"/>
        <v>0</v>
      </c>
      <c r="AI81" s="1036">
        <v>4365</v>
      </c>
      <c r="AJ81" s="392">
        <f t="shared" si="399"/>
        <v>0</v>
      </c>
      <c r="AK81" s="330">
        <f t="shared" si="524"/>
        <v>0</v>
      </c>
      <c r="AL81" s="1036">
        <v>2182.5</v>
      </c>
      <c r="AM81" s="274">
        <f t="shared" si="400"/>
        <v>0</v>
      </c>
      <c r="AN81" s="499">
        <f t="shared" si="525"/>
        <v>1</v>
      </c>
      <c r="AO81" s="1036">
        <v>873</v>
      </c>
      <c r="AP81" s="392">
        <f t="shared" si="401"/>
        <v>873</v>
      </c>
      <c r="AQ81" s="316">
        <f t="shared" si="526"/>
        <v>0</v>
      </c>
      <c r="AR81" s="1036">
        <v>650</v>
      </c>
      <c r="AS81" s="392">
        <f t="shared" si="402"/>
        <v>0</v>
      </c>
      <c r="AT81" s="276">
        <f t="shared" si="527"/>
        <v>0</v>
      </c>
      <c r="AU81" s="1036">
        <v>325</v>
      </c>
      <c r="AV81" s="392">
        <f t="shared" si="403"/>
        <v>0</v>
      </c>
      <c r="AW81" s="297">
        <f t="shared" si="528"/>
        <v>1</v>
      </c>
      <c r="AX81" s="1036">
        <v>65</v>
      </c>
      <c r="AY81" s="274">
        <f t="shared" si="404"/>
        <v>65</v>
      </c>
      <c r="AZ81" s="499">
        <f t="shared" si="529"/>
        <v>0</v>
      </c>
      <c r="BA81" s="268">
        <v>500</v>
      </c>
      <c r="BB81" s="392">
        <f t="shared" si="405"/>
        <v>0</v>
      </c>
      <c r="BC81" s="330">
        <f t="shared" si="530"/>
        <v>0</v>
      </c>
      <c r="BD81" s="268">
        <v>1250</v>
      </c>
      <c r="BE81" s="274">
        <f t="shared" si="406"/>
        <v>0</v>
      </c>
      <c r="BF81" s="499">
        <f t="shared" si="531"/>
        <v>0</v>
      </c>
      <c r="BG81" s="1036">
        <v>4350</v>
      </c>
      <c r="BH81" s="358">
        <f t="shared" si="407"/>
        <v>0</v>
      </c>
      <c r="BI81" s="499">
        <f t="shared" si="532"/>
        <v>0</v>
      </c>
      <c r="BJ81" s="1036">
        <v>3837.5</v>
      </c>
      <c r="BK81" s="269">
        <f t="shared" si="408"/>
        <v>0</v>
      </c>
      <c r="BL81" s="499">
        <f t="shared" si="533"/>
        <v>1</v>
      </c>
      <c r="BM81" s="382">
        <f t="shared" si="409"/>
        <v>1918.75</v>
      </c>
      <c r="BN81" s="392">
        <f t="shared" si="410"/>
        <v>1918.75</v>
      </c>
      <c r="BO81" s="499">
        <f t="shared" si="534"/>
        <v>0</v>
      </c>
      <c r="BP81" s="1036">
        <v>3775</v>
      </c>
      <c r="BQ81" s="274">
        <f t="shared" si="411"/>
        <v>0</v>
      </c>
      <c r="BR81" s="499">
        <f t="shared" si="535"/>
        <v>0</v>
      </c>
      <c r="BS81" s="298">
        <v>3150</v>
      </c>
      <c r="BT81" s="269">
        <f t="shared" si="412"/>
        <v>0</v>
      </c>
      <c r="BU81" s="499">
        <f t="shared" si="536"/>
        <v>1</v>
      </c>
      <c r="BV81" s="298">
        <f t="shared" si="413"/>
        <v>1575</v>
      </c>
      <c r="BW81" s="392">
        <f t="shared" si="414"/>
        <v>1575</v>
      </c>
      <c r="BX81" s="499">
        <f t="shared" si="537"/>
        <v>0</v>
      </c>
      <c r="BY81" s="1036">
        <v>3205</v>
      </c>
      <c r="BZ81" s="392">
        <f t="shared" si="415"/>
        <v>0</v>
      </c>
      <c r="CA81" s="297">
        <f t="shared" si="601"/>
        <v>0</v>
      </c>
      <c r="CB81" s="1036">
        <v>4170</v>
      </c>
      <c r="CC81" s="269">
        <f t="shared" si="416"/>
        <v>0</v>
      </c>
      <c r="CD81" s="501">
        <f t="shared" si="538"/>
        <v>0</v>
      </c>
      <c r="CE81" s="298">
        <f t="shared" si="417"/>
        <v>2085</v>
      </c>
      <c r="CF81" s="500">
        <f t="shared" si="418"/>
        <v>0</v>
      </c>
      <c r="CG81" s="330">
        <f t="shared" si="539"/>
        <v>1</v>
      </c>
      <c r="CH81" s="1036">
        <v>417</v>
      </c>
      <c r="CI81" s="299">
        <f t="shared" si="419"/>
        <v>417</v>
      </c>
      <c r="CJ81" s="499">
        <f t="shared" si="540"/>
        <v>0</v>
      </c>
      <c r="CK81" s="268"/>
      <c r="CL81" s="392">
        <f t="shared" si="420"/>
        <v>0</v>
      </c>
      <c r="CM81" s="330">
        <f t="shared" si="541"/>
        <v>0</v>
      </c>
      <c r="CN81" s="268"/>
      <c r="CO81" s="269">
        <f t="shared" si="421"/>
        <v>0</v>
      </c>
      <c r="CP81" s="501">
        <f t="shared" si="542"/>
        <v>0</v>
      </c>
      <c r="CQ81" s="497"/>
      <c r="CR81" s="299"/>
      <c r="CS81" s="330">
        <f t="shared" si="543"/>
        <v>1</v>
      </c>
      <c r="CT81" s="268"/>
      <c r="CU81" s="274">
        <f t="shared" si="422"/>
        <v>0</v>
      </c>
      <c r="CV81" s="323">
        <f t="shared" si="423"/>
        <v>6300.875</v>
      </c>
      <c r="CW81" s="323">
        <f t="shared" si="544"/>
        <v>101356.74500000001</v>
      </c>
      <c r="CX81" s="223"/>
      <c r="CY81" s="1127">
        <f t="shared" si="424"/>
        <v>42339</v>
      </c>
      <c r="CZ81" s="297">
        <f t="shared" si="545"/>
        <v>0</v>
      </c>
      <c r="DA81" s="269">
        <v>1541.25</v>
      </c>
      <c r="DB81" s="299">
        <f t="shared" si="425"/>
        <v>0</v>
      </c>
      <c r="DC81" s="297">
        <f t="shared" si="546"/>
        <v>0</v>
      </c>
      <c r="DD81" s="298">
        <f t="shared" si="426"/>
        <v>154.125</v>
      </c>
      <c r="DE81" s="299">
        <f t="shared" si="427"/>
        <v>0</v>
      </c>
      <c r="DF81" s="297">
        <f t="shared" si="547"/>
        <v>0</v>
      </c>
      <c r="DG81" s="1035">
        <v>-1405</v>
      </c>
      <c r="DH81" s="299">
        <f t="shared" si="428"/>
        <v>0</v>
      </c>
      <c r="DI81" s="297">
        <f t="shared" si="548"/>
        <v>0</v>
      </c>
      <c r="DJ81" s="964">
        <v>-140.5</v>
      </c>
      <c r="DK81" s="596">
        <f t="shared" si="429"/>
        <v>0</v>
      </c>
      <c r="DL81" s="297">
        <f t="shared" si="549"/>
        <v>0</v>
      </c>
      <c r="DM81" s="1035">
        <v>-2660</v>
      </c>
      <c r="DN81" s="596">
        <f t="shared" si="430"/>
        <v>0</v>
      </c>
      <c r="DO81" s="330">
        <f t="shared" si="550"/>
        <v>0</v>
      </c>
      <c r="DP81" s="298">
        <f t="shared" si="431"/>
        <v>-1330</v>
      </c>
      <c r="DQ81" s="274">
        <f t="shared" si="432"/>
        <v>0</v>
      </c>
      <c r="DR81" s="499">
        <f t="shared" si="551"/>
        <v>0</v>
      </c>
      <c r="DS81" s="298">
        <f t="shared" si="433"/>
        <v>-266</v>
      </c>
      <c r="DT81" s="274">
        <f t="shared" si="434"/>
        <v>0</v>
      </c>
      <c r="DU81" s="297">
        <f t="shared" si="552"/>
        <v>0</v>
      </c>
      <c r="DV81" s="1036">
        <v>522.5</v>
      </c>
      <c r="DW81" s="596">
        <f t="shared" si="435"/>
        <v>0</v>
      </c>
      <c r="DX81" s="297">
        <f t="shared" si="553"/>
        <v>0</v>
      </c>
      <c r="DY81" s="269">
        <f t="shared" si="436"/>
        <v>261.25</v>
      </c>
      <c r="DZ81" s="596">
        <f t="shared" si="437"/>
        <v>0</v>
      </c>
      <c r="EA81" s="297">
        <f t="shared" si="554"/>
        <v>0</v>
      </c>
      <c r="EB81" s="1053">
        <v>104.5</v>
      </c>
      <c r="EC81" s="596">
        <f t="shared" si="438"/>
        <v>0</v>
      </c>
      <c r="ED81" s="297">
        <f t="shared" si="555"/>
        <v>0</v>
      </c>
      <c r="EE81" s="274">
        <v>-2050</v>
      </c>
      <c r="EF81" s="596">
        <f t="shared" si="439"/>
        <v>0</v>
      </c>
      <c r="EG81" s="297">
        <f t="shared" si="556"/>
        <v>0</v>
      </c>
      <c r="EH81" s="269">
        <f t="shared" si="440"/>
        <v>-1025</v>
      </c>
      <c r="EI81" s="596">
        <f t="shared" si="441"/>
        <v>0</v>
      </c>
      <c r="EJ81" s="276">
        <f t="shared" si="557"/>
        <v>0</v>
      </c>
      <c r="EK81" s="269">
        <f t="shared" si="442"/>
        <v>-205</v>
      </c>
      <c r="EL81" s="596">
        <f t="shared" si="443"/>
        <v>0</v>
      </c>
      <c r="EM81" s="297">
        <f t="shared" si="558"/>
        <v>0</v>
      </c>
      <c r="EN81" s="1224">
        <v>130</v>
      </c>
      <c r="EO81" s="596">
        <f t="shared" si="444"/>
        <v>0</v>
      </c>
      <c r="EP81" s="297">
        <f t="shared" si="559"/>
        <v>0</v>
      </c>
      <c r="EQ81" s="269">
        <v>1610</v>
      </c>
      <c r="ER81" s="596">
        <f t="shared" si="445"/>
        <v>0</v>
      </c>
      <c r="ES81" s="297">
        <f t="shared" si="560"/>
        <v>0</v>
      </c>
      <c r="ET81" s="1036">
        <v>4910</v>
      </c>
      <c r="EU81" s="596">
        <f t="shared" si="446"/>
        <v>0</v>
      </c>
      <c r="EV81" s="297">
        <f t="shared" si="561"/>
        <v>0</v>
      </c>
      <c r="EW81" s="1036">
        <v>2950</v>
      </c>
      <c r="EX81" s="596">
        <f t="shared" si="447"/>
        <v>0</v>
      </c>
      <c r="EY81" s="297">
        <f t="shared" si="562"/>
        <v>0</v>
      </c>
      <c r="EZ81" s="1036">
        <v>1475</v>
      </c>
      <c r="FA81" s="596">
        <f t="shared" si="448"/>
        <v>0</v>
      </c>
      <c r="FB81" s="297">
        <f t="shared" si="563"/>
        <v>0</v>
      </c>
      <c r="FC81" s="1036">
        <v>987.5</v>
      </c>
      <c r="FD81" s="596">
        <f t="shared" si="449"/>
        <v>0</v>
      </c>
      <c r="FE81" s="297">
        <f t="shared" si="564"/>
        <v>0</v>
      </c>
      <c r="FF81" s="1036">
        <v>62.5</v>
      </c>
      <c r="FG81" s="596">
        <f t="shared" si="450"/>
        <v>0</v>
      </c>
      <c r="FH81" s="297">
        <f t="shared" si="565"/>
        <v>0</v>
      </c>
      <c r="FI81" s="1036">
        <v>31.25</v>
      </c>
      <c r="FJ81" s="596">
        <f t="shared" si="451"/>
        <v>0</v>
      </c>
      <c r="FK81" s="297">
        <f t="shared" si="566"/>
        <v>0</v>
      </c>
      <c r="FL81" s="1036">
        <v>2505</v>
      </c>
      <c r="FM81" s="596">
        <f t="shared" si="452"/>
        <v>0</v>
      </c>
      <c r="FN81" s="297">
        <f t="shared" si="567"/>
        <v>0</v>
      </c>
      <c r="FO81" s="1036">
        <v>1670</v>
      </c>
      <c r="FP81" s="274">
        <f t="shared" si="453"/>
        <v>0</v>
      </c>
      <c r="FQ81" s="274"/>
      <c r="FR81" s="297">
        <f t="shared" si="568"/>
        <v>0</v>
      </c>
      <c r="FS81" s="269">
        <f t="shared" si="454"/>
        <v>835</v>
      </c>
      <c r="FT81" s="596">
        <f t="shared" si="455"/>
        <v>0</v>
      </c>
      <c r="FU81" s="297">
        <f t="shared" si="569"/>
        <v>0</v>
      </c>
      <c r="FV81" s="269">
        <f t="shared" si="456"/>
        <v>167</v>
      </c>
      <c r="FW81" s="596">
        <f t="shared" si="457"/>
        <v>0</v>
      </c>
      <c r="FX81" s="301">
        <f t="shared" si="458"/>
        <v>0</v>
      </c>
      <c r="FY81" s="492">
        <f t="shared" si="570"/>
        <v>0</v>
      </c>
      <c r="FZ81" s="302"/>
      <c r="GA81" s="1131">
        <f t="shared" si="459"/>
        <v>42339</v>
      </c>
      <c r="GB81" s="316">
        <f t="shared" si="571"/>
        <v>0</v>
      </c>
      <c r="GC81" s="323">
        <v>42.5</v>
      </c>
      <c r="GD81" s="268">
        <f t="shared" si="460"/>
        <v>0</v>
      </c>
      <c r="GE81" s="316">
        <f t="shared" si="572"/>
        <v>0</v>
      </c>
      <c r="GF81" s="1036">
        <v>4.25</v>
      </c>
      <c r="GG81" s="386">
        <f t="shared" si="461"/>
        <v>0</v>
      </c>
      <c r="GH81" s="669">
        <f t="shared" si="573"/>
        <v>0</v>
      </c>
      <c r="GI81" s="964">
        <v>-3620</v>
      </c>
      <c r="GJ81" s="268">
        <f t="shared" si="462"/>
        <v>0</v>
      </c>
      <c r="GK81" s="546">
        <f t="shared" si="574"/>
        <v>0</v>
      </c>
      <c r="GL81" s="268">
        <f t="shared" si="463"/>
        <v>-362</v>
      </c>
      <c r="GM81" s="386">
        <f t="shared" si="464"/>
        <v>0</v>
      </c>
      <c r="GN81" s="297">
        <f t="shared" si="575"/>
        <v>0</v>
      </c>
      <c r="GO81" s="269">
        <v>-1695</v>
      </c>
      <c r="GP81" s="596">
        <f t="shared" si="465"/>
        <v>0</v>
      </c>
      <c r="GQ81" s="330">
        <f t="shared" si="576"/>
        <v>0</v>
      </c>
      <c r="GR81" s="298">
        <f t="shared" si="466"/>
        <v>-847.5</v>
      </c>
      <c r="GS81" s="274">
        <f t="shared" si="467"/>
        <v>0</v>
      </c>
      <c r="GT81" s="499">
        <f t="shared" si="577"/>
        <v>0</v>
      </c>
      <c r="GU81" s="298">
        <f t="shared" si="468"/>
        <v>-169.5</v>
      </c>
      <c r="GV81" s="274">
        <f t="shared" si="469"/>
        <v>0</v>
      </c>
      <c r="GW81" s="499">
        <f t="shared" si="578"/>
        <v>0</v>
      </c>
      <c r="GX81" s="964">
        <v>-6267.5</v>
      </c>
      <c r="GY81" s="274">
        <f t="shared" si="470"/>
        <v>0</v>
      </c>
      <c r="GZ81" s="499">
        <f t="shared" si="579"/>
        <v>0</v>
      </c>
      <c r="HA81" s="298">
        <f t="shared" si="471"/>
        <v>-3133.75</v>
      </c>
      <c r="HB81" s="274">
        <f t="shared" si="472"/>
        <v>0</v>
      </c>
      <c r="HC81" s="499">
        <f t="shared" si="580"/>
        <v>0</v>
      </c>
      <c r="HD81" s="964">
        <v>-1253.5</v>
      </c>
      <c r="HE81" s="274">
        <f t="shared" si="473"/>
        <v>0</v>
      </c>
      <c r="HF81" s="691">
        <f t="shared" si="581"/>
        <v>0</v>
      </c>
      <c r="HG81" s="317">
        <v>-4667.5</v>
      </c>
      <c r="HH81" s="498">
        <f t="shared" si="474"/>
        <v>0</v>
      </c>
      <c r="HI81" s="691">
        <f t="shared" si="582"/>
        <v>0</v>
      </c>
      <c r="HJ81" s="317">
        <f t="shared" si="475"/>
        <v>-2333.75</v>
      </c>
      <c r="HK81" s="498">
        <f t="shared" si="476"/>
        <v>0</v>
      </c>
      <c r="HL81" s="689">
        <f t="shared" si="583"/>
        <v>0</v>
      </c>
      <c r="HM81" s="317">
        <f t="shared" si="477"/>
        <v>-466.75</v>
      </c>
      <c r="HN81" s="317">
        <f t="shared" si="478"/>
        <v>0</v>
      </c>
      <c r="HO81" s="691">
        <f t="shared" si="584"/>
        <v>0</v>
      </c>
      <c r="HP81" s="1036">
        <v>2240</v>
      </c>
      <c r="HQ81" s="498">
        <f t="shared" si="479"/>
        <v>0</v>
      </c>
      <c r="HR81" s="499"/>
      <c r="HS81" s="298"/>
      <c r="HT81" s="392"/>
      <c r="HU81" s="691">
        <f t="shared" si="585"/>
        <v>0</v>
      </c>
      <c r="HV81" s="1036">
        <v>2260</v>
      </c>
      <c r="HW81" s="498">
        <f t="shared" si="480"/>
        <v>0</v>
      </c>
      <c r="HX81" s="499"/>
      <c r="HY81" s="298"/>
      <c r="HZ81" s="392"/>
      <c r="IA81" s="689">
        <f t="shared" si="586"/>
        <v>0</v>
      </c>
      <c r="IB81" s="1036">
        <v>5500</v>
      </c>
      <c r="IC81" s="317">
        <f t="shared" si="481"/>
        <v>0</v>
      </c>
      <c r="ID81" s="499">
        <f t="shared" si="587"/>
        <v>0</v>
      </c>
      <c r="IE81" s="1036">
        <v>550</v>
      </c>
      <c r="IF81" s="392">
        <f t="shared" si="482"/>
        <v>0</v>
      </c>
      <c r="IG81" s="691">
        <f t="shared" si="588"/>
        <v>0</v>
      </c>
      <c r="IH81" s="317">
        <v>1912.5</v>
      </c>
      <c r="II81" s="498">
        <f t="shared" si="483"/>
        <v>0</v>
      </c>
      <c r="IJ81" s="691">
        <f t="shared" si="589"/>
        <v>0</v>
      </c>
      <c r="IK81" s="298">
        <f t="shared" si="484"/>
        <v>956.25</v>
      </c>
      <c r="IL81" s="317">
        <f t="shared" si="485"/>
        <v>0</v>
      </c>
      <c r="IM81" s="499">
        <f t="shared" si="590"/>
        <v>0</v>
      </c>
      <c r="IN81" s="1036">
        <v>153</v>
      </c>
      <c r="IO81" s="392">
        <f t="shared" si="486"/>
        <v>0</v>
      </c>
      <c r="IP81" s="499">
        <f t="shared" si="591"/>
        <v>0</v>
      </c>
      <c r="IQ81" s="964">
        <v>-356.25</v>
      </c>
      <c r="IR81" s="392">
        <f t="shared" si="487"/>
        <v>0</v>
      </c>
      <c r="IS81" s="499"/>
      <c r="IT81" s="298"/>
      <c r="IU81" s="392"/>
      <c r="IV81" s="499">
        <f t="shared" si="592"/>
        <v>0</v>
      </c>
      <c r="IW81" s="298">
        <v>6.25</v>
      </c>
      <c r="IX81" s="392">
        <f t="shared" si="488"/>
        <v>0</v>
      </c>
      <c r="IY81" s="499">
        <f t="shared" si="593"/>
        <v>0</v>
      </c>
      <c r="IZ81" s="298">
        <f t="shared" si="489"/>
        <v>3.125</v>
      </c>
      <c r="JA81" s="392">
        <f t="shared" si="490"/>
        <v>0</v>
      </c>
      <c r="JB81" s="385">
        <f t="shared" si="594"/>
        <v>0</v>
      </c>
      <c r="JC81" s="298">
        <v>-47.37</v>
      </c>
      <c r="JD81" s="392">
        <f t="shared" si="491"/>
        <v>0</v>
      </c>
      <c r="JE81" s="499">
        <f t="shared" si="595"/>
        <v>0</v>
      </c>
      <c r="JF81" s="298">
        <v>960</v>
      </c>
      <c r="JG81" s="392">
        <f t="shared" si="492"/>
        <v>0</v>
      </c>
      <c r="JH81" s="499">
        <f t="shared" si="596"/>
        <v>0</v>
      </c>
      <c r="JI81" s="1036">
        <v>300</v>
      </c>
      <c r="JJ81" s="392">
        <f t="shared" si="493"/>
        <v>0</v>
      </c>
      <c r="JK81" s="499">
        <f t="shared" si="597"/>
        <v>0</v>
      </c>
      <c r="JL81" s="1036">
        <v>150</v>
      </c>
      <c r="JM81" s="392">
        <f t="shared" si="494"/>
        <v>0</v>
      </c>
      <c r="JN81" s="499">
        <f t="shared" si="598"/>
        <v>0</v>
      </c>
      <c r="JO81" s="298">
        <f t="shared" si="495"/>
        <v>30</v>
      </c>
      <c r="JP81" s="392">
        <f t="shared" si="496"/>
        <v>0</v>
      </c>
      <c r="JQ81" s="561">
        <f t="shared" si="497"/>
        <v>0</v>
      </c>
      <c r="JR81" s="498">
        <f t="shared" si="599"/>
        <v>0</v>
      </c>
      <c r="JS81" s="223"/>
      <c r="JT81" s="254">
        <f t="shared" si="602"/>
        <v>42430</v>
      </c>
      <c r="JU81" s="253">
        <f t="shared" si="603"/>
        <v>0</v>
      </c>
      <c r="JV81" s="253">
        <f t="shared" si="604"/>
        <v>6291.875</v>
      </c>
      <c r="JW81" s="253">
        <f t="shared" si="605"/>
        <v>0</v>
      </c>
      <c r="JX81" s="253">
        <f t="shared" si="606"/>
        <v>1926</v>
      </c>
      <c r="JY81" s="253">
        <f t="shared" si="607"/>
        <v>0</v>
      </c>
      <c r="JZ81" s="253">
        <f t="shared" si="608"/>
        <v>0</v>
      </c>
      <c r="KA81" s="253">
        <f t="shared" si="609"/>
        <v>9232</v>
      </c>
      <c r="KB81" s="253">
        <f t="shared" si="610"/>
        <v>0</v>
      </c>
      <c r="KC81" s="253">
        <f t="shared" si="611"/>
        <v>0</v>
      </c>
      <c r="KD81" s="831">
        <f t="shared" si="612"/>
        <v>6381</v>
      </c>
      <c r="KE81" s="831">
        <f t="shared" si="613"/>
        <v>0</v>
      </c>
      <c r="KF81" s="831">
        <f t="shared" si="614"/>
        <v>0</v>
      </c>
      <c r="KG81" s="831">
        <f t="shared" si="615"/>
        <v>3092.62</v>
      </c>
      <c r="KH81" s="831">
        <f t="shared" si="616"/>
        <v>0</v>
      </c>
      <c r="KI81" s="831">
        <f t="shared" si="617"/>
        <v>0</v>
      </c>
      <c r="KJ81" s="253">
        <f t="shared" si="618"/>
        <v>0</v>
      </c>
      <c r="KK81" s="831">
        <f t="shared" si="619"/>
        <v>0</v>
      </c>
      <c r="KL81" s="831">
        <f t="shared" si="620"/>
        <v>51253.125</v>
      </c>
      <c r="KM81" s="831">
        <f t="shared" si="621"/>
        <v>0</v>
      </c>
      <c r="KN81" s="831">
        <f t="shared" si="622"/>
        <v>0</v>
      </c>
      <c r="KO81" s="831">
        <f t="shared" si="623"/>
        <v>29618.75</v>
      </c>
      <c r="KP81" s="831">
        <f t="shared" si="624"/>
        <v>0</v>
      </c>
      <c r="KQ81" s="831">
        <f t="shared" si="625"/>
        <v>0</v>
      </c>
      <c r="KR81" s="831">
        <f t="shared" si="626"/>
        <v>0</v>
      </c>
      <c r="KS81" s="831">
        <f t="shared" si="627"/>
        <v>8139</v>
      </c>
      <c r="KT81" s="243">
        <f t="shared" si="628"/>
        <v>0</v>
      </c>
      <c r="KU81" s="243">
        <f t="shared" si="629"/>
        <v>0</v>
      </c>
      <c r="KV81" s="243">
        <f t="shared" si="630"/>
        <v>0</v>
      </c>
      <c r="KW81" s="243">
        <f t="shared" si="631"/>
        <v>0</v>
      </c>
      <c r="KX81" s="243">
        <f t="shared" si="632"/>
        <v>0</v>
      </c>
      <c r="KY81" s="243">
        <f t="shared" si="633"/>
        <v>0</v>
      </c>
      <c r="KZ81" s="243">
        <f t="shared" si="681"/>
        <v>0</v>
      </c>
      <c r="LA81" s="243">
        <f t="shared" si="634"/>
        <v>0</v>
      </c>
      <c r="LB81" s="243">
        <f t="shared" si="635"/>
        <v>0</v>
      </c>
      <c r="LC81" s="243">
        <f t="shared" si="636"/>
        <v>0</v>
      </c>
      <c r="LD81" s="243">
        <f t="shared" si="637"/>
        <v>0</v>
      </c>
      <c r="LE81" s="243">
        <f t="shared" si="638"/>
        <v>0</v>
      </c>
      <c r="LF81" s="243">
        <f t="shared" si="639"/>
        <v>0</v>
      </c>
      <c r="LG81" s="243">
        <f t="shared" si="640"/>
        <v>0</v>
      </c>
      <c r="LH81" s="243">
        <f t="shared" si="641"/>
        <v>0</v>
      </c>
      <c r="LI81" s="243">
        <f t="shared" si="642"/>
        <v>0</v>
      </c>
      <c r="LJ81" s="243">
        <f t="shared" si="643"/>
        <v>0</v>
      </c>
      <c r="LK81" s="243">
        <f t="shared" si="644"/>
        <v>0</v>
      </c>
      <c r="LL81" s="243">
        <f t="shared" si="645"/>
        <v>0</v>
      </c>
      <c r="LM81" s="243">
        <f t="shared" si="646"/>
        <v>0</v>
      </c>
      <c r="LN81" s="243">
        <f t="shared" si="647"/>
        <v>0</v>
      </c>
      <c r="LO81" s="243">
        <f t="shared" si="648"/>
        <v>0</v>
      </c>
      <c r="LP81" s="243">
        <f t="shared" si="649"/>
        <v>0</v>
      </c>
      <c r="LQ81" s="243">
        <f t="shared" si="650"/>
        <v>0</v>
      </c>
      <c r="LR81" s="243">
        <f t="shared" si="651"/>
        <v>0</v>
      </c>
      <c r="LS81" s="243">
        <f t="shared" si="652"/>
        <v>0</v>
      </c>
      <c r="LT81" s="243">
        <f t="shared" si="653"/>
        <v>0</v>
      </c>
      <c r="LU81" s="243">
        <f t="shared" si="654"/>
        <v>0</v>
      </c>
      <c r="LV81" s="243">
        <f t="shared" si="655"/>
        <v>0</v>
      </c>
      <c r="LW81" s="243">
        <f t="shared" si="656"/>
        <v>0</v>
      </c>
      <c r="LX81" s="243">
        <f t="shared" si="657"/>
        <v>0</v>
      </c>
      <c r="LY81" s="243">
        <f t="shared" si="658"/>
        <v>0</v>
      </c>
      <c r="LZ81" s="243">
        <f t="shared" si="659"/>
        <v>0</v>
      </c>
      <c r="MA81" s="243">
        <f t="shared" si="660"/>
        <v>0</v>
      </c>
      <c r="MB81" s="243">
        <f t="shared" si="661"/>
        <v>0</v>
      </c>
      <c r="MC81" s="243">
        <f t="shared" si="682"/>
        <v>0</v>
      </c>
      <c r="MD81" s="243">
        <f t="shared" si="662"/>
        <v>0</v>
      </c>
      <c r="ME81" s="243">
        <f t="shared" si="663"/>
        <v>0</v>
      </c>
      <c r="MF81" s="243">
        <f t="shared" si="664"/>
        <v>0</v>
      </c>
      <c r="MG81" s="243">
        <f t="shared" si="665"/>
        <v>0</v>
      </c>
      <c r="MH81" s="243">
        <f t="shared" si="666"/>
        <v>0</v>
      </c>
      <c r="MI81" s="243">
        <f t="shared" si="667"/>
        <v>0</v>
      </c>
      <c r="MJ81" s="243">
        <f t="shared" si="668"/>
        <v>0</v>
      </c>
      <c r="MK81" s="243">
        <f t="shared" si="669"/>
        <v>0</v>
      </c>
      <c r="ML81" s="243">
        <f t="shared" si="670"/>
        <v>0</v>
      </c>
      <c r="MM81" s="243">
        <f t="shared" si="671"/>
        <v>0</v>
      </c>
      <c r="MN81" s="243">
        <f t="shared" si="672"/>
        <v>0</v>
      </c>
      <c r="MO81" s="243">
        <f t="shared" si="673"/>
        <v>0</v>
      </c>
      <c r="MP81" s="243">
        <f t="shared" si="674"/>
        <v>0</v>
      </c>
      <c r="MQ81" s="243">
        <f t="shared" si="675"/>
        <v>0</v>
      </c>
      <c r="MR81" s="243">
        <f t="shared" si="676"/>
        <v>0</v>
      </c>
      <c r="MS81" s="243">
        <f t="shared" si="677"/>
        <v>0</v>
      </c>
      <c r="MT81" s="243">
        <f t="shared" si="678"/>
        <v>0</v>
      </c>
      <c r="MU81" s="243">
        <f t="shared" si="679"/>
        <v>0</v>
      </c>
      <c r="MV81" s="243">
        <f t="shared" si="680"/>
        <v>0</v>
      </c>
      <c r="MW81" s="861">
        <f t="shared" si="115"/>
        <v>42430</v>
      </c>
      <c r="MX81" s="253">
        <f t="shared" si="116"/>
        <v>115934.37</v>
      </c>
      <c r="MY81" s="243">
        <f t="shared" si="117"/>
        <v>0</v>
      </c>
      <c r="MZ81" s="243">
        <f t="shared" si="118"/>
        <v>0</v>
      </c>
      <c r="NA81" s="243">
        <f t="shared" si="119"/>
        <v>115934.37</v>
      </c>
      <c r="NB81" s="359"/>
      <c r="NC81" s="1159">
        <f t="shared" si="498"/>
        <v>42339</v>
      </c>
      <c r="ND81" s="378">
        <f t="shared" si="499"/>
        <v>6300.875</v>
      </c>
      <c r="NE81" s="378">
        <f t="shared" si="500"/>
        <v>0</v>
      </c>
      <c r="NF81" s="382">
        <f t="shared" si="501"/>
        <v>0</v>
      </c>
      <c r="NG81" s="274">
        <f t="shared" si="502"/>
        <v>6300.875</v>
      </c>
      <c r="NH81" s="819">
        <f t="shared" si="503"/>
        <v>42339</v>
      </c>
      <c r="NI81" s="269">
        <f t="shared" si="504"/>
        <v>6300.875</v>
      </c>
      <c r="NJ81" s="274">
        <f t="shared" si="505"/>
        <v>0</v>
      </c>
      <c r="NK81" s="1113">
        <f t="shared" si="506"/>
        <v>1</v>
      </c>
      <c r="NL81" s="992">
        <f t="shared" si="507"/>
        <v>0</v>
      </c>
      <c r="NM81" s="413">
        <f t="shared" si="508"/>
        <v>42339</v>
      </c>
      <c r="NN81" s="378">
        <f t="shared" si="600"/>
        <v>101356.74500000001</v>
      </c>
      <c r="NO81" s="243">
        <f>MAX(NN56:NN81)</f>
        <v>101356.74500000001</v>
      </c>
      <c r="NP81" s="243">
        <f t="shared" si="509"/>
        <v>0</v>
      </c>
      <c r="NQ81" s="276">
        <f>(NP81=NP203)*1</f>
        <v>0</v>
      </c>
      <c r="NR81" s="254">
        <f t="shared" si="510"/>
        <v>0</v>
      </c>
      <c r="NS81" s="757"/>
      <c r="NT81" s="757"/>
      <c r="NU81" s="758"/>
      <c r="NV81" s="758"/>
      <c r="NW81" s="758"/>
      <c r="NX81" s="234"/>
      <c r="NY81" s="241"/>
      <c r="NZ81" s="241"/>
      <c r="OA81" s="143"/>
      <c r="OB81" s="241"/>
      <c r="OC81" s="241"/>
      <c r="OD81" s="236"/>
      <c r="OE81" s="236"/>
      <c r="OF81" s="236"/>
      <c r="OG81" s="234"/>
      <c r="OH81" s="143"/>
      <c r="OI81" s="236"/>
      <c r="OJ81" s="236"/>
      <c r="OK81" s="236"/>
      <c r="OL81" s="236"/>
      <c r="OM81" s="236"/>
      <c r="ON81" s="236"/>
      <c r="OO81" s="236"/>
      <c r="OP81" s="236"/>
      <c r="OQ81" s="236"/>
      <c r="OR81" s="236"/>
      <c r="OS81" s="236"/>
      <c r="OT81" s="236"/>
      <c r="OU81" s="236"/>
      <c r="OV81" s="236"/>
      <c r="OW81" s="236"/>
      <c r="OX81" s="236"/>
      <c r="OY81" s="236"/>
      <c r="OZ81" s="236"/>
      <c r="PA81" s="236"/>
      <c r="PB81" s="236"/>
      <c r="PC81" s="236"/>
      <c r="PD81" s="236"/>
      <c r="PE81" s="236"/>
      <c r="PF81" s="236"/>
      <c r="PG81" s="236"/>
      <c r="PH81" s="236"/>
      <c r="PI81" s="236"/>
      <c r="PJ81" s="236"/>
      <c r="PK81" s="236"/>
      <c r="PL81" s="236"/>
      <c r="PM81" s="236"/>
      <c r="PN81" s="236"/>
      <c r="PO81" s="236"/>
      <c r="PP81" s="236"/>
      <c r="PQ81" s="236"/>
      <c r="PR81" s="236"/>
      <c r="PS81" s="236"/>
      <c r="PT81" s="236"/>
      <c r="PU81" s="236"/>
      <c r="PV81" s="236"/>
      <c r="PW81" s="236"/>
      <c r="PX81" s="236"/>
      <c r="PY81" s="236"/>
      <c r="PZ81" s="236"/>
      <c r="QA81" s="236"/>
      <c r="QB81" s="236"/>
      <c r="QC81" s="236"/>
      <c r="QD81" s="236"/>
      <c r="QE81" s="236"/>
      <c r="QF81" s="236"/>
      <c r="QG81" s="236"/>
      <c r="QH81" s="236"/>
      <c r="QI81" s="236"/>
      <c r="QJ81" s="236"/>
      <c r="QK81" s="236"/>
      <c r="QL81" s="236"/>
      <c r="QM81" s="236"/>
      <c r="QN81" s="236"/>
      <c r="QO81" s="236"/>
      <c r="QP81" s="236"/>
      <c r="QQ81" s="236"/>
      <c r="QR81" s="236"/>
      <c r="QS81" s="236"/>
      <c r="QT81" s="236"/>
      <c r="QU81" s="236"/>
      <c r="QV81" s="236"/>
      <c r="QW81" s="236"/>
      <c r="QX81" s="236"/>
      <c r="QY81" s="84"/>
      <c r="QZ81" s="84"/>
      <c r="RA81" s="84"/>
      <c r="RB81" s="84"/>
      <c r="RC81" s="84"/>
      <c r="RD81" s="84"/>
      <c r="RE81" s="84"/>
      <c r="RF81" s="84"/>
      <c r="RG81" s="84"/>
      <c r="RH81" s="84"/>
      <c r="RI81" s="84"/>
      <c r="RJ81" s="84"/>
      <c r="RK81" s="84"/>
      <c r="RL81" s="84"/>
      <c r="RM81" s="84"/>
      <c r="RN81" s="84"/>
      <c r="RO81" s="84"/>
      <c r="RP81" s="84"/>
      <c r="RQ81" s="84"/>
      <c r="RR81" s="84"/>
      <c r="RS81" s="84"/>
      <c r="RT81" s="84"/>
      <c r="RU81" s="84"/>
      <c r="RV81" s="84"/>
      <c r="RW81" s="84"/>
      <c r="RX81" s="84"/>
      <c r="RY81" s="84"/>
      <c r="RZ81" s="84"/>
      <c r="SA81" s="84"/>
      <c r="SB81" s="84"/>
      <c r="SC81" s="84"/>
      <c r="SD81" s="84"/>
      <c r="SE81" s="84"/>
      <c r="SF81" s="84"/>
      <c r="SG81" s="84"/>
      <c r="SH81" s="84"/>
      <c r="SI81" s="84"/>
      <c r="SJ81" s="84"/>
      <c r="SK81" s="84"/>
      <c r="SL81" s="84"/>
      <c r="SM81" s="84"/>
      <c r="SN81" s="84"/>
      <c r="SO81" s="84"/>
      <c r="SP81" s="84"/>
      <c r="SQ81" s="84"/>
      <c r="SR81" s="84"/>
      <c r="SS81" s="84"/>
      <c r="ST81" s="84"/>
      <c r="SU81" s="84"/>
      <c r="SV81" s="84"/>
      <c r="SW81" s="84"/>
      <c r="SX81" s="84"/>
      <c r="SY81" s="84"/>
      <c r="SZ81" s="84"/>
      <c r="TA81" s="84"/>
      <c r="TB81" s="84"/>
      <c r="TC81" s="84"/>
      <c r="TD81" s="84"/>
      <c r="TE81" s="84"/>
      <c r="TF81" s="84"/>
      <c r="TG81" s="84"/>
      <c r="TH81" s="84"/>
      <c r="TI81" s="84"/>
      <c r="TJ81" s="84"/>
      <c r="TK81" s="84"/>
      <c r="TL81" s="84"/>
      <c r="TM81" s="84"/>
      <c r="TN81" s="84"/>
      <c r="TO81" s="84"/>
      <c r="TP81" s="84"/>
      <c r="TQ81" s="84"/>
      <c r="TR81" s="84"/>
      <c r="TS81" s="84"/>
      <c r="TT81" s="84"/>
      <c r="TU81" s="84"/>
      <c r="TV81" s="84"/>
      <c r="TW81" s="84"/>
      <c r="TX81" s="84"/>
      <c r="TY81" s="84"/>
      <c r="TZ81" s="84"/>
      <c r="UA81" s="84"/>
      <c r="UB81" s="84"/>
      <c r="UC81" s="84"/>
      <c r="UD81" s="84"/>
      <c r="UE81" s="84"/>
      <c r="UF81" s="84"/>
      <c r="UG81" s="84"/>
      <c r="UH81" s="84"/>
      <c r="UI81" s="84"/>
    </row>
    <row r="82" spans="1:555" s="90" customFormat="1" ht="19.5" customHeight="1" x14ac:dyDescent="0.35">
      <c r="A82" s="84"/>
      <c r="B82" s="1167"/>
      <c r="C82" s="867"/>
      <c r="D82" s="869"/>
      <c r="E82" s="869"/>
      <c r="F82" s="871" t="s">
        <v>35</v>
      </c>
      <c r="G82" s="870"/>
      <c r="H82" s="954" t="s">
        <v>18</v>
      </c>
      <c r="I82" s="355"/>
      <c r="J82" s="355"/>
      <c r="K82" s="355"/>
      <c r="L82" s="1146"/>
      <c r="M82" s="330"/>
      <c r="N82" s="1215" t="s">
        <v>89</v>
      </c>
      <c r="O82" s="498"/>
      <c r="P82" s="330"/>
      <c r="Q82" s="536"/>
      <c r="R82" s="274"/>
      <c r="S82" s="499"/>
      <c r="T82" s="1037" t="s">
        <v>89</v>
      </c>
      <c r="U82" s="269"/>
      <c r="V82" s="499"/>
      <c r="W82" s="1037" t="s">
        <v>89</v>
      </c>
      <c r="X82" s="269"/>
      <c r="Y82" s="499"/>
      <c r="Z82" s="617" t="s">
        <v>89</v>
      </c>
      <c r="AA82" s="392"/>
      <c r="AB82" s="330"/>
      <c r="AC82" s="607" t="s">
        <v>89</v>
      </c>
      <c r="AD82" s="274"/>
      <c r="AE82" s="499"/>
      <c r="AF82" s="1037" t="s">
        <v>89</v>
      </c>
      <c r="AG82" s="274"/>
      <c r="AH82" s="499"/>
      <c r="AI82" s="1037" t="s">
        <v>89</v>
      </c>
      <c r="AJ82" s="392"/>
      <c r="AK82" s="330"/>
      <c r="AL82" s="1037" t="s">
        <v>89</v>
      </c>
      <c r="AM82" s="274"/>
      <c r="AN82" s="499"/>
      <c r="AO82" s="1037" t="s">
        <v>89</v>
      </c>
      <c r="AP82" s="392"/>
      <c r="AQ82" s="660"/>
      <c r="AR82" s="1037" t="s">
        <v>89</v>
      </c>
      <c r="AS82" s="270"/>
      <c r="AT82" s="669"/>
      <c r="AU82" s="1037" t="s">
        <v>89</v>
      </c>
      <c r="AV82" s="270"/>
      <c r="AW82" s="675"/>
      <c r="AX82" s="1037" t="s">
        <v>89</v>
      </c>
      <c r="AY82" s="270"/>
      <c r="AZ82" s="499"/>
      <c r="BA82" s="270" t="s">
        <v>89</v>
      </c>
      <c r="BB82" s="392"/>
      <c r="BC82" s="330"/>
      <c r="BD82" s="270" t="s">
        <v>89</v>
      </c>
      <c r="BE82" s="274"/>
      <c r="BF82" s="499"/>
      <c r="BG82" s="1037" t="s">
        <v>89</v>
      </c>
      <c r="BH82" s="358"/>
      <c r="BI82" s="499"/>
      <c r="BJ82" s="1037" t="s">
        <v>89</v>
      </c>
      <c r="BK82" s="269"/>
      <c r="BL82" s="499"/>
      <c r="BM82" s="576" t="s">
        <v>89</v>
      </c>
      <c r="BN82" s="392"/>
      <c r="BO82" s="499"/>
      <c r="BP82" s="1037" t="s">
        <v>89</v>
      </c>
      <c r="BQ82" s="274"/>
      <c r="BR82" s="499"/>
      <c r="BS82" s="617" t="s">
        <v>89</v>
      </c>
      <c r="BT82" s="269"/>
      <c r="BU82" s="499"/>
      <c r="BV82" s="617"/>
      <c r="BW82" s="392"/>
      <c r="BX82" s="499"/>
      <c r="BY82" s="1037" t="s">
        <v>89</v>
      </c>
      <c r="BZ82" s="392"/>
      <c r="CA82" s="297"/>
      <c r="CB82" s="1037" t="s">
        <v>89</v>
      </c>
      <c r="CC82" s="269"/>
      <c r="CD82" s="297"/>
      <c r="CE82" s="270" t="s">
        <v>89</v>
      </c>
      <c r="CF82" s="269"/>
      <c r="CG82" s="297"/>
      <c r="CH82" s="1037" t="s">
        <v>89</v>
      </c>
      <c r="CI82" s="269"/>
      <c r="CJ82" s="499"/>
      <c r="CK82" s="270"/>
      <c r="CL82" s="392"/>
      <c r="CM82" s="330"/>
      <c r="CN82" s="270"/>
      <c r="CO82" s="269"/>
      <c r="CP82" s="501"/>
      <c r="CQ82" s="270"/>
      <c r="CR82" s="299"/>
      <c r="CS82" s="330"/>
      <c r="CT82" s="270"/>
      <c r="CU82" s="274"/>
      <c r="CV82" s="502" t="s">
        <v>56</v>
      </c>
      <c r="CW82" s="502"/>
      <c r="CX82" s="223"/>
      <c r="CY82" s="1127"/>
      <c r="CZ82" s="303"/>
      <c r="DA82" s="90" t="s">
        <v>89</v>
      </c>
      <c r="DB82" s="299"/>
      <c r="DC82" s="303"/>
      <c r="DD82" s="298" t="s">
        <v>89</v>
      </c>
      <c r="DE82" s="299"/>
      <c r="DF82" s="303"/>
      <c r="DG82" s="1215" t="s">
        <v>89</v>
      </c>
      <c r="DH82" s="299"/>
      <c r="DI82" s="297"/>
      <c r="DJ82" s="1037" t="s">
        <v>89</v>
      </c>
      <c r="DK82" s="596"/>
      <c r="DL82" s="297"/>
      <c r="DM82" s="1215" t="s">
        <v>89</v>
      </c>
      <c r="DN82" s="299"/>
      <c r="DO82" s="330"/>
      <c r="DP82" s="607" t="s">
        <v>89</v>
      </c>
      <c r="DQ82" s="274"/>
      <c r="DR82" s="499"/>
      <c r="DS82" s="607" t="s">
        <v>89</v>
      </c>
      <c r="DT82" s="274"/>
      <c r="DU82" s="297"/>
      <c r="DV82" s="1037" t="s">
        <v>89</v>
      </c>
      <c r="DW82" s="299"/>
      <c r="DX82" s="297"/>
      <c r="DY82" s="269" t="s">
        <v>89</v>
      </c>
      <c r="DZ82" s="299"/>
      <c r="EA82" s="297"/>
      <c r="EB82" s="1053" t="s">
        <v>89</v>
      </c>
      <c r="EC82" s="299"/>
      <c r="ED82" s="276"/>
      <c r="EE82" s="269" t="s">
        <v>89</v>
      </c>
      <c r="EF82" s="299"/>
      <c r="EG82" s="316"/>
      <c r="EH82" s="269" t="s">
        <v>89</v>
      </c>
      <c r="EI82" s="358"/>
      <c r="EJ82" s="276"/>
      <c r="EK82" s="269" t="s">
        <v>89</v>
      </c>
      <c r="EL82" s="269"/>
      <c r="EM82" s="297"/>
      <c r="EN82" s="1226" t="s">
        <v>89</v>
      </c>
      <c r="EO82" s="299"/>
      <c r="EP82" s="297"/>
      <c r="EQ82" s="90" t="s">
        <v>89</v>
      </c>
      <c r="ER82" s="299"/>
      <c r="ES82" s="297"/>
      <c r="ET82" s="1037" t="s">
        <v>89</v>
      </c>
      <c r="EU82" s="299"/>
      <c r="EV82" s="297"/>
      <c r="EW82" s="1037" t="s">
        <v>89</v>
      </c>
      <c r="EX82" s="299"/>
      <c r="EY82" s="297"/>
      <c r="EZ82" s="1037" t="s">
        <v>89</v>
      </c>
      <c r="FA82" s="299"/>
      <c r="FB82" s="297"/>
      <c r="FC82" s="1037" t="s">
        <v>89</v>
      </c>
      <c r="FD82" s="299"/>
      <c r="FE82" s="297"/>
      <c r="FF82" s="1037" t="s">
        <v>89</v>
      </c>
      <c r="FG82" s="299"/>
      <c r="FH82" s="297"/>
      <c r="FI82" s="1037" t="s">
        <v>89</v>
      </c>
      <c r="FJ82" s="299"/>
      <c r="FK82" s="297"/>
      <c r="FL82" s="1037" t="s">
        <v>89</v>
      </c>
      <c r="FM82" s="299"/>
      <c r="FN82" s="297"/>
      <c r="FO82" s="1037" t="s">
        <v>89</v>
      </c>
      <c r="FP82" s="269"/>
      <c r="FQ82" s="269"/>
      <c r="FR82" s="297"/>
      <c r="FS82" s="269" t="s">
        <v>89</v>
      </c>
      <c r="FT82" s="299"/>
      <c r="FU82" s="297"/>
      <c r="FV82" s="269" t="s">
        <v>89</v>
      </c>
      <c r="FW82" s="299"/>
      <c r="FX82" s="607" t="s">
        <v>89</v>
      </c>
      <c r="FY82" s="492"/>
      <c r="FZ82" s="302"/>
      <c r="GA82" s="1131"/>
      <c r="GB82" s="387"/>
      <c r="GC82" s="502" t="s">
        <v>89</v>
      </c>
      <c r="GD82" s="270"/>
      <c r="GE82" s="546"/>
      <c r="GF82" s="1037" t="s">
        <v>89</v>
      </c>
      <c r="GG82" s="388"/>
      <c r="GH82" s="669"/>
      <c r="GI82" s="1037" t="s">
        <v>89</v>
      </c>
      <c r="GJ82" s="270"/>
      <c r="GK82" s="546"/>
      <c r="GL82" s="270" t="s">
        <v>89</v>
      </c>
      <c r="GM82" s="388"/>
      <c r="GN82" s="297"/>
      <c r="GO82" s="90" t="s">
        <v>89</v>
      </c>
      <c r="GP82" s="299"/>
      <c r="GQ82" s="330"/>
      <c r="GR82" s="607" t="s">
        <v>89</v>
      </c>
      <c r="GS82" s="274"/>
      <c r="GT82" s="499"/>
      <c r="GU82" s="607" t="s">
        <v>89</v>
      </c>
      <c r="GV82" s="274"/>
      <c r="GW82" s="499"/>
      <c r="GX82" s="1037" t="s">
        <v>89</v>
      </c>
      <c r="GY82" s="274"/>
      <c r="GZ82" s="499"/>
      <c r="HA82" s="269" t="s">
        <v>89</v>
      </c>
      <c r="HB82" s="274"/>
      <c r="HC82" s="499"/>
      <c r="HD82" s="1037" t="s">
        <v>89</v>
      </c>
      <c r="HE82" s="274"/>
      <c r="HF82" s="691"/>
      <c r="HG82" s="230" t="s">
        <v>89</v>
      </c>
      <c r="HH82" s="498"/>
      <c r="HI82" s="691"/>
      <c r="HJ82" s="230" t="s">
        <v>89</v>
      </c>
      <c r="HK82" s="498"/>
      <c r="HL82" s="276"/>
      <c r="HM82" s="230" t="s">
        <v>89</v>
      </c>
      <c r="HN82" s="317"/>
      <c r="HO82" s="691"/>
      <c r="HP82" s="1037" t="s">
        <v>89</v>
      </c>
      <c r="HQ82" s="498"/>
      <c r="HR82" s="499"/>
      <c r="HS82" s="270"/>
      <c r="HT82" s="392"/>
      <c r="HU82" s="691"/>
      <c r="HV82" s="1037" t="s">
        <v>89</v>
      </c>
      <c r="HW82" s="498"/>
      <c r="HX82" s="499"/>
      <c r="HY82" s="270"/>
      <c r="HZ82" s="392"/>
      <c r="IA82" s="276"/>
      <c r="IB82" s="1037" t="s">
        <v>89</v>
      </c>
      <c r="IC82" s="317"/>
      <c r="ID82" s="499"/>
      <c r="IE82" s="1037" t="s">
        <v>89</v>
      </c>
      <c r="IF82" s="392"/>
      <c r="IG82" s="316"/>
      <c r="IH82" s="230" t="s">
        <v>89</v>
      </c>
      <c r="II82" s="498"/>
      <c r="IJ82" s="316"/>
      <c r="IK82" s="304" t="s">
        <v>89</v>
      </c>
      <c r="IL82" s="317"/>
      <c r="IM82" s="499"/>
      <c r="IN82" s="1037" t="s">
        <v>89</v>
      </c>
      <c r="IO82" s="392"/>
      <c r="IP82" s="499"/>
      <c r="IQ82" s="1037" t="s">
        <v>89</v>
      </c>
      <c r="IR82" s="392"/>
      <c r="IS82" s="499"/>
      <c r="IT82" s="270"/>
      <c r="IU82" s="392"/>
      <c r="IV82" s="499"/>
      <c r="IW82" s="617" t="s">
        <v>89</v>
      </c>
      <c r="IX82" s="392"/>
      <c r="IY82" s="499"/>
      <c r="IZ82" s="270" t="s">
        <v>89</v>
      </c>
      <c r="JA82" s="392"/>
      <c r="JB82" s="385"/>
      <c r="JC82" s="270" t="s">
        <v>89</v>
      </c>
      <c r="JD82" s="392"/>
      <c r="JE82" s="499"/>
      <c r="JF82" s="270" t="s">
        <v>89</v>
      </c>
      <c r="JG82" s="392"/>
      <c r="JH82" s="499"/>
      <c r="JI82" s="1037" t="s">
        <v>89</v>
      </c>
      <c r="JJ82" s="392"/>
      <c r="JK82" s="499"/>
      <c r="JL82" s="1037" t="s">
        <v>89</v>
      </c>
      <c r="JM82" s="392"/>
      <c r="JN82" s="499"/>
      <c r="JO82" s="270" t="s">
        <v>89</v>
      </c>
      <c r="JP82" s="392"/>
      <c r="JQ82" s="269" t="s">
        <v>89</v>
      </c>
      <c r="JR82" s="498"/>
      <c r="JS82" s="223"/>
      <c r="JT82" s="254">
        <f t="shared" si="602"/>
        <v>42461</v>
      </c>
      <c r="JU82" s="253">
        <f t="shared" si="603"/>
        <v>0</v>
      </c>
      <c r="JV82" s="253">
        <f t="shared" si="604"/>
        <v>6118.125</v>
      </c>
      <c r="JW82" s="253">
        <f t="shared" si="605"/>
        <v>0</v>
      </c>
      <c r="JX82" s="253">
        <f t="shared" si="606"/>
        <v>1880.5</v>
      </c>
      <c r="JY82" s="253">
        <f t="shared" si="607"/>
        <v>0</v>
      </c>
      <c r="JZ82" s="253">
        <f t="shared" si="608"/>
        <v>0</v>
      </c>
      <c r="KA82" s="253">
        <f t="shared" si="609"/>
        <v>9903</v>
      </c>
      <c r="KB82" s="253">
        <f t="shared" si="610"/>
        <v>0</v>
      </c>
      <c r="KC82" s="253">
        <f t="shared" si="611"/>
        <v>0</v>
      </c>
      <c r="KD82" s="831">
        <f t="shared" si="612"/>
        <v>6496</v>
      </c>
      <c r="KE82" s="831">
        <f t="shared" si="613"/>
        <v>0</v>
      </c>
      <c r="KF82" s="831">
        <f t="shared" si="614"/>
        <v>0</v>
      </c>
      <c r="KG82" s="831">
        <f t="shared" si="615"/>
        <v>3201.12</v>
      </c>
      <c r="KH82" s="831">
        <f t="shared" si="616"/>
        <v>0</v>
      </c>
      <c r="KI82" s="831">
        <f t="shared" si="617"/>
        <v>0</v>
      </c>
      <c r="KJ82" s="253">
        <f t="shared" si="618"/>
        <v>0</v>
      </c>
      <c r="KK82" s="831">
        <f t="shared" si="619"/>
        <v>0</v>
      </c>
      <c r="KL82" s="831">
        <f t="shared" si="620"/>
        <v>52506.25</v>
      </c>
      <c r="KM82" s="831">
        <f t="shared" si="621"/>
        <v>0</v>
      </c>
      <c r="KN82" s="831">
        <f t="shared" si="622"/>
        <v>0</v>
      </c>
      <c r="KO82" s="831">
        <f t="shared" si="623"/>
        <v>34200</v>
      </c>
      <c r="KP82" s="831">
        <f t="shared" si="624"/>
        <v>0</v>
      </c>
      <c r="KQ82" s="831">
        <f t="shared" si="625"/>
        <v>0</v>
      </c>
      <c r="KR82" s="831">
        <f t="shared" si="626"/>
        <v>0</v>
      </c>
      <c r="KS82" s="831">
        <f t="shared" si="627"/>
        <v>8697</v>
      </c>
      <c r="KT82" s="243">
        <f t="shared" si="628"/>
        <v>0</v>
      </c>
      <c r="KU82" s="243">
        <f t="shared" si="629"/>
        <v>0</v>
      </c>
      <c r="KV82" s="243">
        <f t="shared" si="630"/>
        <v>0</v>
      </c>
      <c r="KW82" s="243">
        <f t="shared" si="631"/>
        <v>0</v>
      </c>
      <c r="KX82" s="243">
        <f t="shared" si="632"/>
        <v>0</v>
      </c>
      <c r="KY82" s="243">
        <f t="shared" si="633"/>
        <v>0</v>
      </c>
      <c r="KZ82" s="243">
        <f t="shared" si="681"/>
        <v>0</v>
      </c>
      <c r="LA82" s="243">
        <f t="shared" si="634"/>
        <v>0</v>
      </c>
      <c r="LB82" s="243">
        <f t="shared" si="635"/>
        <v>0</v>
      </c>
      <c r="LC82" s="243">
        <f t="shared" si="636"/>
        <v>0</v>
      </c>
      <c r="LD82" s="243">
        <f t="shared" si="637"/>
        <v>0</v>
      </c>
      <c r="LE82" s="243">
        <f t="shared" si="638"/>
        <v>0</v>
      </c>
      <c r="LF82" s="243">
        <f t="shared" si="639"/>
        <v>0</v>
      </c>
      <c r="LG82" s="243">
        <f t="shared" si="640"/>
        <v>0</v>
      </c>
      <c r="LH82" s="243">
        <f t="shared" si="641"/>
        <v>0</v>
      </c>
      <c r="LI82" s="243">
        <f t="shared" si="642"/>
        <v>0</v>
      </c>
      <c r="LJ82" s="243">
        <f t="shared" si="643"/>
        <v>0</v>
      </c>
      <c r="LK82" s="243">
        <f t="shared" si="644"/>
        <v>0</v>
      </c>
      <c r="LL82" s="243">
        <f t="shared" si="645"/>
        <v>0</v>
      </c>
      <c r="LM82" s="243">
        <f t="shared" si="646"/>
        <v>0</v>
      </c>
      <c r="LN82" s="243">
        <f t="shared" si="647"/>
        <v>0</v>
      </c>
      <c r="LO82" s="243">
        <f t="shared" si="648"/>
        <v>0</v>
      </c>
      <c r="LP82" s="243">
        <f t="shared" si="649"/>
        <v>0</v>
      </c>
      <c r="LQ82" s="243">
        <f t="shared" si="650"/>
        <v>0</v>
      </c>
      <c r="LR82" s="243">
        <f t="shared" si="651"/>
        <v>0</v>
      </c>
      <c r="LS82" s="243">
        <f t="shared" si="652"/>
        <v>0</v>
      </c>
      <c r="LT82" s="243">
        <f t="shared" si="653"/>
        <v>0</v>
      </c>
      <c r="LU82" s="243">
        <f t="shared" si="654"/>
        <v>0</v>
      </c>
      <c r="LV82" s="243">
        <f t="shared" si="655"/>
        <v>0</v>
      </c>
      <c r="LW82" s="243">
        <f t="shared" si="656"/>
        <v>0</v>
      </c>
      <c r="LX82" s="243">
        <f t="shared" si="657"/>
        <v>0</v>
      </c>
      <c r="LY82" s="243">
        <f t="shared" si="658"/>
        <v>0</v>
      </c>
      <c r="LZ82" s="243">
        <f t="shared" si="659"/>
        <v>0</v>
      </c>
      <c r="MA82" s="243">
        <f t="shared" si="660"/>
        <v>0</v>
      </c>
      <c r="MB82" s="243">
        <f t="shared" si="661"/>
        <v>0</v>
      </c>
      <c r="MC82" s="243">
        <f t="shared" si="682"/>
        <v>0</v>
      </c>
      <c r="MD82" s="243">
        <f t="shared" si="662"/>
        <v>0</v>
      </c>
      <c r="ME82" s="243">
        <f t="shared" si="663"/>
        <v>0</v>
      </c>
      <c r="MF82" s="243">
        <f t="shared" si="664"/>
        <v>0</v>
      </c>
      <c r="MG82" s="243">
        <f t="shared" si="665"/>
        <v>0</v>
      </c>
      <c r="MH82" s="243">
        <f t="shared" si="666"/>
        <v>0</v>
      </c>
      <c r="MI82" s="243">
        <f t="shared" si="667"/>
        <v>0</v>
      </c>
      <c r="MJ82" s="243">
        <f t="shared" si="668"/>
        <v>0</v>
      </c>
      <c r="MK82" s="243">
        <f t="shared" si="669"/>
        <v>0</v>
      </c>
      <c r="ML82" s="243">
        <f t="shared" si="670"/>
        <v>0</v>
      </c>
      <c r="MM82" s="243">
        <f t="shared" si="671"/>
        <v>0</v>
      </c>
      <c r="MN82" s="243">
        <f t="shared" si="672"/>
        <v>0</v>
      </c>
      <c r="MO82" s="243">
        <f t="shared" si="673"/>
        <v>0</v>
      </c>
      <c r="MP82" s="243">
        <f t="shared" si="674"/>
        <v>0</v>
      </c>
      <c r="MQ82" s="243">
        <f t="shared" si="675"/>
        <v>0</v>
      </c>
      <c r="MR82" s="243">
        <f t="shared" si="676"/>
        <v>0</v>
      </c>
      <c r="MS82" s="243">
        <f t="shared" si="677"/>
        <v>0</v>
      </c>
      <c r="MT82" s="243">
        <f t="shared" si="678"/>
        <v>0</v>
      </c>
      <c r="MU82" s="243">
        <f t="shared" si="679"/>
        <v>0</v>
      </c>
      <c r="MV82" s="243">
        <f t="shared" si="680"/>
        <v>0</v>
      </c>
      <c r="MW82" s="861">
        <f t="shared" si="115"/>
        <v>42461</v>
      </c>
      <c r="MX82" s="253">
        <f t="shared" si="116"/>
        <v>123001.995</v>
      </c>
      <c r="MY82" s="243">
        <f t="shared" si="117"/>
        <v>0</v>
      </c>
      <c r="MZ82" s="243">
        <f t="shared" si="118"/>
        <v>0</v>
      </c>
      <c r="NA82" s="243">
        <f t="shared" si="119"/>
        <v>123001.995</v>
      </c>
      <c r="NB82" s="359"/>
      <c r="NC82" s="1159"/>
      <c r="ND82" s="378"/>
      <c r="NE82" s="378"/>
      <c r="NF82" s="382"/>
      <c r="NG82" s="414"/>
      <c r="NH82" s="820"/>
      <c r="NI82" s="397"/>
      <c r="NJ82" s="414"/>
      <c r="NK82" s="1114"/>
      <c r="NL82" s="993"/>
      <c r="NM82" s="413"/>
      <c r="NN82" s="378"/>
      <c r="NO82" s="243"/>
      <c r="NP82" s="243"/>
      <c r="NQ82" s="276"/>
      <c r="NR82" s="254"/>
      <c r="NS82" s="757"/>
      <c r="NT82" s="757"/>
      <c r="NU82" s="758"/>
      <c r="NV82" s="758"/>
      <c r="NW82" s="758"/>
      <c r="NX82" s="234"/>
      <c r="NY82" s="241"/>
      <c r="NZ82" s="241"/>
      <c r="OA82" s="143"/>
      <c r="OB82" s="241"/>
      <c r="OC82" s="241"/>
      <c r="OD82" s="236"/>
      <c r="OE82" s="236"/>
      <c r="OF82" s="236"/>
      <c r="OG82" s="234"/>
      <c r="OH82" s="143"/>
      <c r="OI82" s="236"/>
      <c r="OJ82" s="236"/>
      <c r="OK82" s="236"/>
      <c r="OL82" s="236"/>
      <c r="OM82" s="236"/>
      <c r="ON82" s="236"/>
      <c r="OO82" s="236"/>
      <c r="OP82" s="236"/>
      <c r="OQ82" s="236"/>
      <c r="OR82" s="236"/>
      <c r="OS82" s="236"/>
      <c r="OT82" s="236"/>
      <c r="OU82" s="236"/>
      <c r="OV82" s="236"/>
      <c r="OW82" s="236"/>
      <c r="OX82" s="236"/>
      <c r="OY82" s="236"/>
      <c r="OZ82" s="236"/>
      <c r="PA82" s="236"/>
      <c r="PB82" s="236"/>
      <c r="PC82" s="236"/>
      <c r="PD82" s="236"/>
      <c r="PE82" s="236"/>
      <c r="PF82" s="236"/>
      <c r="PG82" s="236"/>
      <c r="PH82" s="236"/>
      <c r="PI82" s="236"/>
      <c r="PJ82" s="236"/>
      <c r="PK82" s="236"/>
      <c r="PL82" s="236"/>
      <c r="PM82" s="236"/>
      <c r="PN82" s="236"/>
      <c r="PO82" s="236"/>
      <c r="PP82" s="236"/>
      <c r="PQ82" s="236"/>
      <c r="PR82" s="236"/>
      <c r="PS82" s="236"/>
      <c r="PT82" s="236"/>
      <c r="PU82" s="236"/>
      <c r="PV82" s="236"/>
      <c r="PW82" s="236"/>
      <c r="PX82" s="236"/>
      <c r="PY82" s="236"/>
      <c r="PZ82" s="236"/>
      <c r="QA82" s="236"/>
      <c r="QB82" s="236"/>
      <c r="QC82" s="236"/>
      <c r="QD82" s="236"/>
      <c r="QE82" s="236"/>
      <c r="QF82" s="236"/>
      <c r="QG82" s="236"/>
      <c r="QH82" s="236"/>
      <c r="QI82" s="236"/>
      <c r="QJ82" s="236"/>
      <c r="QK82" s="236"/>
      <c r="QL82" s="236"/>
      <c r="QM82" s="236"/>
      <c r="QN82" s="236"/>
      <c r="QO82" s="236"/>
      <c r="QP82" s="236"/>
      <c r="QQ82" s="236"/>
      <c r="QR82" s="236"/>
      <c r="QS82" s="236"/>
      <c r="QT82" s="236"/>
      <c r="QU82" s="236"/>
      <c r="QV82" s="236"/>
      <c r="QW82" s="236"/>
      <c r="QX82" s="236"/>
      <c r="QY82" s="84"/>
      <c r="QZ82" s="84"/>
      <c r="RA82" s="84"/>
      <c r="RB82" s="84"/>
      <c r="RC82" s="84"/>
      <c r="RD82" s="84"/>
      <c r="RE82" s="84"/>
      <c r="RF82" s="84"/>
      <c r="RG82" s="84"/>
      <c r="RH82" s="84"/>
      <c r="RI82" s="84"/>
      <c r="RJ82" s="84"/>
      <c r="RK82" s="84"/>
      <c r="RL82" s="84"/>
      <c r="RM82" s="84"/>
      <c r="RN82" s="84"/>
      <c r="RO82" s="84"/>
      <c r="RP82" s="84"/>
      <c r="RQ82" s="84"/>
      <c r="RR82" s="84"/>
      <c r="RS82" s="84"/>
      <c r="RT82" s="84"/>
      <c r="RU82" s="84"/>
      <c r="RV82" s="84"/>
      <c r="RW82" s="84"/>
      <c r="RX82" s="84"/>
      <c r="RY82" s="84"/>
      <c r="RZ82" s="84"/>
      <c r="SA82" s="84"/>
      <c r="SB82" s="84"/>
      <c r="SC82" s="84"/>
      <c r="SD82" s="84"/>
      <c r="SE82" s="84"/>
      <c r="SF82" s="84"/>
      <c r="SG82" s="84"/>
      <c r="SH82" s="84"/>
      <c r="SI82" s="84"/>
      <c r="SJ82" s="84"/>
      <c r="SK82" s="84"/>
      <c r="SL82" s="84"/>
      <c r="SM82" s="84"/>
      <c r="SN82" s="84"/>
      <c r="SO82" s="84"/>
      <c r="SP82" s="84"/>
      <c r="SQ82" s="84"/>
      <c r="SR82" s="84"/>
      <c r="SS82" s="84"/>
      <c r="ST82" s="84"/>
      <c r="SU82" s="84"/>
      <c r="SV82" s="84"/>
      <c r="SW82" s="84"/>
      <c r="SX82" s="84"/>
      <c r="SY82" s="84"/>
      <c r="SZ82" s="84"/>
      <c r="TA82" s="84"/>
      <c r="TB82" s="84"/>
      <c r="TC82" s="84"/>
      <c r="TD82" s="84"/>
      <c r="TE82" s="84"/>
      <c r="TF82" s="84"/>
      <c r="TG82" s="84"/>
      <c r="TH82" s="84"/>
      <c r="TI82" s="84"/>
      <c r="TJ82" s="84"/>
      <c r="TK82" s="84"/>
      <c r="TL82" s="84"/>
      <c r="TM82" s="84"/>
      <c r="TN82" s="84"/>
      <c r="TO82" s="84"/>
      <c r="TP82" s="84"/>
      <c r="TQ82" s="84"/>
      <c r="TR82" s="84"/>
      <c r="TS82" s="84"/>
      <c r="TT82" s="84"/>
      <c r="TU82" s="84"/>
      <c r="TV82" s="84"/>
      <c r="TW82" s="84"/>
      <c r="TX82" s="84"/>
      <c r="TY82" s="84"/>
      <c r="TZ82" s="84"/>
      <c r="UA82" s="84"/>
      <c r="UB82" s="84"/>
      <c r="UC82" s="84"/>
      <c r="UD82" s="84"/>
      <c r="UE82" s="84"/>
      <c r="UF82" s="84"/>
      <c r="UG82" s="84"/>
      <c r="UH82" s="84"/>
      <c r="UI82" s="84"/>
    </row>
    <row r="83" spans="1:555" s="90" customFormat="1" ht="19.5" customHeight="1" x14ac:dyDescent="0.35">
      <c r="A83" s="84"/>
      <c r="B83" s="1167"/>
      <c r="C83" s="867"/>
      <c r="D83" s="869"/>
      <c r="E83" s="869"/>
      <c r="F83" s="872">
        <f>SUM(F70:F82)</f>
        <v>57046.124999999993</v>
      </c>
      <c r="G83" s="873"/>
      <c r="H83" s="955">
        <f>F83/D55</f>
        <v>2.2818449999999997</v>
      </c>
      <c r="I83" s="503"/>
      <c r="J83" s="503"/>
      <c r="K83" s="503"/>
      <c r="L83" s="1146"/>
      <c r="M83" s="330"/>
      <c r="N83" s="1216">
        <v>37537.5</v>
      </c>
      <c r="O83" s="498"/>
      <c r="P83" s="330"/>
      <c r="Q83" s="271">
        <f>SUM(Q70:Q82)</f>
        <v>3753.75</v>
      </c>
      <c r="R83" s="274"/>
      <c r="S83" s="499"/>
      <c r="T83" s="1038">
        <v>19835</v>
      </c>
      <c r="U83" s="269"/>
      <c r="V83" s="499"/>
      <c r="W83" s="1038">
        <v>1983.5</v>
      </c>
      <c r="X83" s="269"/>
      <c r="Y83" s="499"/>
      <c r="Z83" s="415">
        <f>SUM(Z70:Z82)</f>
        <v>26750</v>
      </c>
      <c r="AA83" s="269"/>
      <c r="AB83" s="330">
        <f>AB81</f>
        <v>0</v>
      </c>
      <c r="AC83" s="304">
        <f>SUM(AC70:AC82)</f>
        <v>13375</v>
      </c>
      <c r="AD83" s="274"/>
      <c r="AE83" s="499"/>
      <c r="AF83" s="1038">
        <v>2675</v>
      </c>
      <c r="AG83" s="274"/>
      <c r="AH83" s="499"/>
      <c r="AI83" s="1038">
        <v>15480</v>
      </c>
      <c r="AJ83" s="392"/>
      <c r="AK83" s="330"/>
      <c r="AL83" s="1038">
        <v>7740</v>
      </c>
      <c r="AM83" s="274"/>
      <c r="AN83" s="499"/>
      <c r="AO83" s="1038">
        <v>3096</v>
      </c>
      <c r="AP83" s="392"/>
      <c r="AQ83" s="318"/>
      <c r="AR83" s="1038">
        <v>27647.5</v>
      </c>
      <c r="AS83" s="304"/>
      <c r="AT83" s="277"/>
      <c r="AU83" s="1038">
        <v>13823.75</v>
      </c>
      <c r="AV83" s="304"/>
      <c r="AW83" s="591"/>
      <c r="AX83" s="1038">
        <v>2764.75</v>
      </c>
      <c r="AY83" s="304"/>
      <c r="AZ83" s="499"/>
      <c r="BA83" s="271">
        <f>SUM(BA70:BA82)</f>
        <v>23460</v>
      </c>
      <c r="BB83" s="392"/>
      <c r="BC83" s="330"/>
      <c r="BD83" s="271">
        <f>SUM(BD70:BD82)</f>
        <v>21380</v>
      </c>
      <c r="BE83" s="274"/>
      <c r="BF83" s="499"/>
      <c r="BG83" s="1038">
        <v>48525</v>
      </c>
      <c r="BH83" s="358"/>
      <c r="BI83" s="499"/>
      <c r="BJ83" s="1038">
        <v>64787.5</v>
      </c>
      <c r="BK83" s="358"/>
      <c r="BL83" s="499"/>
      <c r="BM83" s="699">
        <f>SUM(BM70:BM82)</f>
        <v>32393.75</v>
      </c>
      <c r="BN83" s="358"/>
      <c r="BO83" s="499"/>
      <c r="BP83" s="1038">
        <v>25493.75</v>
      </c>
      <c r="BQ83" s="358"/>
      <c r="BR83" s="499"/>
      <c r="BS83" s="699">
        <f>SUM(BS70:BS82)</f>
        <v>12668.75</v>
      </c>
      <c r="BT83" s="358"/>
      <c r="BU83" s="499"/>
      <c r="BV83" s="699">
        <f>SUM(BV70:BV82)</f>
        <v>6334.375</v>
      </c>
      <c r="BW83" s="358"/>
      <c r="BX83" s="499"/>
      <c r="BY83" s="1038">
        <v>29815</v>
      </c>
      <c r="BZ83" s="358"/>
      <c r="CA83" s="499"/>
      <c r="CB83" s="1038">
        <v>40450</v>
      </c>
      <c r="CC83" s="358"/>
      <c r="CD83" s="499"/>
      <c r="CE83" s="699">
        <f>SUM(CE70:CE82)</f>
        <v>20225</v>
      </c>
      <c r="CF83" s="358"/>
      <c r="CG83" s="499"/>
      <c r="CH83" s="1038">
        <v>4045</v>
      </c>
      <c r="CI83" s="358"/>
      <c r="CJ83" s="499">
        <f>CJ81</f>
        <v>0</v>
      </c>
      <c r="CK83" s="271"/>
      <c r="CL83" s="392">
        <f>CK83*CJ83</f>
        <v>0</v>
      </c>
      <c r="CM83" s="330">
        <f>CM81</f>
        <v>0</v>
      </c>
      <c r="CN83" s="271"/>
      <c r="CO83" s="269">
        <f>CN83*CM83</f>
        <v>0</v>
      </c>
      <c r="CP83" s="501">
        <f>CP81</f>
        <v>0</v>
      </c>
      <c r="CQ83" s="271"/>
      <c r="CR83" s="299"/>
      <c r="CS83" s="330">
        <f>CS81</f>
        <v>1</v>
      </c>
      <c r="CT83" s="271"/>
      <c r="CU83" s="274">
        <f>CT83*CS83</f>
        <v>0</v>
      </c>
      <c r="CV83" s="371">
        <f>SUM(CV70:CV82)</f>
        <v>57046.124999999993</v>
      </c>
      <c r="CW83" s="371"/>
      <c r="CX83" s="223"/>
      <c r="CY83" s="1127"/>
      <c r="CZ83" s="297"/>
      <c r="DA83" s="278">
        <f>SUM(DA70:DA82)</f>
        <v>24282.5</v>
      </c>
      <c r="DB83" s="305"/>
      <c r="DC83" s="297"/>
      <c r="DD83" s="304">
        <f>SUM(DD70:DD82)</f>
        <v>2428.25</v>
      </c>
      <c r="DE83" s="305"/>
      <c r="DF83" s="297"/>
      <c r="DG83" s="1216">
        <v>29430</v>
      </c>
      <c r="DH83" s="305"/>
      <c r="DI83" s="297"/>
      <c r="DJ83" s="1038">
        <v>2943</v>
      </c>
      <c r="DK83" s="1038"/>
      <c r="DL83" s="297"/>
      <c r="DM83" s="1216">
        <v>35950</v>
      </c>
      <c r="DN83" s="596"/>
      <c r="DO83" s="330"/>
      <c r="DP83" s="304">
        <f>SUM(DP70:DP82)</f>
        <v>17975</v>
      </c>
      <c r="DQ83" s="274"/>
      <c r="DR83" s="330"/>
      <c r="DS83" s="304">
        <f>SUM(DS70:DS82)</f>
        <v>3595</v>
      </c>
      <c r="DT83" s="274"/>
      <c r="DU83" s="297"/>
      <c r="DV83" s="1038">
        <v>34640</v>
      </c>
      <c r="DW83" s="299"/>
      <c r="DX83" s="297"/>
      <c r="DY83" s="304">
        <f>SUM(DY70:DY82)</f>
        <v>17320</v>
      </c>
      <c r="DZ83" s="299"/>
      <c r="EA83" s="297"/>
      <c r="EB83" s="1054">
        <v>6928</v>
      </c>
      <c r="EC83" s="299"/>
      <c r="ED83" s="276"/>
      <c r="EE83" s="304">
        <v>16262.5</v>
      </c>
      <c r="EF83" s="299"/>
      <c r="EG83" s="316"/>
      <c r="EH83" s="304">
        <f>SUM(EH70:EH82)</f>
        <v>8131.25</v>
      </c>
      <c r="EI83" s="358"/>
      <c r="EJ83" s="276"/>
      <c r="EK83" s="304">
        <f>SUM(EK70:EK82)</f>
        <v>1626.25</v>
      </c>
      <c r="EL83" s="269"/>
      <c r="EM83" s="297"/>
      <c r="EN83" s="1227">
        <v>12320</v>
      </c>
      <c r="EO83" s="299"/>
      <c r="EP83" s="297"/>
      <c r="EQ83" s="304">
        <f>SUM(EQ70:EQ82)</f>
        <v>20570</v>
      </c>
      <c r="ER83" s="299"/>
      <c r="ES83" s="297"/>
      <c r="ET83" s="1038">
        <v>42850</v>
      </c>
      <c r="EU83" s="299"/>
      <c r="EV83" s="297"/>
      <c r="EW83" s="1038">
        <v>43075</v>
      </c>
      <c r="EX83" s="299"/>
      <c r="EY83" s="297"/>
      <c r="EZ83" s="1038">
        <v>21537.5</v>
      </c>
      <c r="FA83" s="299"/>
      <c r="FB83" s="297"/>
      <c r="FC83" s="1038">
        <f>SUM(FC70:FC81)</f>
        <v>20675</v>
      </c>
      <c r="FD83" s="299"/>
      <c r="FE83" s="297"/>
      <c r="FF83" s="1038">
        <v>5587.5</v>
      </c>
      <c r="FG83" s="299"/>
      <c r="FH83" s="297"/>
      <c r="FI83" s="1038">
        <v>2793.75</v>
      </c>
      <c r="FJ83" s="299"/>
      <c r="FK83" s="297"/>
      <c r="FL83" s="1038">
        <v>29925</v>
      </c>
      <c r="FM83" s="299"/>
      <c r="FN83" s="297"/>
      <c r="FO83" s="1038">
        <v>38500</v>
      </c>
      <c r="FP83" s="269"/>
      <c r="FQ83" s="269">
        <f>FO83+FQ68</f>
        <v>68200</v>
      </c>
      <c r="FR83" s="297"/>
      <c r="FS83" s="304">
        <f>SUM(FS70:FS82)</f>
        <v>19250</v>
      </c>
      <c r="FT83" s="299"/>
      <c r="FU83" s="297"/>
      <c r="FV83" s="304">
        <f>SUM(FV70:FV82)</f>
        <v>3850</v>
      </c>
      <c r="FW83" s="299"/>
      <c r="FX83" s="647">
        <f>SUM(FX70:FX82)</f>
        <v>0</v>
      </c>
      <c r="FY83" s="492"/>
      <c r="FZ83" s="302"/>
      <c r="GA83" s="1131"/>
      <c r="GB83" s="316"/>
      <c r="GC83" s="371">
        <f>SUM(GC70:GC82)</f>
        <v>14695</v>
      </c>
      <c r="GD83" s="304"/>
      <c r="GE83" s="547"/>
      <c r="GF83" s="1038">
        <v>1469.5</v>
      </c>
      <c r="GG83" s="544"/>
      <c r="GH83" s="277"/>
      <c r="GI83" s="1038">
        <v>9870</v>
      </c>
      <c r="GJ83" s="304"/>
      <c r="GK83" s="547"/>
      <c r="GL83" s="304">
        <f>SUM(GL70:GL82)</f>
        <v>987</v>
      </c>
      <c r="GM83" s="544"/>
      <c r="GN83" s="601"/>
      <c r="GO83" s="304">
        <f>SUM(GO70:GO82)</f>
        <v>22393.75</v>
      </c>
      <c r="GP83" s="544"/>
      <c r="GQ83" s="330"/>
      <c r="GR83" s="304">
        <f>SUM(GR70:GR82)</f>
        <v>11196.875</v>
      </c>
      <c r="GS83" s="274"/>
      <c r="GT83" s="330"/>
      <c r="GU83" s="304">
        <f>SUM(GU70:GU82)</f>
        <v>2239.375</v>
      </c>
      <c r="GV83" s="274"/>
      <c r="GW83" s="330"/>
      <c r="GX83" s="1038">
        <v>8957.5</v>
      </c>
      <c r="GY83" s="274"/>
      <c r="GZ83" s="499"/>
      <c r="HA83" s="304">
        <f>SUM(HA70:HA82)</f>
        <v>4478.75</v>
      </c>
      <c r="HB83" s="274"/>
      <c r="HC83" s="499"/>
      <c r="HD83" s="1038">
        <v>1791.5</v>
      </c>
      <c r="HE83" s="274"/>
      <c r="HF83" s="499"/>
      <c r="HG83" s="304">
        <f>SUM(HG70:HG82)</f>
        <v>13260</v>
      </c>
      <c r="HH83" s="274"/>
      <c r="HI83" s="691"/>
      <c r="HJ83" s="230">
        <f>SUM(HJ70:HJ82)</f>
        <v>6630</v>
      </c>
      <c r="HK83" s="498"/>
      <c r="HL83" s="276"/>
      <c r="HM83" s="230">
        <f>SUM(HM70:HM82)</f>
        <v>1326</v>
      </c>
      <c r="HN83" s="317"/>
      <c r="HO83" s="276"/>
      <c r="HP83" s="1038">
        <v>7720</v>
      </c>
      <c r="HQ83" s="317"/>
      <c r="HR83" s="499"/>
      <c r="HS83" s="304"/>
      <c r="HT83" s="392"/>
      <c r="HU83" s="691"/>
      <c r="HV83" s="1038">
        <v>13880</v>
      </c>
      <c r="HW83" s="498"/>
      <c r="HX83" s="499"/>
      <c r="HY83" s="304"/>
      <c r="HZ83" s="392"/>
      <c r="IA83" s="276"/>
      <c r="IB83" s="1038">
        <v>45150</v>
      </c>
      <c r="IC83" s="317"/>
      <c r="ID83" s="499"/>
      <c r="IE83" s="1038">
        <v>4186.75</v>
      </c>
      <c r="IF83" s="392"/>
      <c r="IG83" s="316"/>
      <c r="IH83" s="230">
        <f>SUM(IH70:IH82)</f>
        <v>39462.5</v>
      </c>
      <c r="II83" s="498"/>
      <c r="IJ83" s="316"/>
      <c r="IK83" s="304">
        <f>SUM(IK70:IK82)</f>
        <v>19731.25</v>
      </c>
      <c r="IL83" s="317"/>
      <c r="IM83" s="499"/>
      <c r="IN83" s="1038">
        <v>3548.75</v>
      </c>
      <c r="IO83" s="392"/>
      <c r="IP83" s="316"/>
      <c r="IQ83" s="1038">
        <v>8531.25</v>
      </c>
      <c r="IR83" s="317"/>
      <c r="IS83" s="499"/>
      <c r="IT83" s="304"/>
      <c r="IU83" s="392"/>
      <c r="IV83" s="316"/>
      <c r="IW83" s="304">
        <f>SUM(IW70:IW82)</f>
        <v>-1450</v>
      </c>
      <c r="IX83" s="317"/>
      <c r="IY83" s="499"/>
      <c r="IZ83" s="304">
        <f>SUM(IZ70:IZ82)</f>
        <v>-725</v>
      </c>
      <c r="JA83" s="392"/>
      <c r="JB83" s="385"/>
      <c r="JC83" s="304">
        <f>SUM(JC70:JC82)</f>
        <v>-817</v>
      </c>
      <c r="JD83" s="392"/>
      <c r="JE83" s="499"/>
      <c r="JF83" s="304">
        <f>SUM(JF70:JF82)</f>
        <v>21640</v>
      </c>
      <c r="JG83" s="392"/>
      <c r="JH83" s="499"/>
      <c r="JI83" s="1038">
        <v>19620</v>
      </c>
      <c r="JJ83" s="392"/>
      <c r="JK83" s="499"/>
      <c r="JL83" s="1038">
        <v>9810</v>
      </c>
      <c r="JM83" s="392"/>
      <c r="JN83" s="499"/>
      <c r="JO83" s="304">
        <f>SUM(JO70:JO82)</f>
        <v>1962</v>
      </c>
      <c r="JP83" s="392"/>
      <c r="JQ83" s="304">
        <f>SUM(JQ70:JQ82)</f>
        <v>0</v>
      </c>
      <c r="JR83" s="498"/>
      <c r="JS83" s="223"/>
      <c r="JT83" s="254">
        <f t="shared" si="602"/>
        <v>42491</v>
      </c>
      <c r="JU83" s="253">
        <f t="shared" si="603"/>
        <v>0</v>
      </c>
      <c r="JV83" s="253">
        <f t="shared" si="604"/>
        <v>6233.5</v>
      </c>
      <c r="JW83" s="253">
        <f t="shared" si="605"/>
        <v>0</v>
      </c>
      <c r="JX83" s="253">
        <f t="shared" si="606"/>
        <v>1767</v>
      </c>
      <c r="JY83" s="253">
        <f t="shared" si="607"/>
        <v>0</v>
      </c>
      <c r="JZ83" s="253">
        <f t="shared" si="608"/>
        <v>0</v>
      </c>
      <c r="KA83" s="253">
        <f t="shared" si="609"/>
        <v>9887</v>
      </c>
      <c r="KB83" s="253">
        <f t="shared" si="610"/>
        <v>0</v>
      </c>
      <c r="KC83" s="253">
        <f t="shared" si="611"/>
        <v>0</v>
      </c>
      <c r="KD83" s="831">
        <f t="shared" si="612"/>
        <v>7415</v>
      </c>
      <c r="KE83" s="831">
        <f t="shared" si="613"/>
        <v>0</v>
      </c>
      <c r="KF83" s="831">
        <f t="shared" si="614"/>
        <v>0</v>
      </c>
      <c r="KG83" s="831">
        <f t="shared" si="615"/>
        <v>3376.62</v>
      </c>
      <c r="KH83" s="831">
        <f t="shared" si="616"/>
        <v>0</v>
      </c>
      <c r="KI83" s="831">
        <f t="shared" si="617"/>
        <v>0</v>
      </c>
      <c r="KJ83" s="253">
        <f t="shared" si="618"/>
        <v>0</v>
      </c>
      <c r="KK83" s="831">
        <f t="shared" si="619"/>
        <v>0</v>
      </c>
      <c r="KL83" s="831">
        <f t="shared" si="620"/>
        <v>54425</v>
      </c>
      <c r="KM83" s="831">
        <f t="shared" si="621"/>
        <v>0</v>
      </c>
      <c r="KN83" s="831">
        <f t="shared" si="622"/>
        <v>0</v>
      </c>
      <c r="KO83" s="831">
        <f t="shared" si="623"/>
        <v>35678.125</v>
      </c>
      <c r="KP83" s="831">
        <f t="shared" si="624"/>
        <v>0</v>
      </c>
      <c r="KQ83" s="831">
        <f t="shared" si="625"/>
        <v>0</v>
      </c>
      <c r="KR83" s="831">
        <f t="shared" si="626"/>
        <v>0</v>
      </c>
      <c r="KS83" s="831">
        <f t="shared" si="627"/>
        <v>8761</v>
      </c>
      <c r="KT83" s="243">
        <f t="shared" si="628"/>
        <v>0</v>
      </c>
      <c r="KU83" s="243">
        <f t="shared" si="629"/>
        <v>0</v>
      </c>
      <c r="KV83" s="243">
        <f t="shared" si="630"/>
        <v>0</v>
      </c>
      <c r="KW83" s="243">
        <f t="shared" si="631"/>
        <v>0</v>
      </c>
      <c r="KX83" s="243">
        <f t="shared" si="632"/>
        <v>0</v>
      </c>
      <c r="KY83" s="243">
        <f t="shared" si="633"/>
        <v>0</v>
      </c>
      <c r="KZ83" s="243">
        <f t="shared" si="681"/>
        <v>0</v>
      </c>
      <c r="LA83" s="243">
        <f t="shared" si="634"/>
        <v>0</v>
      </c>
      <c r="LB83" s="243">
        <f t="shared" si="635"/>
        <v>0</v>
      </c>
      <c r="LC83" s="243">
        <f t="shared" si="636"/>
        <v>0</v>
      </c>
      <c r="LD83" s="243">
        <f t="shared" si="637"/>
        <v>0</v>
      </c>
      <c r="LE83" s="243">
        <f t="shared" si="638"/>
        <v>0</v>
      </c>
      <c r="LF83" s="243">
        <f t="shared" si="639"/>
        <v>0</v>
      </c>
      <c r="LG83" s="243">
        <f t="shared" si="640"/>
        <v>0</v>
      </c>
      <c r="LH83" s="243">
        <f t="shared" si="641"/>
        <v>0</v>
      </c>
      <c r="LI83" s="243">
        <f t="shared" si="642"/>
        <v>0</v>
      </c>
      <c r="LJ83" s="243">
        <f t="shared" si="643"/>
        <v>0</v>
      </c>
      <c r="LK83" s="243">
        <f t="shared" si="644"/>
        <v>0</v>
      </c>
      <c r="LL83" s="243">
        <f t="shared" si="645"/>
        <v>0</v>
      </c>
      <c r="LM83" s="243">
        <f t="shared" si="646"/>
        <v>0</v>
      </c>
      <c r="LN83" s="243">
        <f t="shared" si="647"/>
        <v>0</v>
      </c>
      <c r="LO83" s="243">
        <f t="shared" si="648"/>
        <v>0</v>
      </c>
      <c r="LP83" s="243">
        <f t="shared" si="649"/>
        <v>0</v>
      </c>
      <c r="LQ83" s="243">
        <f t="shared" si="650"/>
        <v>0</v>
      </c>
      <c r="LR83" s="243">
        <f t="shared" si="651"/>
        <v>0</v>
      </c>
      <c r="LS83" s="243">
        <f t="shared" si="652"/>
        <v>0</v>
      </c>
      <c r="LT83" s="243">
        <f t="shared" si="653"/>
        <v>0</v>
      </c>
      <c r="LU83" s="243">
        <f t="shared" si="654"/>
        <v>0</v>
      </c>
      <c r="LV83" s="243">
        <f t="shared" si="655"/>
        <v>0</v>
      </c>
      <c r="LW83" s="243">
        <f t="shared" si="656"/>
        <v>0</v>
      </c>
      <c r="LX83" s="243">
        <f t="shared" si="657"/>
        <v>0</v>
      </c>
      <c r="LY83" s="243">
        <f t="shared" si="658"/>
        <v>0</v>
      </c>
      <c r="LZ83" s="243">
        <f t="shared" si="659"/>
        <v>0</v>
      </c>
      <c r="MA83" s="243">
        <f t="shared" si="660"/>
        <v>0</v>
      </c>
      <c r="MB83" s="243">
        <f t="shared" si="661"/>
        <v>0</v>
      </c>
      <c r="MC83" s="243">
        <f t="shared" si="682"/>
        <v>0</v>
      </c>
      <c r="MD83" s="243">
        <f t="shared" si="662"/>
        <v>0</v>
      </c>
      <c r="ME83" s="243">
        <f t="shared" si="663"/>
        <v>0</v>
      </c>
      <c r="MF83" s="243">
        <f t="shared" si="664"/>
        <v>0</v>
      </c>
      <c r="MG83" s="243">
        <f t="shared" si="665"/>
        <v>0</v>
      </c>
      <c r="MH83" s="243">
        <f t="shared" si="666"/>
        <v>0</v>
      </c>
      <c r="MI83" s="243">
        <f t="shared" si="667"/>
        <v>0</v>
      </c>
      <c r="MJ83" s="243">
        <f t="shared" si="668"/>
        <v>0</v>
      </c>
      <c r="MK83" s="243">
        <f t="shared" si="669"/>
        <v>0</v>
      </c>
      <c r="ML83" s="243">
        <f t="shared" si="670"/>
        <v>0</v>
      </c>
      <c r="MM83" s="243">
        <f t="shared" si="671"/>
        <v>0</v>
      </c>
      <c r="MN83" s="243">
        <f t="shared" si="672"/>
        <v>0</v>
      </c>
      <c r="MO83" s="243">
        <f t="shared" si="673"/>
        <v>0</v>
      </c>
      <c r="MP83" s="243">
        <f t="shared" si="674"/>
        <v>0</v>
      </c>
      <c r="MQ83" s="243">
        <f t="shared" si="675"/>
        <v>0</v>
      </c>
      <c r="MR83" s="243">
        <f t="shared" si="676"/>
        <v>0</v>
      </c>
      <c r="MS83" s="243">
        <f t="shared" si="677"/>
        <v>0</v>
      </c>
      <c r="MT83" s="243">
        <f t="shared" si="678"/>
        <v>0</v>
      </c>
      <c r="MU83" s="243">
        <f t="shared" si="679"/>
        <v>0</v>
      </c>
      <c r="MV83" s="243">
        <f t="shared" si="680"/>
        <v>0</v>
      </c>
      <c r="MW83" s="861">
        <f t="shared" si="115"/>
        <v>42491</v>
      </c>
      <c r="MX83" s="253">
        <f t="shared" si="116"/>
        <v>127543.245</v>
      </c>
      <c r="MY83" s="243">
        <f t="shared" si="117"/>
        <v>0</v>
      </c>
      <c r="MZ83" s="243">
        <f t="shared" si="118"/>
        <v>0</v>
      </c>
      <c r="NA83" s="243">
        <f t="shared" si="119"/>
        <v>127543.245</v>
      </c>
      <c r="NB83" s="359"/>
      <c r="NC83" s="1159"/>
      <c r="ND83" s="378"/>
      <c r="NE83" s="378"/>
      <c r="NF83" s="382"/>
      <c r="NG83" s="415"/>
      <c r="NH83" s="821"/>
      <c r="NI83" s="415"/>
      <c r="NJ83" s="415"/>
      <c r="NK83" s="1115"/>
      <c r="NL83" s="994"/>
      <c r="NM83" s="413"/>
      <c r="NN83" s="378"/>
      <c r="NO83" s="243"/>
      <c r="NP83" s="243"/>
      <c r="NQ83" s="276"/>
      <c r="NR83" s="254"/>
      <c r="NS83" s="757"/>
      <c r="NT83" s="757"/>
      <c r="NU83" s="758"/>
      <c r="NV83" s="758"/>
      <c r="NW83" s="758"/>
      <c r="NX83" s="234"/>
      <c r="NY83" s="241"/>
      <c r="NZ83" s="241"/>
      <c r="OA83" s="143"/>
      <c r="OB83" s="241"/>
      <c r="OC83" s="241"/>
      <c r="OD83" s="236"/>
      <c r="OE83" s="236"/>
      <c r="OF83" s="236"/>
      <c r="OG83" s="234"/>
      <c r="OH83" s="143"/>
      <c r="OI83" s="236"/>
      <c r="OJ83" s="236"/>
      <c r="OK83" s="236"/>
      <c r="OL83" s="236"/>
      <c r="OM83" s="236"/>
      <c r="ON83" s="236"/>
      <c r="OO83" s="236"/>
      <c r="OP83" s="236"/>
      <c r="OQ83" s="236"/>
      <c r="OR83" s="236"/>
      <c r="OS83" s="236"/>
      <c r="OT83" s="236"/>
      <c r="OU83" s="236"/>
      <c r="OV83" s="236"/>
      <c r="OW83" s="236"/>
      <c r="OX83" s="236"/>
      <c r="OY83" s="236"/>
      <c r="OZ83" s="236"/>
      <c r="PA83" s="236"/>
      <c r="PB83" s="236"/>
      <c r="PC83" s="236"/>
      <c r="PD83" s="236"/>
      <c r="PE83" s="236"/>
      <c r="PF83" s="236"/>
      <c r="PG83" s="236"/>
      <c r="PH83" s="236"/>
      <c r="PI83" s="236"/>
      <c r="PJ83" s="236"/>
      <c r="PK83" s="236"/>
      <c r="PL83" s="236"/>
      <c r="PM83" s="236"/>
      <c r="PN83" s="236"/>
      <c r="PO83" s="236"/>
      <c r="PP83" s="236"/>
      <c r="PQ83" s="236"/>
      <c r="PR83" s="236"/>
      <c r="PS83" s="236"/>
      <c r="PT83" s="236"/>
      <c r="PU83" s="236"/>
      <c r="PV83" s="236"/>
      <c r="PW83" s="236"/>
      <c r="PX83" s="236"/>
      <c r="PY83" s="236"/>
      <c r="PZ83" s="236"/>
      <c r="QA83" s="236"/>
      <c r="QB83" s="236"/>
      <c r="QC83" s="236"/>
      <c r="QD83" s="236"/>
      <c r="QE83" s="236"/>
      <c r="QF83" s="236"/>
      <c r="QG83" s="236"/>
      <c r="QH83" s="236"/>
      <c r="QI83" s="236"/>
      <c r="QJ83" s="236"/>
      <c r="QK83" s="236"/>
      <c r="QL83" s="236"/>
      <c r="QM83" s="236"/>
      <c r="QN83" s="236"/>
      <c r="QO83" s="236"/>
      <c r="QP83" s="236"/>
      <c r="QQ83" s="236"/>
      <c r="QR83" s="236"/>
      <c r="QS83" s="236"/>
      <c r="QT83" s="236"/>
      <c r="QU83" s="236"/>
      <c r="QV83" s="236"/>
      <c r="QW83" s="236"/>
      <c r="QX83" s="236"/>
      <c r="QY83" s="84"/>
      <c r="QZ83" s="84"/>
      <c r="RA83" s="84"/>
      <c r="RB83" s="84"/>
      <c r="RC83" s="84"/>
      <c r="RD83" s="84"/>
      <c r="RE83" s="84"/>
      <c r="RF83" s="84"/>
      <c r="RG83" s="84"/>
      <c r="RH83" s="84"/>
      <c r="RI83" s="84"/>
      <c r="RJ83" s="84"/>
      <c r="RK83" s="84"/>
      <c r="RL83" s="84"/>
      <c r="RM83" s="84"/>
      <c r="RN83" s="84"/>
      <c r="RO83" s="84"/>
      <c r="RP83" s="84"/>
      <c r="RQ83" s="84"/>
      <c r="RR83" s="84"/>
      <c r="RS83" s="84"/>
      <c r="RT83" s="84"/>
      <c r="RU83" s="84"/>
      <c r="RV83" s="84"/>
      <c r="RW83" s="84"/>
      <c r="RX83" s="84"/>
      <c r="RY83" s="84"/>
      <c r="RZ83" s="84"/>
      <c r="SA83" s="84"/>
      <c r="SB83" s="84"/>
      <c r="SC83" s="84"/>
      <c r="SD83" s="84"/>
      <c r="SE83" s="84"/>
      <c r="SF83" s="84"/>
      <c r="SG83" s="84"/>
      <c r="SH83" s="84"/>
      <c r="SI83" s="84"/>
      <c r="SJ83" s="84"/>
      <c r="SK83" s="84"/>
      <c r="SL83" s="84"/>
      <c r="SM83" s="84"/>
      <c r="SN83" s="84"/>
      <c r="SO83" s="84"/>
      <c r="SP83" s="84"/>
      <c r="SQ83" s="84"/>
      <c r="SR83" s="84"/>
      <c r="SS83" s="84"/>
      <c r="ST83" s="84"/>
      <c r="SU83" s="84"/>
      <c r="SV83" s="84"/>
      <c r="SW83" s="84"/>
      <c r="SX83" s="84"/>
      <c r="SY83" s="84"/>
      <c r="SZ83" s="84"/>
      <c r="TA83" s="84"/>
      <c r="TB83" s="84"/>
      <c r="TC83" s="84"/>
      <c r="TD83" s="84"/>
      <c r="TE83" s="84"/>
      <c r="TF83" s="84"/>
      <c r="TG83" s="84"/>
      <c r="TH83" s="84"/>
      <c r="TI83" s="84"/>
      <c r="TJ83" s="84"/>
      <c r="TK83" s="84"/>
      <c r="TL83" s="84"/>
      <c r="TM83" s="84"/>
      <c r="TN83" s="84"/>
      <c r="TO83" s="84"/>
      <c r="TP83" s="84"/>
      <c r="TQ83" s="84"/>
      <c r="TR83" s="84"/>
      <c r="TS83" s="84"/>
      <c r="TT83" s="84"/>
      <c r="TU83" s="84"/>
      <c r="TV83" s="84"/>
      <c r="TW83" s="84"/>
      <c r="TX83" s="84"/>
      <c r="TY83" s="84"/>
      <c r="TZ83" s="84"/>
      <c r="UA83" s="84"/>
      <c r="UB83" s="84"/>
      <c r="UC83" s="84"/>
      <c r="UD83" s="84"/>
      <c r="UE83" s="84"/>
      <c r="UF83" s="84"/>
      <c r="UG83" s="84"/>
      <c r="UH83" s="84"/>
      <c r="UI83" s="84"/>
    </row>
    <row r="84" spans="1:555" s="90" customFormat="1" ht="19.5" customHeight="1" x14ac:dyDescent="0.35">
      <c r="A84" s="84"/>
      <c r="B84" s="1167"/>
      <c r="C84" s="867"/>
      <c r="D84" s="869"/>
      <c r="E84" s="869"/>
      <c r="F84" s="867"/>
      <c r="G84" s="870"/>
      <c r="H84" s="953"/>
      <c r="I84" s="355"/>
      <c r="J84" s="355"/>
      <c r="K84" s="355"/>
      <c r="L84" s="1146"/>
      <c r="M84" s="330"/>
      <c r="N84"/>
      <c r="O84" s="321"/>
      <c r="P84" s="330"/>
      <c r="Q84" s="526"/>
      <c r="R84" s="272"/>
      <c r="S84" s="499"/>
      <c r="T84" s="267"/>
      <c r="U84" s="504"/>
      <c r="V84" s="499"/>
      <c r="W84" s="267"/>
      <c r="X84" s="272"/>
      <c r="Y84" s="499"/>
      <c r="Z84" s="521"/>
      <c r="AA84" s="363"/>
      <c r="AB84" s="330"/>
      <c r="AC84" s="521"/>
      <c r="AD84" s="272"/>
      <c r="AE84" s="499"/>
      <c r="AF84" s="267"/>
      <c r="AG84" s="272"/>
      <c r="AH84" s="499"/>
      <c r="AI84" s="267"/>
      <c r="AJ84" s="363"/>
      <c r="AK84" s="330"/>
      <c r="AL84" s="267"/>
      <c r="AM84" s="272"/>
      <c r="AN84" s="499"/>
      <c r="AO84" s="267"/>
      <c r="AP84" s="363"/>
      <c r="AQ84" s="389"/>
      <c r="AR84" s="267"/>
      <c r="AS84" s="521"/>
      <c r="AT84" s="670"/>
      <c r="AU84" s="267"/>
      <c r="AV84" s="521"/>
      <c r="AW84" s="306"/>
      <c r="AX84" s="267"/>
      <c r="AY84" s="521"/>
      <c r="AZ84" s="499"/>
      <c r="BA84" s="267"/>
      <c r="BB84" s="363"/>
      <c r="BC84" s="330"/>
      <c r="BD84" s="267"/>
      <c r="BE84" s="272"/>
      <c r="BF84" s="499"/>
      <c r="BG84" s="267"/>
      <c r="BH84" s="363"/>
      <c r="BI84" s="499"/>
      <c r="BJ84" s="267"/>
      <c r="BK84" s="272"/>
      <c r="BL84" s="499"/>
      <c r="BM84" s="267"/>
      <c r="BN84" s="363"/>
      <c r="BO84" s="499"/>
      <c r="BP84" s="267"/>
      <c r="BQ84" s="272"/>
      <c r="BR84" s="499"/>
      <c r="BS84" s="521"/>
      <c r="BT84" s="272"/>
      <c r="BU84" s="499"/>
      <c r="BV84" s="521"/>
      <c r="BW84" s="363"/>
      <c r="BX84" s="499"/>
      <c r="BY84" s="267"/>
      <c r="BZ84" s="363"/>
      <c r="CA84" s="306"/>
      <c r="CB84" s="267"/>
      <c r="CC84" s="272"/>
      <c r="CD84" s="501"/>
      <c r="CE84" s="521"/>
      <c r="CF84" s="505"/>
      <c r="CG84" s="330"/>
      <c r="CH84" s="267"/>
      <c r="CI84" s="309"/>
      <c r="CJ84" s="499"/>
      <c r="CK84" s="267"/>
      <c r="CL84" s="363"/>
      <c r="CM84" s="330"/>
      <c r="CN84" s="267"/>
      <c r="CO84" s="272"/>
      <c r="CP84" s="501"/>
      <c r="CQ84" s="267"/>
      <c r="CR84" s="807"/>
      <c r="CS84" s="330"/>
      <c r="CT84" s="267"/>
      <c r="CU84" s="272"/>
      <c r="CV84" s="323"/>
      <c r="CW84" s="323"/>
      <c r="CX84" s="224"/>
      <c r="CY84" s="1127"/>
      <c r="CZ84" s="306"/>
      <c r="DA84" s="272"/>
      <c r="DB84" s="309"/>
      <c r="DC84" s="306"/>
      <c r="DD84" s="313"/>
      <c r="DE84" s="309"/>
      <c r="DF84" s="306"/>
      <c r="DG84"/>
      <c r="DH84" s="309"/>
      <c r="DI84" s="306"/>
      <c r="DJ84" s="267"/>
      <c r="DK84" s="597"/>
      <c r="DL84" s="297"/>
      <c r="DM84"/>
      <c r="DN84" s="309"/>
      <c r="DO84" s="330"/>
      <c r="DP84" s="521"/>
      <c r="DQ84" s="272"/>
      <c r="DR84" s="499"/>
      <c r="DS84" s="521"/>
      <c r="DT84" s="272"/>
      <c r="DU84" s="297"/>
      <c r="DV84" s="267"/>
      <c r="DW84" s="309"/>
      <c r="DX84" s="297"/>
      <c r="DY84" s="272"/>
      <c r="DZ84" s="309"/>
      <c r="EA84" s="297"/>
      <c r="EB84" s="1051"/>
      <c r="EC84" s="309"/>
      <c r="ED84" s="670"/>
      <c r="EE84" s="272"/>
      <c r="EF84" s="272"/>
      <c r="EG84" s="389"/>
      <c r="EH84" s="272"/>
      <c r="EI84" s="363"/>
      <c r="EJ84" s="670"/>
      <c r="EK84" s="272"/>
      <c r="EL84" s="272"/>
      <c r="EM84" s="297"/>
      <c r="EN84" s="1228"/>
      <c r="EO84" s="309"/>
      <c r="EP84" s="297"/>
      <c r="EQ84" s="272"/>
      <c r="ER84" s="309"/>
      <c r="ES84" s="297"/>
      <c r="ET84" s="267"/>
      <c r="EU84" s="309"/>
      <c r="EV84" s="297"/>
      <c r="EW84" s="267"/>
      <c r="EX84" s="309"/>
      <c r="EY84" s="297"/>
      <c r="EZ84" s="267"/>
      <c r="FA84" s="309"/>
      <c r="FB84" s="297"/>
      <c r="FC84" s="267"/>
      <c r="FD84" s="309"/>
      <c r="FE84" s="297"/>
      <c r="FF84" s="267"/>
      <c r="FG84" s="309"/>
      <c r="FH84" s="297"/>
      <c r="FI84" s="267"/>
      <c r="FJ84" s="309"/>
      <c r="FK84" s="297"/>
      <c r="FL84" s="267"/>
      <c r="FM84" s="309"/>
      <c r="FN84" s="297"/>
      <c r="FO84" s="267"/>
      <c r="FP84" s="272"/>
      <c r="FQ84" s="272"/>
      <c r="FR84" s="297"/>
      <c r="FS84" s="272"/>
      <c r="FT84" s="309"/>
      <c r="FU84" s="297"/>
      <c r="FV84" s="272"/>
      <c r="FW84" s="309"/>
      <c r="FX84" s="311"/>
      <c r="FY84" s="493"/>
      <c r="FZ84" s="312"/>
      <c r="GA84" s="1132"/>
      <c r="GB84" s="389"/>
      <c r="GC84" s="323"/>
      <c r="GD84" s="244"/>
      <c r="GE84" s="548"/>
      <c r="GF84" s="267"/>
      <c r="GG84" s="390"/>
      <c r="GH84" s="361"/>
      <c r="GI84" s="267"/>
      <c r="GJ84" s="244"/>
      <c r="GK84" s="548"/>
      <c r="GL84" s="244"/>
      <c r="GM84" s="390"/>
      <c r="GN84" s="297"/>
      <c r="GO84" s="272"/>
      <c r="GP84" s="309"/>
      <c r="GQ84" s="330"/>
      <c r="GR84" s="521"/>
      <c r="GS84" s="272"/>
      <c r="GT84" s="499"/>
      <c r="GU84" s="521"/>
      <c r="GV84" s="272"/>
      <c r="GW84" s="499"/>
      <c r="GX84" s="267"/>
      <c r="GY84" s="272"/>
      <c r="GZ84" s="499"/>
      <c r="HA84" s="521"/>
      <c r="HB84" s="272"/>
      <c r="HC84" s="499"/>
      <c r="HD84" s="267"/>
      <c r="HE84" s="272"/>
      <c r="HF84" s="691"/>
      <c r="HG84" s="315"/>
      <c r="HH84" s="321"/>
      <c r="HI84" s="691"/>
      <c r="HJ84" s="315"/>
      <c r="HK84" s="321"/>
      <c r="HL84" s="670"/>
      <c r="HM84" s="315"/>
      <c r="HN84" s="315"/>
      <c r="HO84" s="691"/>
      <c r="HP84" s="267"/>
      <c r="HQ84" s="321"/>
      <c r="HR84" s="499"/>
      <c r="HS84" s="521"/>
      <c r="HT84" s="363"/>
      <c r="HU84" s="691"/>
      <c r="HV84" s="267"/>
      <c r="HW84" s="321"/>
      <c r="HX84" s="499"/>
      <c r="HY84" s="521"/>
      <c r="HZ84" s="363"/>
      <c r="IA84" s="670"/>
      <c r="IB84" s="267"/>
      <c r="IC84" s="315"/>
      <c r="ID84" s="499"/>
      <c r="IE84" s="267"/>
      <c r="IF84" s="363"/>
      <c r="IG84" s="389"/>
      <c r="IH84" s="315"/>
      <c r="II84" s="321"/>
      <c r="IJ84" s="389"/>
      <c r="IK84" s="313"/>
      <c r="IL84" s="315"/>
      <c r="IM84" s="499"/>
      <c r="IN84" s="267"/>
      <c r="IO84" s="363"/>
      <c r="IP84" s="499"/>
      <c r="IQ84" s="267"/>
      <c r="IR84" s="363"/>
      <c r="IS84" s="499"/>
      <c r="IT84" s="521"/>
      <c r="IU84" s="363"/>
      <c r="IV84" s="499"/>
      <c r="IW84" s="521"/>
      <c r="IX84" s="363"/>
      <c r="IY84" s="499"/>
      <c r="IZ84" s="521"/>
      <c r="JA84" s="363"/>
      <c r="JB84" s="385"/>
      <c r="JC84" s="521"/>
      <c r="JD84" s="363"/>
      <c r="JE84" s="499"/>
      <c r="JF84" s="521"/>
      <c r="JG84" s="363"/>
      <c r="JH84" s="499"/>
      <c r="JI84" s="267"/>
      <c r="JJ84" s="363"/>
      <c r="JK84" s="499"/>
      <c r="JL84" s="267"/>
      <c r="JM84" s="363"/>
      <c r="JN84" s="499"/>
      <c r="JO84" s="521"/>
      <c r="JP84" s="363"/>
      <c r="JQ84" s="562"/>
      <c r="JR84" s="321"/>
      <c r="JS84" s="224"/>
      <c r="JT84" s="254">
        <f t="shared" si="602"/>
        <v>42522</v>
      </c>
      <c r="JU84" s="253">
        <f t="shared" si="603"/>
        <v>0</v>
      </c>
      <c r="JV84" s="253">
        <f t="shared" si="604"/>
        <v>6517.625</v>
      </c>
      <c r="JW84" s="253">
        <f t="shared" si="605"/>
        <v>0</v>
      </c>
      <c r="JX84" s="253">
        <f t="shared" si="606"/>
        <v>1934</v>
      </c>
      <c r="JY84" s="253">
        <f t="shared" si="607"/>
        <v>0</v>
      </c>
      <c r="JZ84" s="253">
        <f t="shared" si="608"/>
        <v>0</v>
      </c>
      <c r="KA84" s="253">
        <f t="shared" si="609"/>
        <v>10266</v>
      </c>
      <c r="KB84" s="253">
        <f t="shared" si="610"/>
        <v>0</v>
      </c>
      <c r="KC84" s="253">
        <f t="shared" si="611"/>
        <v>0</v>
      </c>
      <c r="KD84" s="831">
        <f t="shared" si="612"/>
        <v>9745</v>
      </c>
      <c r="KE84" s="831">
        <f t="shared" si="613"/>
        <v>0</v>
      </c>
      <c r="KF84" s="831">
        <f t="shared" si="614"/>
        <v>0</v>
      </c>
      <c r="KG84" s="831">
        <f t="shared" si="615"/>
        <v>3570.87</v>
      </c>
      <c r="KH84" s="831">
        <f t="shared" si="616"/>
        <v>0</v>
      </c>
      <c r="KI84" s="831">
        <f t="shared" si="617"/>
        <v>0</v>
      </c>
      <c r="KJ84" s="253">
        <f t="shared" si="618"/>
        <v>0</v>
      </c>
      <c r="KK84" s="831">
        <f t="shared" si="619"/>
        <v>0</v>
      </c>
      <c r="KL84" s="831">
        <f t="shared" si="620"/>
        <v>56668.75</v>
      </c>
      <c r="KM84" s="831">
        <f t="shared" si="621"/>
        <v>0</v>
      </c>
      <c r="KN84" s="831">
        <f t="shared" si="622"/>
        <v>0</v>
      </c>
      <c r="KO84" s="831">
        <f t="shared" si="623"/>
        <v>37784.375</v>
      </c>
      <c r="KP84" s="831">
        <f t="shared" si="624"/>
        <v>0</v>
      </c>
      <c r="KQ84" s="831">
        <f t="shared" si="625"/>
        <v>0</v>
      </c>
      <c r="KR84" s="831">
        <f t="shared" si="626"/>
        <v>0</v>
      </c>
      <c r="KS84" s="831">
        <f t="shared" si="627"/>
        <v>8919</v>
      </c>
      <c r="KT84" s="243">
        <f t="shared" si="628"/>
        <v>0</v>
      </c>
      <c r="KU84" s="243">
        <f t="shared" si="629"/>
        <v>0</v>
      </c>
      <c r="KV84" s="243">
        <f t="shared" si="630"/>
        <v>0</v>
      </c>
      <c r="KW84" s="243">
        <f t="shared" si="631"/>
        <v>0</v>
      </c>
      <c r="KX84" s="243">
        <f t="shared" si="632"/>
        <v>0</v>
      </c>
      <c r="KY84" s="243">
        <f t="shared" si="633"/>
        <v>0</v>
      </c>
      <c r="KZ84" s="243">
        <f t="shared" si="681"/>
        <v>0</v>
      </c>
      <c r="LA84" s="243">
        <f t="shared" si="634"/>
        <v>0</v>
      </c>
      <c r="LB84" s="243">
        <f t="shared" si="635"/>
        <v>0</v>
      </c>
      <c r="LC84" s="243">
        <f t="shared" si="636"/>
        <v>0</v>
      </c>
      <c r="LD84" s="243">
        <f t="shared" si="637"/>
        <v>0</v>
      </c>
      <c r="LE84" s="243">
        <f t="shared" si="638"/>
        <v>0</v>
      </c>
      <c r="LF84" s="243">
        <f t="shared" si="639"/>
        <v>0</v>
      </c>
      <c r="LG84" s="243">
        <f t="shared" si="640"/>
        <v>0</v>
      </c>
      <c r="LH84" s="243">
        <f t="shared" si="641"/>
        <v>0</v>
      </c>
      <c r="LI84" s="243">
        <f t="shared" si="642"/>
        <v>0</v>
      </c>
      <c r="LJ84" s="243">
        <f t="shared" si="643"/>
        <v>0</v>
      </c>
      <c r="LK84" s="243">
        <f t="shared" si="644"/>
        <v>0</v>
      </c>
      <c r="LL84" s="243">
        <f t="shared" si="645"/>
        <v>0</v>
      </c>
      <c r="LM84" s="243">
        <f t="shared" si="646"/>
        <v>0</v>
      </c>
      <c r="LN84" s="243">
        <f t="shared" si="647"/>
        <v>0</v>
      </c>
      <c r="LO84" s="243">
        <f t="shared" si="648"/>
        <v>0</v>
      </c>
      <c r="LP84" s="243">
        <f t="shared" si="649"/>
        <v>0</v>
      </c>
      <c r="LQ84" s="243">
        <f t="shared" si="650"/>
        <v>0</v>
      </c>
      <c r="LR84" s="243">
        <f t="shared" si="651"/>
        <v>0</v>
      </c>
      <c r="LS84" s="243">
        <f t="shared" si="652"/>
        <v>0</v>
      </c>
      <c r="LT84" s="243">
        <f t="shared" si="653"/>
        <v>0</v>
      </c>
      <c r="LU84" s="243">
        <f t="shared" si="654"/>
        <v>0</v>
      </c>
      <c r="LV84" s="243">
        <f t="shared" si="655"/>
        <v>0</v>
      </c>
      <c r="LW84" s="243">
        <f t="shared" si="656"/>
        <v>0</v>
      </c>
      <c r="LX84" s="243">
        <f t="shared" si="657"/>
        <v>0</v>
      </c>
      <c r="LY84" s="243">
        <f t="shared" si="658"/>
        <v>0</v>
      </c>
      <c r="LZ84" s="243">
        <f t="shared" si="659"/>
        <v>0</v>
      </c>
      <c r="MA84" s="243">
        <f t="shared" si="660"/>
        <v>0</v>
      </c>
      <c r="MB84" s="243">
        <f t="shared" si="661"/>
        <v>0</v>
      </c>
      <c r="MC84" s="243">
        <f t="shared" si="682"/>
        <v>0</v>
      </c>
      <c r="MD84" s="243">
        <f t="shared" si="662"/>
        <v>0</v>
      </c>
      <c r="ME84" s="243">
        <f t="shared" si="663"/>
        <v>0</v>
      </c>
      <c r="MF84" s="243">
        <f t="shared" si="664"/>
        <v>0</v>
      </c>
      <c r="MG84" s="243">
        <f t="shared" si="665"/>
        <v>0</v>
      </c>
      <c r="MH84" s="243">
        <f t="shared" si="666"/>
        <v>0</v>
      </c>
      <c r="MI84" s="243">
        <f t="shared" si="667"/>
        <v>0</v>
      </c>
      <c r="MJ84" s="243">
        <f t="shared" si="668"/>
        <v>0</v>
      </c>
      <c r="MK84" s="243">
        <f t="shared" si="669"/>
        <v>0</v>
      </c>
      <c r="ML84" s="243">
        <f t="shared" si="670"/>
        <v>0</v>
      </c>
      <c r="MM84" s="243">
        <f t="shared" si="671"/>
        <v>0</v>
      </c>
      <c r="MN84" s="243">
        <f t="shared" si="672"/>
        <v>0</v>
      </c>
      <c r="MO84" s="243">
        <f t="shared" si="673"/>
        <v>0</v>
      </c>
      <c r="MP84" s="243">
        <f t="shared" si="674"/>
        <v>0</v>
      </c>
      <c r="MQ84" s="243">
        <f t="shared" si="675"/>
        <v>0</v>
      </c>
      <c r="MR84" s="243">
        <f t="shared" si="676"/>
        <v>0</v>
      </c>
      <c r="MS84" s="243">
        <f t="shared" si="677"/>
        <v>0</v>
      </c>
      <c r="MT84" s="243">
        <f t="shared" si="678"/>
        <v>0</v>
      </c>
      <c r="MU84" s="243">
        <f t="shared" si="679"/>
        <v>0</v>
      </c>
      <c r="MV84" s="243">
        <f t="shared" si="680"/>
        <v>0</v>
      </c>
      <c r="MW84" s="861">
        <f t="shared" si="115"/>
        <v>42522</v>
      </c>
      <c r="MX84" s="253">
        <f t="shared" si="116"/>
        <v>135405.62</v>
      </c>
      <c r="MY84" s="243">
        <f t="shared" si="117"/>
        <v>0</v>
      </c>
      <c r="MZ84" s="243">
        <f t="shared" si="118"/>
        <v>0</v>
      </c>
      <c r="NA84" s="243">
        <f t="shared" si="119"/>
        <v>135405.62</v>
      </c>
      <c r="NB84" s="364"/>
      <c r="NC84" s="1159"/>
      <c r="ND84" s="378"/>
      <c r="NE84" s="378"/>
      <c r="NF84" s="382"/>
      <c r="NG84" s="416"/>
      <c r="NH84" s="822"/>
      <c r="NI84" s="272"/>
      <c r="NJ84" s="416"/>
      <c r="NK84" s="1113"/>
      <c r="NL84" s="992"/>
      <c r="NM84" s="413"/>
      <c r="NN84" s="378"/>
      <c r="NO84" s="243"/>
      <c r="NP84" s="243"/>
      <c r="NQ84" s="276"/>
      <c r="NR84" s="254"/>
      <c r="NS84" s="757"/>
      <c r="NT84" s="757"/>
      <c r="NU84" s="758"/>
      <c r="NV84" s="758"/>
      <c r="NW84" s="758"/>
      <c r="NX84" s="234"/>
      <c r="NY84" s="241"/>
      <c r="NZ84" s="241"/>
      <c r="OA84" s="143"/>
      <c r="OB84" s="241"/>
      <c r="OC84" s="241"/>
      <c r="OD84" s="236"/>
      <c r="OE84" s="236"/>
      <c r="OF84" s="236"/>
      <c r="OG84" s="234"/>
      <c r="OH84" s="143"/>
      <c r="OI84" s="236"/>
      <c r="OJ84" s="236"/>
      <c r="OK84" s="236"/>
      <c r="OL84" s="236"/>
      <c r="OM84" s="236"/>
      <c r="ON84" s="236"/>
      <c r="OO84" s="236"/>
      <c r="OP84" s="236"/>
      <c r="OQ84" s="236"/>
      <c r="OR84" s="236"/>
      <c r="OS84" s="236"/>
      <c r="OT84" s="236"/>
      <c r="OU84" s="236"/>
      <c r="OV84" s="236"/>
      <c r="OW84" s="236"/>
      <c r="OX84" s="236"/>
      <c r="OY84" s="236"/>
      <c r="OZ84" s="236"/>
      <c r="PA84" s="236"/>
      <c r="PB84" s="236"/>
      <c r="PC84" s="236"/>
      <c r="PD84" s="236"/>
      <c r="PE84" s="236"/>
      <c r="PF84" s="236"/>
      <c r="PG84" s="236"/>
      <c r="PH84" s="236"/>
      <c r="PI84" s="236"/>
      <c r="PJ84" s="236"/>
      <c r="PK84" s="236"/>
      <c r="PL84" s="236"/>
      <c r="PM84" s="236"/>
      <c r="PN84" s="236"/>
      <c r="PO84" s="236"/>
      <c r="PP84" s="236"/>
      <c r="PQ84" s="236"/>
      <c r="PR84" s="236"/>
      <c r="PS84" s="236"/>
      <c r="PT84" s="236"/>
      <c r="PU84" s="236"/>
      <c r="PV84" s="236"/>
      <c r="PW84" s="236"/>
      <c r="PX84" s="236"/>
      <c r="PY84" s="236"/>
      <c r="PZ84" s="236"/>
      <c r="QA84" s="236"/>
      <c r="QB84" s="236"/>
      <c r="QC84" s="236"/>
      <c r="QD84" s="236"/>
      <c r="QE84" s="236"/>
      <c r="QF84" s="236"/>
      <c r="QG84" s="236"/>
      <c r="QH84" s="236"/>
      <c r="QI84" s="236"/>
      <c r="QJ84" s="236"/>
      <c r="QK84" s="236"/>
      <c r="QL84" s="236"/>
      <c r="QM84" s="236"/>
      <c r="QN84" s="236"/>
      <c r="QO84" s="236"/>
      <c r="QP84" s="236"/>
      <c r="QQ84" s="236"/>
      <c r="QR84" s="236"/>
      <c r="QS84" s="236"/>
      <c r="QT84" s="236"/>
      <c r="QU84" s="236"/>
      <c r="QV84" s="236"/>
      <c r="QW84" s="236"/>
      <c r="QX84" s="236"/>
      <c r="QY84" s="84"/>
      <c r="QZ84" s="84"/>
      <c r="RA84" s="84"/>
      <c r="RB84" s="84"/>
      <c r="RC84" s="84"/>
      <c r="RD84" s="84"/>
      <c r="RE84" s="84"/>
      <c r="RF84" s="84"/>
      <c r="RG84" s="84"/>
      <c r="RH84" s="84"/>
      <c r="RI84" s="84"/>
      <c r="RJ84" s="84"/>
      <c r="RK84" s="84"/>
      <c r="RL84" s="84"/>
      <c r="RM84" s="84"/>
      <c r="RN84" s="84"/>
      <c r="RO84" s="84"/>
      <c r="RP84" s="84"/>
      <c r="RQ84" s="84"/>
      <c r="RR84" s="84"/>
      <c r="RS84" s="84"/>
      <c r="RT84" s="84"/>
      <c r="RU84" s="84"/>
      <c r="RV84" s="84"/>
      <c r="RW84" s="84"/>
      <c r="RX84" s="84"/>
      <c r="RY84" s="84"/>
      <c r="RZ84" s="84"/>
      <c r="SA84" s="84"/>
      <c r="SB84" s="84"/>
      <c r="SC84" s="84"/>
      <c r="SD84" s="84"/>
      <c r="SE84" s="84"/>
      <c r="SF84" s="84"/>
      <c r="SG84" s="84"/>
      <c r="SH84" s="84"/>
      <c r="SI84" s="84"/>
      <c r="SJ84" s="84"/>
      <c r="SK84" s="84"/>
      <c r="SL84" s="84"/>
      <c r="SM84" s="84"/>
      <c r="SN84" s="84"/>
      <c r="SO84" s="84"/>
      <c r="SP84" s="84"/>
      <c r="SQ84" s="84"/>
      <c r="SR84" s="84"/>
      <c r="SS84" s="84"/>
      <c r="ST84" s="84"/>
      <c r="SU84" s="84"/>
      <c r="SV84" s="84"/>
      <c r="SW84" s="84"/>
      <c r="SX84" s="84"/>
      <c r="SY84" s="84"/>
      <c r="SZ84" s="84"/>
      <c r="TA84" s="84"/>
      <c r="TB84" s="84"/>
      <c r="TC84" s="84"/>
      <c r="TD84" s="84"/>
      <c r="TE84" s="84"/>
      <c r="TF84" s="84"/>
      <c r="TG84" s="84"/>
      <c r="TH84" s="84"/>
      <c r="TI84" s="84"/>
      <c r="TJ84" s="84"/>
      <c r="TK84" s="84"/>
      <c r="TL84" s="84"/>
      <c r="TM84" s="84"/>
      <c r="TN84" s="84"/>
      <c r="TO84" s="84"/>
      <c r="TP84" s="84"/>
      <c r="TQ84" s="84"/>
      <c r="TR84" s="84"/>
      <c r="TS84" s="84"/>
      <c r="TT84" s="84"/>
      <c r="TU84" s="84"/>
      <c r="TV84" s="84"/>
      <c r="TW84" s="84"/>
      <c r="TX84" s="84"/>
      <c r="TY84" s="84"/>
      <c r="TZ84" s="84"/>
      <c r="UA84" s="84"/>
      <c r="UB84" s="84"/>
      <c r="UC84" s="84"/>
      <c r="UD84" s="84"/>
      <c r="UE84" s="84"/>
      <c r="UF84" s="84"/>
      <c r="UG84" s="84"/>
      <c r="UH84" s="84"/>
      <c r="UI84" s="84"/>
    </row>
    <row r="85" spans="1:555" s="90" customFormat="1" ht="19.5" customHeight="1" x14ac:dyDescent="0.35">
      <c r="A85" s="84"/>
      <c r="B85" s="1167">
        <f>EDATE(B81,1)</f>
        <v>42370</v>
      </c>
      <c r="C85" s="867">
        <f>C70</f>
        <v>25000</v>
      </c>
      <c r="D85" s="869">
        <f>(F83&lt;0)*-F83</f>
        <v>0</v>
      </c>
      <c r="E85" s="869">
        <f>(F83&gt;0)*-F83</f>
        <v>-57046.124999999993</v>
      </c>
      <c r="F85" s="867">
        <f t="shared" ref="F85:F96" si="683">NG85</f>
        <v>2426.25</v>
      </c>
      <c r="G85" s="870">
        <f>F85+D55</f>
        <v>27426.25</v>
      </c>
      <c r="H85" s="953">
        <f>F85/D55</f>
        <v>9.7049999999999997E-2</v>
      </c>
      <c r="I85" s="355">
        <f>F85+I81</f>
        <v>103782.99500000001</v>
      </c>
      <c r="J85" s="355">
        <f>MAX(I55:I85)</f>
        <v>103782.99500000001</v>
      </c>
      <c r="K85" s="355">
        <f t="shared" ref="K85:K95" si="684">I85-J85</f>
        <v>0</v>
      </c>
      <c r="L85" s="1145">
        <f t="shared" ref="L85:L96" si="685">B85</f>
        <v>42370</v>
      </c>
      <c r="M85" s="330">
        <f>M81</f>
        <v>0</v>
      </c>
      <c r="N85" s="1034">
        <v>1482.5</v>
      </c>
      <c r="O85" s="498">
        <f t="shared" ref="O85:O96" si="686">N85*M85</f>
        <v>0</v>
      </c>
      <c r="P85" s="330">
        <f>P81</f>
        <v>1</v>
      </c>
      <c r="Q85" s="382">
        <f t="shared" ref="Q85:Q96" si="687">N85/10</f>
        <v>148.25</v>
      </c>
      <c r="R85" s="274">
        <f t="shared" ref="R85:R96" si="688">Q85*P85</f>
        <v>148.25</v>
      </c>
      <c r="S85" s="499">
        <f>S81</f>
        <v>0</v>
      </c>
      <c r="T85" s="1036">
        <v>5910</v>
      </c>
      <c r="U85" s="269">
        <f t="shared" ref="U85:U96" si="689">T85*S85</f>
        <v>0</v>
      </c>
      <c r="V85" s="499">
        <f>V81</f>
        <v>1</v>
      </c>
      <c r="W85" s="1036">
        <v>591</v>
      </c>
      <c r="X85" s="269">
        <f t="shared" ref="X85:X96" si="690">W85*V85</f>
        <v>591</v>
      </c>
      <c r="Y85" s="499">
        <f>Y81</f>
        <v>0</v>
      </c>
      <c r="Z85" s="298">
        <v>3630</v>
      </c>
      <c r="AA85" s="392">
        <f t="shared" ref="AA85:AA96" si="691">Y85*Z85</f>
        <v>0</v>
      </c>
      <c r="AB85" s="330">
        <f>AB81</f>
        <v>0</v>
      </c>
      <c r="AC85" s="298">
        <f t="shared" ref="AC85:AC96" si="692">Z85/2</f>
        <v>1815</v>
      </c>
      <c r="AD85" s="274">
        <f t="shared" ref="AD85:AD96" si="693">AC85*AB85</f>
        <v>0</v>
      </c>
      <c r="AE85" s="499">
        <f>AE81</f>
        <v>1</v>
      </c>
      <c r="AF85" s="1036">
        <v>363</v>
      </c>
      <c r="AG85" s="274">
        <f t="shared" ref="AG85:AG96" si="694">AF85*AE85</f>
        <v>363</v>
      </c>
      <c r="AH85" s="499">
        <f>AH81</f>
        <v>0</v>
      </c>
      <c r="AI85" s="964">
        <v>-3520</v>
      </c>
      <c r="AJ85" s="392">
        <f t="shared" ref="AJ85:AJ96" si="695">AI85*AH85</f>
        <v>0</v>
      </c>
      <c r="AK85" s="330">
        <f>AK81</f>
        <v>0</v>
      </c>
      <c r="AL85" s="964">
        <v>-1760</v>
      </c>
      <c r="AM85" s="274">
        <f t="shared" ref="AM85:AM96" si="696">AL85*AK85</f>
        <v>0</v>
      </c>
      <c r="AN85" s="499">
        <f>AN81</f>
        <v>1</v>
      </c>
      <c r="AO85" s="964">
        <v>-704</v>
      </c>
      <c r="AP85" s="392">
        <f t="shared" ref="AP85:AP96" si="697">AO85*AN85</f>
        <v>-704</v>
      </c>
      <c r="AQ85" s="316">
        <f>AQ81</f>
        <v>0</v>
      </c>
      <c r="AR85" s="964">
        <v>-1675</v>
      </c>
      <c r="AS85" s="392">
        <f t="shared" ref="AS85:AS96" si="698">AR85*AQ85</f>
        <v>0</v>
      </c>
      <c r="AT85" s="276">
        <f>AT81</f>
        <v>0</v>
      </c>
      <c r="AU85" s="964">
        <v>-837.5</v>
      </c>
      <c r="AV85" s="392">
        <f t="shared" ref="AV85:AV96" si="699">AU85*AT85</f>
        <v>0</v>
      </c>
      <c r="AW85" s="297">
        <f>AW81</f>
        <v>1</v>
      </c>
      <c r="AX85" s="964">
        <v>-167.5</v>
      </c>
      <c r="AY85" s="274">
        <f t="shared" ref="AY85:AY96" si="700">AX85*AW85</f>
        <v>-167.5</v>
      </c>
      <c r="AZ85" s="499">
        <f>AZ81</f>
        <v>0</v>
      </c>
      <c r="BA85" s="497">
        <v>2170</v>
      </c>
      <c r="BB85" s="392">
        <f t="shared" ref="BB85:BB96" si="701">BA85*AZ85</f>
        <v>0</v>
      </c>
      <c r="BC85" s="330">
        <f>BC81</f>
        <v>0</v>
      </c>
      <c r="BD85" s="497">
        <v>1440</v>
      </c>
      <c r="BE85" s="274">
        <f t="shared" ref="BE85:BE96" si="702">BD85*BC85</f>
        <v>0</v>
      </c>
      <c r="BF85" s="499">
        <f>BF81</f>
        <v>0</v>
      </c>
      <c r="BG85" s="1036">
        <v>1425</v>
      </c>
      <c r="BH85" s="358">
        <f t="shared" ref="BH85:BH96" si="703">BG85*BF85</f>
        <v>0</v>
      </c>
      <c r="BI85" s="499">
        <f>BI81</f>
        <v>0</v>
      </c>
      <c r="BJ85" s="1036">
        <v>2925</v>
      </c>
      <c r="BK85" s="269">
        <f t="shared" ref="BK85:BK96" si="704">BJ85*BI85</f>
        <v>0</v>
      </c>
      <c r="BL85" s="499">
        <f>BL81</f>
        <v>1</v>
      </c>
      <c r="BM85" s="382">
        <f t="shared" ref="BM85:BM96" si="705">BJ85/2</f>
        <v>1462.5</v>
      </c>
      <c r="BN85" s="392">
        <f t="shared" ref="BN85:BN96" si="706">BM85*BL85</f>
        <v>1462.5</v>
      </c>
      <c r="BO85" s="499">
        <f>BO81</f>
        <v>0</v>
      </c>
      <c r="BP85" s="1036">
        <v>1012.5</v>
      </c>
      <c r="BQ85" s="274">
        <f t="shared" ref="BQ85:BQ96" si="707">BP85*BO85</f>
        <v>0</v>
      </c>
      <c r="BR85" s="499">
        <f>BR81</f>
        <v>0</v>
      </c>
      <c r="BS85" s="298">
        <v>750</v>
      </c>
      <c r="BT85" s="269">
        <f t="shared" ref="BT85:BT96" si="708">BS85*BR85</f>
        <v>0</v>
      </c>
      <c r="BU85" s="499">
        <f>BU81</f>
        <v>1</v>
      </c>
      <c r="BV85" s="298">
        <f t="shared" ref="BV85:BV96" si="709">(BS85/2)</f>
        <v>375</v>
      </c>
      <c r="BW85" s="392">
        <f t="shared" ref="BW85:BW96" si="710">BV85*BU85</f>
        <v>375</v>
      </c>
      <c r="BX85" s="499">
        <f>BX81</f>
        <v>0</v>
      </c>
      <c r="BY85" s="1036">
        <v>2905</v>
      </c>
      <c r="BZ85" s="392">
        <f t="shared" ref="BZ85:BZ96" si="711">BY85*BX85</f>
        <v>0</v>
      </c>
      <c r="CA85" s="297">
        <f>CA81</f>
        <v>0</v>
      </c>
      <c r="CB85" s="1036">
        <v>3580</v>
      </c>
      <c r="CC85" s="269">
        <f t="shared" ref="CC85:CC96" si="712">CB85*CA85</f>
        <v>0</v>
      </c>
      <c r="CD85" s="501">
        <f>CD81</f>
        <v>0</v>
      </c>
      <c r="CE85" s="298">
        <f t="shared" ref="CE85:CE96" si="713">CB85/2</f>
        <v>1790</v>
      </c>
      <c r="CF85" s="500">
        <f t="shared" ref="CF85:CF96" si="714">CE85*CD85</f>
        <v>0</v>
      </c>
      <c r="CG85" s="330">
        <f>CG81</f>
        <v>1</v>
      </c>
      <c r="CH85" s="1036">
        <v>358</v>
      </c>
      <c r="CI85" s="299">
        <f t="shared" ref="CI85:CI96" si="715">CH85*CG85</f>
        <v>358</v>
      </c>
      <c r="CJ85" s="499">
        <f>CJ81</f>
        <v>0</v>
      </c>
      <c r="CK85" s="497"/>
      <c r="CL85" s="392">
        <f t="shared" ref="CL85:CL96" si="716">CK85*CJ85</f>
        <v>0</v>
      </c>
      <c r="CM85" s="330">
        <f>CM81</f>
        <v>0</v>
      </c>
      <c r="CN85" s="497"/>
      <c r="CO85" s="269">
        <f t="shared" ref="CO85:CO96" si="717">CN85*CM85</f>
        <v>0</v>
      </c>
      <c r="CP85" s="501">
        <f>CP81</f>
        <v>0</v>
      </c>
      <c r="CQ85" s="497"/>
      <c r="CR85" s="299"/>
      <c r="CS85" s="330">
        <f>CS81</f>
        <v>1</v>
      </c>
      <c r="CT85" s="497"/>
      <c r="CU85" s="274">
        <f t="shared" ref="CU85:CU96" si="718">CT85*CS85</f>
        <v>0</v>
      </c>
      <c r="CV85" s="323">
        <f t="shared" ref="CV85:CV96" si="719">O85+R85+U85+X85+AA85+AD85+AG85+AJ85+AM85+AP85+BB85+CL85+BE85+BH85+CO85+BK85+BN85+BQ85+BT85+BW85+CU85+BZ85+CR85+CC85+CF85+CI85+AS85+AV85+AY85</f>
        <v>2426.25</v>
      </c>
      <c r="CW85" s="323">
        <f>CV85+CW81</f>
        <v>103782.99500000001</v>
      </c>
      <c r="CX85" s="223"/>
      <c r="CY85" s="1127">
        <f t="shared" ref="CY85:CY96" si="720">L85</f>
        <v>42370</v>
      </c>
      <c r="CZ85" s="297">
        <f>CZ81</f>
        <v>0</v>
      </c>
      <c r="DA85" s="269">
        <v>2091.25</v>
      </c>
      <c r="DB85" s="299">
        <f t="shared" ref="DB85:DB96" si="721">DA85*CZ85</f>
        <v>0</v>
      </c>
      <c r="DC85" s="297">
        <f>DC81</f>
        <v>0</v>
      </c>
      <c r="DD85" s="298">
        <f t="shared" ref="DD85:DD96" si="722">DA85/10</f>
        <v>209.125</v>
      </c>
      <c r="DE85" s="299">
        <f t="shared" ref="DE85:DE96" si="723">DD85*DC85</f>
        <v>0</v>
      </c>
      <c r="DF85" s="297">
        <f>DF81</f>
        <v>0</v>
      </c>
      <c r="DG85" s="1034">
        <v>2305</v>
      </c>
      <c r="DH85" s="299">
        <f t="shared" ref="DH85:DH96" si="724">DG85*DF85</f>
        <v>0</v>
      </c>
      <c r="DI85" s="297">
        <f>DI81</f>
        <v>0</v>
      </c>
      <c r="DJ85" s="1036">
        <v>230.5</v>
      </c>
      <c r="DK85" s="596">
        <f t="shared" ref="DK85:DK96" si="725">DJ85*DI85</f>
        <v>0</v>
      </c>
      <c r="DL85" s="297">
        <f>DL81</f>
        <v>0</v>
      </c>
      <c r="DM85" s="1034">
        <v>2270</v>
      </c>
      <c r="DN85" s="596">
        <f t="shared" ref="DN85:DN96" si="726">DM85*DL85</f>
        <v>0</v>
      </c>
      <c r="DO85" s="330">
        <f>DO81</f>
        <v>0</v>
      </c>
      <c r="DP85" s="298">
        <f t="shared" ref="DP85:DP96" si="727">DM85/2</f>
        <v>1135</v>
      </c>
      <c r="DQ85" s="274">
        <f t="shared" ref="DQ85:DQ96" si="728">DP85*DO85</f>
        <v>0</v>
      </c>
      <c r="DR85" s="499">
        <f>DR81</f>
        <v>0</v>
      </c>
      <c r="DS85" s="298">
        <f t="shared" ref="DS85:DS96" si="729">DM85/10</f>
        <v>227</v>
      </c>
      <c r="DT85" s="274">
        <f t="shared" ref="DT85:DT96" si="730">DS85*DR85</f>
        <v>0</v>
      </c>
      <c r="DU85" s="297">
        <f>DU81</f>
        <v>0</v>
      </c>
      <c r="DV85" s="964">
        <v>-6210</v>
      </c>
      <c r="DW85" s="596">
        <f t="shared" ref="DW85:DW96" si="731">DV85*DU85</f>
        <v>0</v>
      </c>
      <c r="DX85" s="297">
        <f>DX81</f>
        <v>0</v>
      </c>
      <c r="DY85" s="269">
        <f t="shared" ref="DY85:DY96" si="732">DV85/2</f>
        <v>-3105</v>
      </c>
      <c r="DZ85" s="596">
        <f t="shared" ref="DZ85:DZ96" si="733">DY85*DX85</f>
        <v>0</v>
      </c>
      <c r="EA85" s="297">
        <f>EA81</f>
        <v>0</v>
      </c>
      <c r="EB85" s="1052">
        <v>-1242</v>
      </c>
      <c r="EC85" s="596">
        <f t="shared" ref="EC85:EC96" si="734">EB85*EA85</f>
        <v>0</v>
      </c>
      <c r="ED85" s="276">
        <f>ED81</f>
        <v>0</v>
      </c>
      <c r="EE85" s="274">
        <v>2187.5</v>
      </c>
      <c r="EF85" s="596">
        <f t="shared" ref="EF85:EF96" si="735">EE85*ED85</f>
        <v>0</v>
      </c>
      <c r="EG85" s="316">
        <f>EG70</f>
        <v>0</v>
      </c>
      <c r="EH85" s="269">
        <f t="shared" ref="EH85:EH96" si="736">EE85/2</f>
        <v>1093.75</v>
      </c>
      <c r="EI85" s="596">
        <f t="shared" ref="EI85:EI96" si="737">EH85*EG85</f>
        <v>0</v>
      </c>
      <c r="EJ85" s="276">
        <f>EJ81</f>
        <v>0</v>
      </c>
      <c r="EK85" s="269">
        <f t="shared" ref="EK85:EK96" si="738">EE85/10</f>
        <v>218.75</v>
      </c>
      <c r="EL85" s="596">
        <f t="shared" ref="EL85:EL96" si="739">EK85*EJ85</f>
        <v>0</v>
      </c>
      <c r="EM85" s="297">
        <f>EM81</f>
        <v>0</v>
      </c>
      <c r="EN85" s="1224">
        <v>510</v>
      </c>
      <c r="EO85" s="596">
        <f t="shared" ref="EO85:EO96" si="740">EN85*EM85</f>
        <v>0</v>
      </c>
      <c r="EP85" s="297">
        <f>EP81</f>
        <v>0</v>
      </c>
      <c r="EQ85" s="269">
        <v>4350</v>
      </c>
      <c r="ER85" s="596">
        <f t="shared" ref="ER85:ER96" si="741">EQ85*EP85</f>
        <v>0</v>
      </c>
      <c r="ES85" s="297">
        <f>ES81</f>
        <v>0</v>
      </c>
      <c r="ET85" s="964">
        <v>-680</v>
      </c>
      <c r="EU85" s="596">
        <f t="shared" ref="EU85:EU96" si="742">ET85*ES85</f>
        <v>0</v>
      </c>
      <c r="EV85" s="297">
        <f>EV81</f>
        <v>0</v>
      </c>
      <c r="EW85" s="964">
        <v>-325</v>
      </c>
      <c r="EX85" s="596">
        <f t="shared" ref="EX85:EX96" si="743">EW85*EV85</f>
        <v>0</v>
      </c>
      <c r="EY85" s="297">
        <f>EY81</f>
        <v>0</v>
      </c>
      <c r="EZ85" s="964">
        <v>-162.5</v>
      </c>
      <c r="FA85" s="596">
        <f t="shared" ref="FA85:FA96" si="744">EZ85*EY85</f>
        <v>0</v>
      </c>
      <c r="FB85" s="297">
        <f>FB81</f>
        <v>0</v>
      </c>
      <c r="FC85" s="1036">
        <v>881.25</v>
      </c>
      <c r="FD85" s="596">
        <f t="shared" ref="FD85:FD96" si="745">FC85*FB85</f>
        <v>0</v>
      </c>
      <c r="FE85" s="297">
        <f>FE81</f>
        <v>0</v>
      </c>
      <c r="FF85" s="1036">
        <v>1706.25</v>
      </c>
      <c r="FG85" s="596">
        <f t="shared" ref="FG85:FG96" si="746">FF85*FE85</f>
        <v>0</v>
      </c>
      <c r="FH85" s="297">
        <f>FH81</f>
        <v>0</v>
      </c>
      <c r="FI85" s="1036">
        <v>853.12</v>
      </c>
      <c r="FJ85" s="596">
        <f t="shared" ref="FJ85:FJ96" si="747">FI85*FH85</f>
        <v>0</v>
      </c>
      <c r="FK85" s="297">
        <f>FK81</f>
        <v>0</v>
      </c>
      <c r="FL85" s="964">
        <v>-1940</v>
      </c>
      <c r="FM85" s="596">
        <f t="shared" ref="FM85:FM96" si="748">FL85*FK85</f>
        <v>0</v>
      </c>
      <c r="FN85" s="297">
        <f>FN81</f>
        <v>0</v>
      </c>
      <c r="FO85" s="1036">
        <v>5280</v>
      </c>
      <c r="FP85" s="274">
        <f t="shared" ref="FP85:FP96" si="749">FO85*FN85</f>
        <v>0</v>
      </c>
      <c r="FQ85" s="274"/>
      <c r="FR85" s="297">
        <f>FR81</f>
        <v>0</v>
      </c>
      <c r="FS85" s="269">
        <f t="shared" ref="FS85:FS96" si="750">FO85/2</f>
        <v>2640</v>
      </c>
      <c r="FT85" s="596">
        <f t="shared" ref="FT85:FT96" si="751">FS85*FR85</f>
        <v>0</v>
      </c>
      <c r="FU85" s="297">
        <f>FU81</f>
        <v>0</v>
      </c>
      <c r="FV85" s="269">
        <f t="shared" ref="FV85:FV96" si="752">FO85/10</f>
        <v>528</v>
      </c>
      <c r="FW85" s="596">
        <f t="shared" ref="FW85:FW96" si="753">FV85*FU85</f>
        <v>0</v>
      </c>
      <c r="FX85" s="301">
        <f t="shared" ref="FX85:FX96" si="754">DB85+DE85+DH85+DK85+DN85+DQ85+DT85+DW85+DZ85+EC85+EF85+EI85+EL85+EO85+ER85+EU85+EX85+FA85+FD85+FG85+FJ85+FM85+FP85+FT85+FW85</f>
        <v>0</v>
      </c>
      <c r="FY85" s="492">
        <f>FX85+FY81</f>
        <v>0</v>
      </c>
      <c r="FZ85" s="302"/>
      <c r="GA85" s="1131">
        <f t="shared" ref="GA85:GA96" si="755">JT79</f>
        <v>42370</v>
      </c>
      <c r="GB85" s="316">
        <f>GB81</f>
        <v>0</v>
      </c>
      <c r="GC85" s="323">
        <v>8728.75</v>
      </c>
      <c r="GD85" s="268">
        <f t="shared" ref="GD85:GD96" si="756">GB85*GC85</f>
        <v>0</v>
      </c>
      <c r="GE85" s="316">
        <f>GE81</f>
        <v>0</v>
      </c>
      <c r="GF85" s="1036">
        <v>872.88</v>
      </c>
      <c r="GG85" s="386">
        <f t="shared" ref="GG85:GG96" si="757">GF85*GE85</f>
        <v>0</v>
      </c>
      <c r="GH85" s="669">
        <f>GH81</f>
        <v>0</v>
      </c>
      <c r="GI85" s="1036">
        <v>7395</v>
      </c>
      <c r="GJ85" s="268">
        <f t="shared" ref="GJ85:GJ96" si="758">GI85*GH85</f>
        <v>0</v>
      </c>
      <c r="GK85" s="546">
        <f>GK81</f>
        <v>0</v>
      </c>
      <c r="GL85" s="268">
        <f t="shared" ref="GL85:GL96" si="759">GI85/10</f>
        <v>739.5</v>
      </c>
      <c r="GM85" s="386">
        <f t="shared" ref="GM85:GM96" si="760">GL85*GK85</f>
        <v>0</v>
      </c>
      <c r="GN85" s="297">
        <f>GN81</f>
        <v>0</v>
      </c>
      <c r="GO85" s="269">
        <v>3617.5</v>
      </c>
      <c r="GP85" s="596">
        <f t="shared" ref="GP85:GP96" si="761">GO85*GN85</f>
        <v>0</v>
      </c>
      <c r="GQ85" s="330">
        <f>GQ81</f>
        <v>0</v>
      </c>
      <c r="GR85" s="298">
        <f t="shared" ref="GR85:GR96" si="762">GO85/2</f>
        <v>1808.75</v>
      </c>
      <c r="GS85" s="274">
        <f t="shared" ref="GS85:GS96" si="763">GR85*GQ85</f>
        <v>0</v>
      </c>
      <c r="GT85" s="499">
        <f>GT81</f>
        <v>0</v>
      </c>
      <c r="GU85" s="298">
        <f t="shared" ref="GU85:GU96" si="764">GO85/10</f>
        <v>361.75</v>
      </c>
      <c r="GV85" s="274">
        <f t="shared" ref="GV85:GV96" si="765">GU85*GT85</f>
        <v>0</v>
      </c>
      <c r="GW85" s="499">
        <f>GW81</f>
        <v>0</v>
      </c>
      <c r="GX85" s="964">
        <v>-1445</v>
      </c>
      <c r="GY85" s="274">
        <f t="shared" ref="GY85:GY96" si="766">GX85*GW85</f>
        <v>0</v>
      </c>
      <c r="GZ85" s="499">
        <f>GZ81</f>
        <v>0</v>
      </c>
      <c r="HA85" s="298">
        <f t="shared" ref="HA85:HA96" si="767">GX85/2</f>
        <v>-722.5</v>
      </c>
      <c r="HB85" s="274">
        <f t="shared" ref="HB85:HB96" si="768">HA85*GZ85</f>
        <v>0</v>
      </c>
      <c r="HC85" s="499">
        <f>HC81</f>
        <v>0</v>
      </c>
      <c r="HD85" s="964">
        <v>-289</v>
      </c>
      <c r="HE85" s="274">
        <f t="shared" ref="HE85:HE96" si="769">HD85*HC85</f>
        <v>0</v>
      </c>
      <c r="HF85" s="691">
        <f>HF80</f>
        <v>0</v>
      </c>
      <c r="HG85" s="317">
        <v>3375</v>
      </c>
      <c r="HH85" s="498">
        <f t="shared" ref="HH85:HH96" si="770">HG85*HF85</f>
        <v>0</v>
      </c>
      <c r="HI85" s="691">
        <f>HI80</f>
        <v>0</v>
      </c>
      <c r="HJ85" s="317">
        <f t="shared" ref="HJ85:HJ96" si="771">HG85/2</f>
        <v>1687.5</v>
      </c>
      <c r="HK85" s="498">
        <f t="shared" ref="HK85:HK96" si="772">HJ85*HI85</f>
        <v>0</v>
      </c>
      <c r="HL85" s="276">
        <f>HL81</f>
        <v>0</v>
      </c>
      <c r="HM85" s="317">
        <f t="shared" ref="HM85:HM96" si="773">HG85/10</f>
        <v>337.5</v>
      </c>
      <c r="HN85" s="317">
        <f t="shared" ref="HN85:HN96" si="774">HM85*HL85</f>
        <v>0</v>
      </c>
      <c r="HO85" s="691">
        <f>HO80</f>
        <v>0</v>
      </c>
      <c r="HP85" s="1036">
        <v>4470</v>
      </c>
      <c r="HQ85" s="498">
        <f t="shared" ref="HQ85:HQ96" si="775">HP85*HO85</f>
        <v>0</v>
      </c>
      <c r="HR85" s="499"/>
      <c r="HS85" s="298"/>
      <c r="HT85" s="392"/>
      <c r="HU85" s="691">
        <f>HU80</f>
        <v>0</v>
      </c>
      <c r="HV85" s="1036">
        <v>4580</v>
      </c>
      <c r="HW85" s="498">
        <f t="shared" ref="HW85:HW96" si="776">HV85*HU85</f>
        <v>0</v>
      </c>
      <c r="HX85" s="499"/>
      <c r="HY85" s="298"/>
      <c r="HZ85" s="392"/>
      <c r="IA85" s="276">
        <f>IA81</f>
        <v>0</v>
      </c>
      <c r="IB85" s="1036">
        <v>262.5</v>
      </c>
      <c r="IC85" s="317">
        <f t="shared" ref="IC85:IC96" si="777">IB85*IA85</f>
        <v>0</v>
      </c>
      <c r="ID85" s="499">
        <f>ID81</f>
        <v>0</v>
      </c>
      <c r="IE85" s="964">
        <v>-19.5</v>
      </c>
      <c r="IF85" s="392">
        <f t="shared" ref="IF85:IF96" si="778">IE85*ID85</f>
        <v>0</v>
      </c>
      <c r="IG85" s="316">
        <f>IG81</f>
        <v>0</v>
      </c>
      <c r="IH85" s="317">
        <v>-2193.75</v>
      </c>
      <c r="II85" s="498">
        <f t="shared" ref="II85:II96" si="779">IH85*IG85</f>
        <v>0</v>
      </c>
      <c r="IJ85" s="316">
        <f>IJ81</f>
        <v>0</v>
      </c>
      <c r="IK85" s="298">
        <f t="shared" ref="IK85:IK96" si="780">IH85/2</f>
        <v>-1096.875</v>
      </c>
      <c r="IL85" s="317">
        <f t="shared" ref="IL85:IL96" si="781">IK85*IJ85</f>
        <v>0</v>
      </c>
      <c r="IM85" s="499">
        <f>IM81</f>
        <v>0</v>
      </c>
      <c r="IN85" s="964">
        <v>-256.12</v>
      </c>
      <c r="IO85" s="392">
        <f t="shared" ref="IO85:IO96" si="782">IN85*IM85</f>
        <v>0</v>
      </c>
      <c r="IP85" s="499">
        <f>IP81</f>
        <v>0</v>
      </c>
      <c r="IQ85" s="1036">
        <v>1743.75</v>
      </c>
      <c r="IR85" s="392">
        <f t="shared" ref="IR85:IR96" si="783">IQ85*IP85</f>
        <v>0</v>
      </c>
      <c r="IS85" s="499"/>
      <c r="IT85" s="298"/>
      <c r="IU85" s="392"/>
      <c r="IV85" s="499">
        <f>IV81</f>
        <v>0</v>
      </c>
      <c r="IW85" s="298">
        <v>3425</v>
      </c>
      <c r="IX85" s="392">
        <f t="shared" ref="IX85:IX96" si="784">IW85*IV85</f>
        <v>0</v>
      </c>
      <c r="IY85" s="499">
        <f>IY81</f>
        <v>0</v>
      </c>
      <c r="IZ85" s="298">
        <f t="shared" ref="IZ85:IZ96" si="785">IW85/2</f>
        <v>1712.5</v>
      </c>
      <c r="JA85" s="392">
        <f t="shared" ref="JA85:JA96" si="786">IZ85*IY85</f>
        <v>0</v>
      </c>
      <c r="JB85" s="385">
        <f>JB81</f>
        <v>0</v>
      </c>
      <c r="JC85" s="298">
        <v>278</v>
      </c>
      <c r="JD85" s="392">
        <f t="shared" ref="JD85:JD96" si="787">JC85*JB85</f>
        <v>0</v>
      </c>
      <c r="JE85" s="499">
        <f>JE81</f>
        <v>0</v>
      </c>
      <c r="JF85" s="298">
        <v>-760</v>
      </c>
      <c r="JG85" s="392">
        <f t="shared" ref="JG85:JG96" si="788">JF85*JE85</f>
        <v>0</v>
      </c>
      <c r="JH85" s="499">
        <f>JH81</f>
        <v>0</v>
      </c>
      <c r="JI85" s="1036">
        <v>8350</v>
      </c>
      <c r="JJ85" s="392">
        <f t="shared" ref="JJ85:JJ96" si="789">JI85*JH85</f>
        <v>0</v>
      </c>
      <c r="JK85" s="499">
        <f>JK81</f>
        <v>0</v>
      </c>
      <c r="JL85" s="1036">
        <v>4175</v>
      </c>
      <c r="JM85" s="392">
        <f t="shared" ref="JM85:JM96" si="790">JL85*JK85</f>
        <v>0</v>
      </c>
      <c r="JN85" s="499">
        <f>JN81</f>
        <v>0</v>
      </c>
      <c r="JO85" s="298">
        <f t="shared" ref="JO85:JO96" si="791">JI85/10</f>
        <v>835</v>
      </c>
      <c r="JP85" s="392">
        <f t="shared" ref="JP85:JP96" si="792">JO85*JN85</f>
        <v>0</v>
      </c>
      <c r="JQ85" s="561">
        <f t="shared" ref="JQ85:JQ96" si="793">GD85+GG85+GJ85+GM85+GP85+GS85+GV85+GY85+HB85+HE85+HH85+HK85+HN85+HQ85+HW85+IC85+II85+IL85+IR85+IX85+JA85+JG85+JJ85+JM85+JP85+HT85+HZ85+IF85+IO85+IU85+JD85</f>
        <v>0</v>
      </c>
      <c r="JR85" s="498">
        <f>JR81+JQ85</f>
        <v>0</v>
      </c>
      <c r="JS85" s="223"/>
      <c r="JT85" s="254">
        <f t="shared" si="602"/>
        <v>42552</v>
      </c>
      <c r="JU85" s="253">
        <f t="shared" si="603"/>
        <v>0</v>
      </c>
      <c r="JV85" s="253">
        <f t="shared" si="604"/>
        <v>6319.375</v>
      </c>
      <c r="JW85" s="253">
        <f t="shared" si="605"/>
        <v>0</v>
      </c>
      <c r="JX85" s="253">
        <f t="shared" si="606"/>
        <v>1934</v>
      </c>
      <c r="JY85" s="253">
        <f t="shared" si="607"/>
        <v>0</v>
      </c>
      <c r="JZ85" s="253">
        <f t="shared" si="608"/>
        <v>0</v>
      </c>
      <c r="KA85" s="253">
        <f t="shared" si="609"/>
        <v>10647</v>
      </c>
      <c r="KB85" s="253">
        <f t="shared" si="610"/>
        <v>0</v>
      </c>
      <c r="KC85" s="253">
        <f t="shared" si="611"/>
        <v>0</v>
      </c>
      <c r="KD85" s="831">
        <f t="shared" si="612"/>
        <v>10907</v>
      </c>
      <c r="KE85" s="831">
        <f t="shared" si="613"/>
        <v>0</v>
      </c>
      <c r="KF85" s="831">
        <f t="shared" si="614"/>
        <v>0</v>
      </c>
      <c r="KG85" s="831">
        <f t="shared" si="615"/>
        <v>3646.75</v>
      </c>
      <c r="KH85" s="831">
        <f t="shared" si="616"/>
        <v>0</v>
      </c>
      <c r="KI85" s="831">
        <f t="shared" si="617"/>
        <v>0</v>
      </c>
      <c r="KJ85" s="253">
        <f t="shared" si="618"/>
        <v>0</v>
      </c>
      <c r="KK85" s="831">
        <f t="shared" si="619"/>
        <v>0</v>
      </c>
      <c r="KL85" s="831">
        <f t="shared" si="620"/>
        <v>57068.75</v>
      </c>
      <c r="KM85" s="831">
        <f t="shared" si="621"/>
        <v>0</v>
      </c>
      <c r="KN85" s="831">
        <f t="shared" si="622"/>
        <v>0</v>
      </c>
      <c r="KO85" s="831">
        <f t="shared" si="623"/>
        <v>41687.5</v>
      </c>
      <c r="KP85" s="831">
        <f t="shared" si="624"/>
        <v>0</v>
      </c>
      <c r="KQ85" s="831">
        <f t="shared" si="625"/>
        <v>0</v>
      </c>
      <c r="KR85" s="831">
        <f t="shared" si="626"/>
        <v>0</v>
      </c>
      <c r="KS85" s="831">
        <f t="shared" si="627"/>
        <v>9071</v>
      </c>
      <c r="KT85" s="243">
        <f t="shared" si="628"/>
        <v>0</v>
      </c>
      <c r="KU85" s="243">
        <f t="shared" si="629"/>
        <v>0</v>
      </c>
      <c r="KV85" s="243">
        <f t="shared" si="630"/>
        <v>0</v>
      </c>
      <c r="KW85" s="243">
        <f t="shared" si="631"/>
        <v>0</v>
      </c>
      <c r="KX85" s="243">
        <f t="shared" si="632"/>
        <v>0</v>
      </c>
      <c r="KY85" s="243">
        <f t="shared" si="633"/>
        <v>0</v>
      </c>
      <c r="KZ85" s="243">
        <f t="shared" si="681"/>
        <v>0</v>
      </c>
      <c r="LA85" s="243">
        <f t="shared" si="634"/>
        <v>0</v>
      </c>
      <c r="LB85" s="243">
        <f t="shared" si="635"/>
        <v>0</v>
      </c>
      <c r="LC85" s="243">
        <f t="shared" si="636"/>
        <v>0</v>
      </c>
      <c r="LD85" s="243">
        <f t="shared" si="637"/>
        <v>0</v>
      </c>
      <c r="LE85" s="243">
        <f t="shared" si="638"/>
        <v>0</v>
      </c>
      <c r="LF85" s="243">
        <f t="shared" si="639"/>
        <v>0</v>
      </c>
      <c r="LG85" s="243">
        <f t="shared" si="640"/>
        <v>0</v>
      </c>
      <c r="LH85" s="243">
        <f t="shared" si="641"/>
        <v>0</v>
      </c>
      <c r="LI85" s="243">
        <f t="shared" si="642"/>
        <v>0</v>
      </c>
      <c r="LJ85" s="243">
        <f t="shared" si="643"/>
        <v>0</v>
      </c>
      <c r="LK85" s="243">
        <f t="shared" si="644"/>
        <v>0</v>
      </c>
      <c r="LL85" s="243">
        <f t="shared" si="645"/>
        <v>0</v>
      </c>
      <c r="LM85" s="243">
        <f t="shared" si="646"/>
        <v>0</v>
      </c>
      <c r="LN85" s="243">
        <f t="shared" si="647"/>
        <v>0</v>
      </c>
      <c r="LO85" s="243">
        <f t="shared" si="648"/>
        <v>0</v>
      </c>
      <c r="LP85" s="243">
        <f t="shared" si="649"/>
        <v>0</v>
      </c>
      <c r="LQ85" s="243">
        <f t="shared" si="650"/>
        <v>0</v>
      </c>
      <c r="LR85" s="243">
        <f t="shared" si="651"/>
        <v>0</v>
      </c>
      <c r="LS85" s="243">
        <f t="shared" si="652"/>
        <v>0</v>
      </c>
      <c r="LT85" s="243">
        <f t="shared" si="653"/>
        <v>0</v>
      </c>
      <c r="LU85" s="243">
        <f t="shared" si="654"/>
        <v>0</v>
      </c>
      <c r="LV85" s="243">
        <f t="shared" si="655"/>
        <v>0</v>
      </c>
      <c r="LW85" s="243">
        <f t="shared" si="656"/>
        <v>0</v>
      </c>
      <c r="LX85" s="243">
        <f t="shared" si="657"/>
        <v>0</v>
      </c>
      <c r="LY85" s="243">
        <f t="shared" si="658"/>
        <v>0</v>
      </c>
      <c r="LZ85" s="243">
        <f t="shared" si="659"/>
        <v>0</v>
      </c>
      <c r="MA85" s="243">
        <f t="shared" si="660"/>
        <v>0</v>
      </c>
      <c r="MB85" s="243">
        <f t="shared" si="661"/>
        <v>0</v>
      </c>
      <c r="MC85" s="243">
        <f t="shared" si="682"/>
        <v>0</v>
      </c>
      <c r="MD85" s="243">
        <f t="shared" si="662"/>
        <v>0</v>
      </c>
      <c r="ME85" s="243">
        <f t="shared" si="663"/>
        <v>0</v>
      </c>
      <c r="MF85" s="243">
        <f t="shared" si="664"/>
        <v>0</v>
      </c>
      <c r="MG85" s="243">
        <f t="shared" si="665"/>
        <v>0</v>
      </c>
      <c r="MH85" s="243">
        <f t="shared" si="666"/>
        <v>0</v>
      </c>
      <c r="MI85" s="243">
        <f t="shared" si="667"/>
        <v>0</v>
      </c>
      <c r="MJ85" s="243">
        <f t="shared" si="668"/>
        <v>0</v>
      </c>
      <c r="MK85" s="243">
        <f t="shared" si="669"/>
        <v>0</v>
      </c>
      <c r="ML85" s="243">
        <f t="shared" si="670"/>
        <v>0</v>
      </c>
      <c r="MM85" s="243">
        <f t="shared" si="671"/>
        <v>0</v>
      </c>
      <c r="MN85" s="243">
        <f t="shared" si="672"/>
        <v>0</v>
      </c>
      <c r="MO85" s="243">
        <f t="shared" si="673"/>
        <v>0</v>
      </c>
      <c r="MP85" s="243">
        <f t="shared" si="674"/>
        <v>0</v>
      </c>
      <c r="MQ85" s="243">
        <f t="shared" si="675"/>
        <v>0</v>
      </c>
      <c r="MR85" s="243">
        <f t="shared" si="676"/>
        <v>0</v>
      </c>
      <c r="MS85" s="243">
        <f t="shared" si="677"/>
        <v>0</v>
      </c>
      <c r="MT85" s="243">
        <f t="shared" si="678"/>
        <v>0</v>
      </c>
      <c r="MU85" s="243">
        <f t="shared" si="679"/>
        <v>0</v>
      </c>
      <c r="MV85" s="243">
        <f t="shared" si="680"/>
        <v>0</v>
      </c>
      <c r="MW85" s="861">
        <f t="shared" si="115"/>
        <v>42552</v>
      </c>
      <c r="MX85" s="253">
        <f t="shared" si="116"/>
        <v>141281.375</v>
      </c>
      <c r="MY85" s="243">
        <f t="shared" si="117"/>
        <v>0</v>
      </c>
      <c r="MZ85" s="243">
        <f t="shared" si="118"/>
        <v>0</v>
      </c>
      <c r="NA85" s="243">
        <f t="shared" si="119"/>
        <v>141281.375</v>
      </c>
      <c r="NB85" s="359"/>
      <c r="NC85" s="1159">
        <f t="shared" ref="NC85:NC96" si="794">JT79</f>
        <v>42370</v>
      </c>
      <c r="ND85" s="378">
        <f t="shared" ref="ND85:ND96" si="795">CV85</f>
        <v>2426.25</v>
      </c>
      <c r="NE85" s="378">
        <f t="shared" ref="NE85:NE96" si="796">FX85</f>
        <v>0</v>
      </c>
      <c r="NF85" s="382">
        <f t="shared" ref="NF85:NF96" si="797">JQ85</f>
        <v>0</v>
      </c>
      <c r="NG85" s="274">
        <f t="shared" ref="NG85:NG96" si="798">SUM(ND85:NF85)</f>
        <v>2426.25</v>
      </c>
      <c r="NH85" s="819">
        <f t="shared" ref="NH85:NH96" si="799">NC85</f>
        <v>42370</v>
      </c>
      <c r="NI85" s="269">
        <f t="shared" ref="NI85:NI96" si="800">NG85*NK85</f>
        <v>2426.25</v>
      </c>
      <c r="NJ85" s="274">
        <f t="shared" ref="NJ85:NJ96" si="801">NL85*NG85</f>
        <v>0</v>
      </c>
      <c r="NK85" s="1113">
        <f t="shared" ref="NK85:NK96" si="802">(NG85&gt;0)*1</f>
        <v>1</v>
      </c>
      <c r="NL85" s="992">
        <f t="shared" ref="NL85:NL96" si="803">(NG85&lt;0)*1</f>
        <v>0</v>
      </c>
      <c r="NM85" s="413">
        <f t="shared" ref="NM85:NM96" si="804">NC85</f>
        <v>42370</v>
      </c>
      <c r="NN85" s="378">
        <f>NN81+NG85</f>
        <v>103782.99500000001</v>
      </c>
      <c r="NO85" s="243">
        <f>MAX(NN55:NN85)</f>
        <v>103782.99500000001</v>
      </c>
      <c r="NP85" s="243">
        <f t="shared" ref="NP85:NP96" si="805">NN85-NO85</f>
        <v>0</v>
      </c>
      <c r="NQ85" s="276">
        <f>(NP85=NP203)*1</f>
        <v>0</v>
      </c>
      <c r="NR85" s="254">
        <f t="shared" ref="NR85:NR96" si="806">NQ85*NM85</f>
        <v>0</v>
      </c>
      <c r="NS85" s="757"/>
      <c r="NT85" s="757"/>
      <c r="NU85" s="758"/>
      <c r="NV85" s="758"/>
      <c r="NW85" s="758"/>
      <c r="NX85" s="234"/>
      <c r="NY85" s="241"/>
      <c r="NZ85" s="241"/>
      <c r="OA85" s="143"/>
      <c r="OB85" s="241"/>
      <c r="OC85" s="241"/>
      <c r="OD85" s="236"/>
      <c r="OE85" s="236"/>
      <c r="OF85" s="236"/>
      <c r="OG85" s="234"/>
      <c r="OH85" s="143"/>
      <c r="OI85" s="236"/>
      <c r="OJ85" s="236"/>
      <c r="OK85" s="236"/>
      <c r="OL85" s="236"/>
      <c r="OM85" s="236"/>
      <c r="ON85" s="236"/>
      <c r="OO85" s="236"/>
      <c r="OP85" s="236"/>
      <c r="OQ85" s="236"/>
      <c r="OR85" s="236"/>
      <c r="OS85" s="236"/>
      <c r="OT85" s="236"/>
      <c r="OU85" s="236"/>
      <c r="OV85" s="236"/>
      <c r="OW85" s="236"/>
      <c r="OX85" s="236"/>
      <c r="OY85" s="236"/>
      <c r="OZ85" s="236"/>
      <c r="PA85" s="236"/>
      <c r="PB85" s="236"/>
      <c r="PC85" s="236"/>
      <c r="PD85" s="236"/>
      <c r="PE85" s="236"/>
      <c r="PF85" s="236"/>
      <c r="PG85" s="236"/>
      <c r="PH85" s="236"/>
      <c r="PI85" s="236"/>
      <c r="PJ85" s="236"/>
      <c r="PK85" s="236"/>
      <c r="PL85" s="236"/>
      <c r="PM85" s="236"/>
      <c r="PN85" s="236"/>
      <c r="PO85" s="236"/>
      <c r="PP85" s="236"/>
      <c r="PQ85" s="236"/>
      <c r="PR85" s="236"/>
      <c r="PS85" s="236"/>
      <c r="PT85" s="236"/>
      <c r="PU85" s="236"/>
      <c r="PV85" s="236"/>
      <c r="PW85" s="236"/>
      <c r="PX85" s="236"/>
      <c r="PY85" s="236"/>
      <c r="PZ85" s="236"/>
      <c r="QA85" s="236"/>
      <c r="QB85" s="236"/>
      <c r="QC85" s="236"/>
      <c r="QD85" s="236"/>
      <c r="QE85" s="236"/>
      <c r="QF85" s="236"/>
      <c r="QG85" s="236"/>
      <c r="QH85" s="236"/>
      <c r="QI85" s="236"/>
      <c r="QJ85" s="236"/>
      <c r="QK85" s="236"/>
      <c r="QL85" s="236"/>
      <c r="QM85" s="236"/>
      <c r="QN85" s="236"/>
      <c r="QO85" s="236"/>
      <c r="QP85" s="236"/>
      <c r="QQ85" s="236"/>
      <c r="QR85" s="236"/>
      <c r="QS85" s="236"/>
      <c r="QT85" s="236"/>
      <c r="QU85" s="236"/>
      <c r="QV85" s="236"/>
      <c r="QW85" s="236"/>
      <c r="QX85" s="236"/>
      <c r="QY85" s="84"/>
      <c r="QZ85" s="84"/>
      <c r="RA85" s="84"/>
      <c r="RB85" s="84"/>
      <c r="RC85" s="84"/>
      <c r="RD85" s="84"/>
      <c r="RE85" s="84"/>
      <c r="RF85" s="84"/>
      <c r="RG85" s="84"/>
      <c r="RH85" s="84"/>
      <c r="RI85" s="84"/>
      <c r="RJ85" s="84"/>
      <c r="RK85" s="84"/>
      <c r="RL85" s="84"/>
      <c r="RM85" s="84"/>
      <c r="RN85" s="84"/>
      <c r="RO85" s="84"/>
      <c r="RP85" s="84"/>
      <c r="RQ85" s="84"/>
      <c r="RR85" s="84"/>
      <c r="RS85" s="84"/>
      <c r="RT85" s="84"/>
      <c r="RU85" s="84"/>
      <c r="RV85" s="84"/>
      <c r="RW85" s="84"/>
      <c r="RX85" s="84"/>
      <c r="RY85" s="84"/>
      <c r="RZ85" s="84"/>
      <c r="SA85" s="84"/>
      <c r="SB85" s="84"/>
      <c r="SC85" s="84"/>
      <c r="SD85" s="84"/>
      <c r="SE85" s="84"/>
      <c r="SF85" s="84"/>
      <c r="SG85" s="84"/>
      <c r="SH85" s="84"/>
      <c r="SI85" s="84"/>
      <c r="SJ85" s="84"/>
      <c r="SK85" s="84"/>
      <c r="SL85" s="84"/>
      <c r="SM85" s="84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4"/>
      <c r="TB85" s="84"/>
      <c r="TC85" s="84"/>
      <c r="TD85" s="84"/>
      <c r="TE85" s="84"/>
      <c r="TF85" s="84"/>
      <c r="TG85" s="84"/>
      <c r="TH85" s="84"/>
      <c r="TI85" s="84"/>
      <c r="TJ85" s="84"/>
      <c r="TK85" s="84"/>
      <c r="TL85" s="84"/>
      <c r="TM85" s="84"/>
      <c r="TN85" s="84"/>
      <c r="TO85" s="84"/>
      <c r="TP85" s="84"/>
      <c r="TQ85" s="84"/>
      <c r="TR85" s="84"/>
      <c r="TS85" s="84"/>
      <c r="TT85" s="84"/>
      <c r="TU85" s="84"/>
      <c r="TV85" s="84"/>
      <c r="TW85" s="84"/>
      <c r="TX85" s="84"/>
      <c r="TY85" s="84"/>
      <c r="TZ85" s="84"/>
      <c r="UA85" s="84"/>
      <c r="UB85" s="84"/>
      <c r="UC85" s="84"/>
      <c r="UD85" s="84"/>
      <c r="UE85" s="84"/>
      <c r="UF85" s="84"/>
      <c r="UG85" s="84"/>
      <c r="UH85" s="84"/>
      <c r="UI85" s="84"/>
    </row>
    <row r="86" spans="1:555" s="90" customFormat="1" ht="19.5" customHeight="1" x14ac:dyDescent="0.35">
      <c r="A86" s="84"/>
      <c r="B86" s="1167">
        <f t="shared" ref="B86:B96" si="807">EDATE(B85,1)</f>
        <v>42401</v>
      </c>
      <c r="C86" s="867">
        <f t="shared" ref="C86:C96" si="808">G85</f>
        <v>27426.25</v>
      </c>
      <c r="D86" s="869">
        <v>0</v>
      </c>
      <c r="E86" s="869">
        <v>0</v>
      </c>
      <c r="F86" s="867">
        <f t="shared" si="683"/>
        <v>9766.375</v>
      </c>
      <c r="G86" s="870">
        <f t="shared" ref="G86:G96" si="809">F86+G85</f>
        <v>37192.625</v>
      </c>
      <c r="H86" s="953">
        <f t="shared" ref="H86:H96" si="810">F86/G85</f>
        <v>0.35609589353265575</v>
      </c>
      <c r="I86" s="355">
        <f t="shared" ref="I86:I96" si="811">F86+I85</f>
        <v>113549.37000000001</v>
      </c>
      <c r="J86" s="355">
        <f>MAX(I55:I86)</f>
        <v>113549.37000000001</v>
      </c>
      <c r="K86" s="355">
        <f t="shared" si="684"/>
        <v>0</v>
      </c>
      <c r="L86" s="1145">
        <f t="shared" si="685"/>
        <v>42401</v>
      </c>
      <c r="M86" s="330">
        <f t="shared" ref="M86:M96" si="812">M85</f>
        <v>0</v>
      </c>
      <c r="N86" s="1034">
        <v>4402.5</v>
      </c>
      <c r="O86" s="498">
        <f t="shared" si="686"/>
        <v>0</v>
      </c>
      <c r="P86" s="330">
        <f t="shared" ref="P86:P96" si="813">P85</f>
        <v>1</v>
      </c>
      <c r="Q86" s="382">
        <f t="shared" si="687"/>
        <v>440.25</v>
      </c>
      <c r="R86" s="274">
        <f t="shared" si="688"/>
        <v>440.25</v>
      </c>
      <c r="S86" s="499">
        <f t="shared" ref="S86:S96" si="814">S85</f>
        <v>0</v>
      </c>
      <c r="T86" s="1036">
        <v>2240</v>
      </c>
      <c r="U86" s="269">
        <f t="shared" si="689"/>
        <v>0</v>
      </c>
      <c r="V86" s="499">
        <f t="shared" ref="V86:V96" si="815">V85</f>
        <v>1</v>
      </c>
      <c r="W86" s="1036">
        <v>224</v>
      </c>
      <c r="X86" s="269">
        <f t="shared" si="690"/>
        <v>224</v>
      </c>
      <c r="Y86" s="499">
        <f t="shared" ref="Y86:Y96" si="816">Y85</f>
        <v>0</v>
      </c>
      <c r="Z86" s="298">
        <v>9430</v>
      </c>
      <c r="AA86" s="392">
        <f t="shared" si="691"/>
        <v>0</v>
      </c>
      <c r="AB86" s="330">
        <f t="shared" ref="AB86:AB96" si="817">AB85</f>
        <v>0</v>
      </c>
      <c r="AC86" s="298">
        <f t="shared" si="692"/>
        <v>4715</v>
      </c>
      <c r="AD86" s="274">
        <f t="shared" si="693"/>
        <v>0</v>
      </c>
      <c r="AE86" s="499">
        <f t="shared" ref="AE86:AE96" si="818">AE85</f>
        <v>1</v>
      </c>
      <c r="AF86" s="1036">
        <v>943</v>
      </c>
      <c r="AG86" s="274">
        <f t="shared" si="694"/>
        <v>943</v>
      </c>
      <c r="AH86" s="499">
        <f t="shared" ref="AH86:AH96" si="819">AH85</f>
        <v>0</v>
      </c>
      <c r="AI86" s="1036">
        <v>2240</v>
      </c>
      <c r="AJ86" s="392">
        <f t="shared" si="695"/>
        <v>0</v>
      </c>
      <c r="AK86" s="330">
        <f t="shared" ref="AK86:AK96" si="820">AK85</f>
        <v>0</v>
      </c>
      <c r="AL86" s="1036">
        <v>1120</v>
      </c>
      <c r="AM86" s="274">
        <f t="shared" si="696"/>
        <v>0</v>
      </c>
      <c r="AN86" s="499">
        <f t="shared" ref="AN86:AN96" si="821">AN85</f>
        <v>1</v>
      </c>
      <c r="AO86" s="1036">
        <v>448</v>
      </c>
      <c r="AP86" s="392">
        <f t="shared" si="697"/>
        <v>448</v>
      </c>
      <c r="AQ86" s="316">
        <f t="shared" ref="AQ86:AQ96" si="822">AQ85</f>
        <v>0</v>
      </c>
      <c r="AR86" s="1036">
        <v>37.5</v>
      </c>
      <c r="AS86" s="392">
        <f t="shared" si="698"/>
        <v>0</v>
      </c>
      <c r="AT86" s="276">
        <f t="shared" ref="AT86:AT96" si="823">AT85</f>
        <v>0</v>
      </c>
      <c r="AU86" s="1036">
        <v>18.75</v>
      </c>
      <c r="AV86" s="392">
        <f t="shared" si="699"/>
        <v>0</v>
      </c>
      <c r="AW86" s="297">
        <f t="shared" ref="AW86:AW96" si="824">AW85</f>
        <v>1</v>
      </c>
      <c r="AX86" s="1036">
        <v>3.75</v>
      </c>
      <c r="AY86" s="274">
        <f t="shared" si="700"/>
        <v>3.75</v>
      </c>
      <c r="AZ86" s="499">
        <f t="shared" ref="AZ86:AZ96" si="825">AZ85</f>
        <v>0</v>
      </c>
      <c r="BA86" s="268">
        <v>3810</v>
      </c>
      <c r="BB86" s="392">
        <f t="shared" si="701"/>
        <v>0</v>
      </c>
      <c r="BC86" s="330">
        <f t="shared" ref="BC86:BC96" si="826">BC85</f>
        <v>0</v>
      </c>
      <c r="BD86" s="268">
        <v>2700</v>
      </c>
      <c r="BE86" s="274">
        <f t="shared" si="702"/>
        <v>0</v>
      </c>
      <c r="BF86" s="499">
        <f t="shared" ref="BF86:BF96" si="827">BF85</f>
        <v>0</v>
      </c>
      <c r="BG86" s="1036">
        <v>3862.5</v>
      </c>
      <c r="BH86" s="358">
        <f t="shared" si="703"/>
        <v>0</v>
      </c>
      <c r="BI86" s="499">
        <f t="shared" ref="BI86:BI96" si="828">BI85</f>
        <v>0</v>
      </c>
      <c r="BJ86" s="1036">
        <v>5981.25</v>
      </c>
      <c r="BK86" s="269">
        <f t="shared" si="704"/>
        <v>0</v>
      </c>
      <c r="BL86" s="499">
        <f t="shared" ref="BL86:BL96" si="829">BL85</f>
        <v>1</v>
      </c>
      <c r="BM86" s="382">
        <f t="shared" si="705"/>
        <v>2990.625</v>
      </c>
      <c r="BN86" s="392">
        <f t="shared" si="706"/>
        <v>2990.625</v>
      </c>
      <c r="BO86" s="499">
        <f t="shared" ref="BO86:BO96" si="830">BO85</f>
        <v>0</v>
      </c>
      <c r="BP86" s="1036">
        <v>3856.25</v>
      </c>
      <c r="BQ86" s="274">
        <f t="shared" si="707"/>
        <v>0</v>
      </c>
      <c r="BR86" s="499">
        <f t="shared" ref="BR86:BR96" si="831">BR85</f>
        <v>0</v>
      </c>
      <c r="BS86" s="298">
        <v>7737.5</v>
      </c>
      <c r="BT86" s="269">
        <f t="shared" si="708"/>
        <v>0</v>
      </c>
      <c r="BU86" s="499">
        <f t="shared" ref="BU86:BU96" si="832">BU85</f>
        <v>1</v>
      </c>
      <c r="BV86" s="298">
        <f t="shared" si="709"/>
        <v>3868.75</v>
      </c>
      <c r="BW86" s="392">
        <f t="shared" si="710"/>
        <v>3868.75</v>
      </c>
      <c r="BX86" s="499">
        <f t="shared" ref="BX86:BX96" si="833">BX85</f>
        <v>0</v>
      </c>
      <c r="BY86" s="1036">
        <v>2760</v>
      </c>
      <c r="BZ86" s="392">
        <f t="shared" si="711"/>
        <v>0</v>
      </c>
      <c r="CA86" s="297">
        <f>CA85</f>
        <v>0</v>
      </c>
      <c r="CB86" s="1036">
        <v>8480</v>
      </c>
      <c r="CC86" s="269">
        <f t="shared" si="712"/>
        <v>0</v>
      </c>
      <c r="CD86" s="501">
        <f t="shared" ref="CD86:CD96" si="834">CD85</f>
        <v>0</v>
      </c>
      <c r="CE86" s="298">
        <f t="shared" si="713"/>
        <v>4240</v>
      </c>
      <c r="CF86" s="500">
        <f t="shared" si="714"/>
        <v>0</v>
      </c>
      <c r="CG86" s="330">
        <f t="shared" ref="CG86:CG96" si="835">CG85</f>
        <v>1</v>
      </c>
      <c r="CH86" s="1036">
        <v>848</v>
      </c>
      <c r="CI86" s="299">
        <f t="shared" si="715"/>
        <v>848</v>
      </c>
      <c r="CJ86" s="499">
        <f t="shared" ref="CJ86:CJ96" si="836">CJ85</f>
        <v>0</v>
      </c>
      <c r="CK86" s="268"/>
      <c r="CL86" s="392">
        <f t="shared" si="716"/>
        <v>0</v>
      </c>
      <c r="CM86" s="330">
        <f t="shared" ref="CM86:CM96" si="837">CM85</f>
        <v>0</v>
      </c>
      <c r="CN86" s="268"/>
      <c r="CO86" s="269">
        <f t="shared" si="717"/>
        <v>0</v>
      </c>
      <c r="CP86" s="501">
        <f t="shared" ref="CP86:CP96" si="838">CP85</f>
        <v>0</v>
      </c>
      <c r="CQ86" s="268"/>
      <c r="CR86" s="299"/>
      <c r="CS86" s="330">
        <f t="shared" ref="CS86:CS96" si="839">CS85</f>
        <v>1</v>
      </c>
      <c r="CT86" s="268"/>
      <c r="CU86" s="274">
        <f t="shared" si="718"/>
        <v>0</v>
      </c>
      <c r="CV86" s="323">
        <f t="shared" si="719"/>
        <v>9766.375</v>
      </c>
      <c r="CW86" s="323">
        <f t="shared" ref="CW86:CW96" si="840">CV86+CW85</f>
        <v>113549.37000000001</v>
      </c>
      <c r="CX86" s="223"/>
      <c r="CY86" s="1127">
        <f t="shared" si="720"/>
        <v>42401</v>
      </c>
      <c r="CZ86" s="297">
        <f t="shared" ref="CZ86:CZ96" si="841">CZ85</f>
        <v>0</v>
      </c>
      <c r="DA86" s="269">
        <v>-627.5</v>
      </c>
      <c r="DB86" s="299">
        <f t="shared" si="721"/>
        <v>0</v>
      </c>
      <c r="DC86" s="297">
        <f t="shared" ref="DC86:DC96" si="842">DC85</f>
        <v>0</v>
      </c>
      <c r="DD86" s="298">
        <f t="shared" si="722"/>
        <v>-62.75</v>
      </c>
      <c r="DE86" s="299">
        <f t="shared" si="723"/>
        <v>0</v>
      </c>
      <c r="DF86" s="297">
        <f t="shared" ref="DF86:DF96" si="843">DF85</f>
        <v>0</v>
      </c>
      <c r="DG86" s="1034">
        <v>2420</v>
      </c>
      <c r="DH86" s="299">
        <f t="shared" si="724"/>
        <v>0</v>
      </c>
      <c r="DI86" s="297">
        <f t="shared" ref="DI86:DI96" si="844">DI85</f>
        <v>0</v>
      </c>
      <c r="DJ86" s="1036">
        <v>242</v>
      </c>
      <c r="DK86" s="596">
        <f t="shared" si="725"/>
        <v>0</v>
      </c>
      <c r="DL86" s="297">
        <f t="shared" ref="DL86:DL96" si="845">DL85</f>
        <v>0</v>
      </c>
      <c r="DM86" s="1034">
        <v>4740</v>
      </c>
      <c r="DN86" s="596">
        <f t="shared" si="726"/>
        <v>0</v>
      </c>
      <c r="DO86" s="330">
        <f t="shared" ref="DO86:DO96" si="846">DO85</f>
        <v>0</v>
      </c>
      <c r="DP86" s="298">
        <f t="shared" si="727"/>
        <v>2370</v>
      </c>
      <c r="DQ86" s="274">
        <f t="shared" si="728"/>
        <v>0</v>
      </c>
      <c r="DR86" s="499">
        <f t="shared" ref="DR86:DR96" si="847">DR85</f>
        <v>0</v>
      </c>
      <c r="DS86" s="298">
        <f t="shared" si="729"/>
        <v>474</v>
      </c>
      <c r="DT86" s="274">
        <f t="shared" si="730"/>
        <v>0</v>
      </c>
      <c r="DU86" s="297">
        <f t="shared" ref="DU86:DU96" si="848">DU85</f>
        <v>0</v>
      </c>
      <c r="DV86" s="1036">
        <v>3170</v>
      </c>
      <c r="DW86" s="596">
        <f t="shared" si="731"/>
        <v>0</v>
      </c>
      <c r="DX86" s="297">
        <f t="shared" ref="DX86:DX96" si="849">DX85</f>
        <v>0</v>
      </c>
      <c r="DY86" s="269">
        <f t="shared" si="732"/>
        <v>1585</v>
      </c>
      <c r="DZ86" s="596">
        <f t="shared" si="733"/>
        <v>0</v>
      </c>
      <c r="EA86" s="297">
        <f t="shared" ref="EA86:EA96" si="850">EA85</f>
        <v>0</v>
      </c>
      <c r="EB86" s="1053">
        <v>634</v>
      </c>
      <c r="EC86" s="596">
        <f t="shared" si="734"/>
        <v>0</v>
      </c>
      <c r="ED86" s="297">
        <f t="shared" ref="ED86:ED96" si="851">ED85</f>
        <v>0</v>
      </c>
      <c r="EE86" s="274">
        <v>237.5</v>
      </c>
      <c r="EF86" s="596">
        <f t="shared" si="735"/>
        <v>0</v>
      </c>
      <c r="EG86" s="297">
        <f t="shared" ref="EG86:EG96" si="852">EG85</f>
        <v>0</v>
      </c>
      <c r="EH86" s="269">
        <f t="shared" si="736"/>
        <v>118.75</v>
      </c>
      <c r="EI86" s="596">
        <f t="shared" si="737"/>
        <v>0</v>
      </c>
      <c r="EJ86" s="276">
        <f t="shared" ref="EJ86:EJ96" si="853">EJ85</f>
        <v>0</v>
      </c>
      <c r="EK86" s="269">
        <f t="shared" si="738"/>
        <v>23.75</v>
      </c>
      <c r="EL86" s="596">
        <f t="shared" si="739"/>
        <v>0</v>
      </c>
      <c r="EM86" s="297">
        <f t="shared" ref="EM86:EM96" si="854">EM85</f>
        <v>0</v>
      </c>
      <c r="EN86" s="1225">
        <v>-4520</v>
      </c>
      <c r="EO86" s="596">
        <f t="shared" si="740"/>
        <v>0</v>
      </c>
      <c r="EP86" s="297">
        <f t="shared" ref="EP86:EP96" si="855">EP85</f>
        <v>0</v>
      </c>
      <c r="EQ86" s="269">
        <v>-1550</v>
      </c>
      <c r="ER86" s="596">
        <f t="shared" si="741"/>
        <v>0</v>
      </c>
      <c r="ES86" s="297">
        <f t="shared" ref="ES86:ES96" si="856">ES85</f>
        <v>0</v>
      </c>
      <c r="ET86" s="1036">
        <v>5580</v>
      </c>
      <c r="EU86" s="596">
        <f t="shared" si="742"/>
        <v>0</v>
      </c>
      <c r="EV86" s="297">
        <f t="shared" ref="EV86:EV96" si="857">EV85</f>
        <v>0</v>
      </c>
      <c r="EW86" s="1036">
        <v>7368.75</v>
      </c>
      <c r="EX86" s="596">
        <f t="shared" si="743"/>
        <v>0</v>
      </c>
      <c r="EY86" s="297">
        <f t="shared" ref="EY86:EY96" si="858">EY85</f>
        <v>0</v>
      </c>
      <c r="EZ86" s="1036">
        <v>3684.38</v>
      </c>
      <c r="FA86" s="596">
        <f t="shared" si="744"/>
        <v>0</v>
      </c>
      <c r="FB86" s="297">
        <f t="shared" ref="FB86:FB96" si="859">FB85</f>
        <v>0</v>
      </c>
      <c r="FC86" s="1036">
        <v>1831.25</v>
      </c>
      <c r="FD86" s="596">
        <f t="shared" si="745"/>
        <v>0</v>
      </c>
      <c r="FE86" s="297">
        <f t="shared" ref="FE86:FE96" si="860">FE85</f>
        <v>0</v>
      </c>
      <c r="FF86" s="1036">
        <v>5975</v>
      </c>
      <c r="FG86" s="596">
        <f t="shared" si="746"/>
        <v>0</v>
      </c>
      <c r="FH86" s="297">
        <f t="shared" ref="FH86:FH96" si="861">FH85</f>
        <v>0</v>
      </c>
      <c r="FI86" s="1036">
        <v>2987.5</v>
      </c>
      <c r="FJ86" s="596">
        <f t="shared" si="747"/>
        <v>0</v>
      </c>
      <c r="FK86" s="297">
        <f t="shared" ref="FK86:FK96" si="862">FK85</f>
        <v>0</v>
      </c>
      <c r="FL86" s="1036">
        <v>3675</v>
      </c>
      <c r="FM86" s="596">
        <f t="shared" si="748"/>
        <v>0</v>
      </c>
      <c r="FN86" s="297">
        <f t="shared" ref="FN86:FN96" si="863">FN85</f>
        <v>0</v>
      </c>
      <c r="FO86" s="1036">
        <v>60</v>
      </c>
      <c r="FP86" s="274">
        <f t="shared" si="749"/>
        <v>0</v>
      </c>
      <c r="FQ86" s="274"/>
      <c r="FR86" s="297">
        <f t="shared" ref="FR86:FR96" si="864">FR85</f>
        <v>0</v>
      </c>
      <c r="FS86" s="269">
        <f t="shared" si="750"/>
        <v>30</v>
      </c>
      <c r="FT86" s="596">
        <f t="shared" si="751"/>
        <v>0</v>
      </c>
      <c r="FU86" s="297">
        <f t="shared" ref="FU86:FU96" si="865">FU85</f>
        <v>0</v>
      </c>
      <c r="FV86" s="269">
        <f t="shared" si="752"/>
        <v>6</v>
      </c>
      <c r="FW86" s="596">
        <f t="shared" si="753"/>
        <v>0</v>
      </c>
      <c r="FX86" s="301">
        <f t="shared" si="754"/>
        <v>0</v>
      </c>
      <c r="FY86" s="492">
        <f t="shared" ref="FY86:FY96" si="866">FX86+FY85</f>
        <v>0</v>
      </c>
      <c r="FZ86" s="302"/>
      <c r="GA86" s="1131">
        <f t="shared" si="755"/>
        <v>42401</v>
      </c>
      <c r="GB86" s="316">
        <f t="shared" ref="GB86:GB96" si="867">GB85</f>
        <v>0</v>
      </c>
      <c r="GC86" s="323">
        <v>432.5</v>
      </c>
      <c r="GD86" s="268">
        <f t="shared" si="756"/>
        <v>0</v>
      </c>
      <c r="GE86" s="316">
        <f t="shared" ref="GE86:GE96" si="868">GE85</f>
        <v>0</v>
      </c>
      <c r="GF86" s="1036">
        <v>43.25</v>
      </c>
      <c r="GG86" s="386">
        <f t="shared" si="757"/>
        <v>0</v>
      </c>
      <c r="GH86" s="669">
        <f t="shared" ref="GH86:GH96" si="869">GH85</f>
        <v>0</v>
      </c>
      <c r="GI86" s="1036">
        <v>6005</v>
      </c>
      <c r="GJ86" s="268">
        <f t="shared" si="758"/>
        <v>0</v>
      </c>
      <c r="GK86" s="546">
        <f t="shared" ref="GK86:GK96" si="870">GK85</f>
        <v>0</v>
      </c>
      <c r="GL86" s="268">
        <f t="shared" si="759"/>
        <v>600.5</v>
      </c>
      <c r="GM86" s="386">
        <f t="shared" si="760"/>
        <v>0</v>
      </c>
      <c r="GN86" s="297">
        <f t="shared" ref="GN86:GN96" si="871">GN85</f>
        <v>0</v>
      </c>
      <c r="GO86" s="269">
        <v>4510</v>
      </c>
      <c r="GP86" s="596">
        <f t="shared" si="761"/>
        <v>0</v>
      </c>
      <c r="GQ86" s="330">
        <f t="shared" ref="GQ86:GQ96" si="872">GQ85</f>
        <v>0</v>
      </c>
      <c r="GR86" s="298">
        <f t="shared" si="762"/>
        <v>2255</v>
      </c>
      <c r="GS86" s="274">
        <f t="shared" si="763"/>
        <v>0</v>
      </c>
      <c r="GT86" s="499">
        <f t="shared" ref="GT86:GT96" si="873">GT85</f>
        <v>0</v>
      </c>
      <c r="GU86" s="298">
        <f t="shared" si="764"/>
        <v>451</v>
      </c>
      <c r="GV86" s="274">
        <f t="shared" si="765"/>
        <v>0</v>
      </c>
      <c r="GW86" s="499">
        <f t="shared" ref="GW86:GW96" si="874">GW85</f>
        <v>0</v>
      </c>
      <c r="GX86" s="1036">
        <v>3300</v>
      </c>
      <c r="GY86" s="274">
        <f t="shared" si="766"/>
        <v>0</v>
      </c>
      <c r="GZ86" s="499">
        <f t="shared" ref="GZ86:GZ96" si="875">GZ85</f>
        <v>0</v>
      </c>
      <c r="HA86" s="298">
        <f t="shared" si="767"/>
        <v>1650</v>
      </c>
      <c r="HB86" s="274">
        <f t="shared" si="768"/>
        <v>0</v>
      </c>
      <c r="HC86" s="499">
        <f t="shared" ref="HC86:HC96" si="876">HC85</f>
        <v>0</v>
      </c>
      <c r="HD86" s="1036">
        <v>660</v>
      </c>
      <c r="HE86" s="274">
        <f t="shared" si="769"/>
        <v>0</v>
      </c>
      <c r="HF86" s="691">
        <f t="shared" ref="HF86:HF96" si="877">HF85</f>
        <v>0</v>
      </c>
      <c r="HG86" s="317">
        <v>2195</v>
      </c>
      <c r="HH86" s="498">
        <f t="shared" si="770"/>
        <v>0</v>
      </c>
      <c r="HI86" s="691">
        <f t="shared" ref="HI86:HI96" si="878">HI85</f>
        <v>0</v>
      </c>
      <c r="HJ86" s="317">
        <f t="shared" si="771"/>
        <v>1097.5</v>
      </c>
      <c r="HK86" s="498">
        <f t="shared" si="772"/>
        <v>0</v>
      </c>
      <c r="HL86" s="689">
        <f t="shared" ref="HL86:HL96" si="879">HL85</f>
        <v>0</v>
      </c>
      <c r="HM86" s="317">
        <f t="shared" si="773"/>
        <v>219.5</v>
      </c>
      <c r="HN86" s="317">
        <f t="shared" si="774"/>
        <v>0</v>
      </c>
      <c r="HO86" s="691">
        <f t="shared" ref="HO86:HO96" si="880">HO85</f>
        <v>0</v>
      </c>
      <c r="HP86" s="964">
        <v>-890</v>
      </c>
      <c r="HQ86" s="498">
        <f t="shared" si="775"/>
        <v>0</v>
      </c>
      <c r="HR86" s="499"/>
      <c r="HS86" s="298"/>
      <c r="HT86" s="392"/>
      <c r="HU86" s="691">
        <f t="shared" ref="HU86:HU96" si="881">HU85</f>
        <v>0</v>
      </c>
      <c r="HV86" s="1036">
        <v>1610</v>
      </c>
      <c r="HW86" s="498">
        <f t="shared" si="776"/>
        <v>0</v>
      </c>
      <c r="HX86" s="499"/>
      <c r="HY86" s="298"/>
      <c r="HZ86" s="392"/>
      <c r="IA86" s="689">
        <f t="shared" ref="IA86:IA96" si="882">IA85</f>
        <v>0</v>
      </c>
      <c r="IB86" s="1036">
        <v>5437.5</v>
      </c>
      <c r="IC86" s="317">
        <f t="shared" si="777"/>
        <v>0</v>
      </c>
      <c r="ID86" s="499">
        <f t="shared" ref="ID86:ID96" si="883">ID85</f>
        <v>0</v>
      </c>
      <c r="IE86" s="1036">
        <v>543.75</v>
      </c>
      <c r="IF86" s="392">
        <f t="shared" si="778"/>
        <v>0</v>
      </c>
      <c r="IG86" s="691">
        <f t="shared" ref="IG86:IG96" si="884">IG85</f>
        <v>0</v>
      </c>
      <c r="IH86" s="317">
        <v>8025</v>
      </c>
      <c r="II86" s="498">
        <f t="shared" si="779"/>
        <v>0</v>
      </c>
      <c r="IJ86" s="691">
        <f t="shared" ref="IJ86:IJ96" si="885">IJ85</f>
        <v>0</v>
      </c>
      <c r="IK86" s="298">
        <f t="shared" si="780"/>
        <v>4012.5</v>
      </c>
      <c r="IL86" s="317">
        <f t="shared" si="781"/>
        <v>0</v>
      </c>
      <c r="IM86" s="499">
        <f t="shared" ref="IM86:IM96" si="886">IM85</f>
        <v>0</v>
      </c>
      <c r="IN86" s="1036">
        <v>773.5</v>
      </c>
      <c r="IO86" s="392">
        <f t="shared" si="782"/>
        <v>0</v>
      </c>
      <c r="IP86" s="499">
        <f t="shared" ref="IP86:IP96" si="887">IP85</f>
        <v>0</v>
      </c>
      <c r="IQ86" s="1036">
        <v>2193.75</v>
      </c>
      <c r="IR86" s="392">
        <f t="shared" si="783"/>
        <v>0</v>
      </c>
      <c r="IS86" s="499"/>
      <c r="IT86" s="298"/>
      <c r="IU86" s="392"/>
      <c r="IV86" s="499">
        <f t="shared" ref="IV86:IV96" si="888">IV85</f>
        <v>0</v>
      </c>
      <c r="IW86" s="298">
        <v>3262.5</v>
      </c>
      <c r="IX86" s="392">
        <f t="shared" si="784"/>
        <v>0</v>
      </c>
      <c r="IY86" s="499">
        <f t="shared" ref="IY86:IY96" si="889">IY85</f>
        <v>0</v>
      </c>
      <c r="IZ86" s="298">
        <f t="shared" si="785"/>
        <v>1631.25</v>
      </c>
      <c r="JA86" s="392">
        <f t="shared" si="786"/>
        <v>0</v>
      </c>
      <c r="JB86" s="385">
        <f t="shared" ref="JB86:JB96" si="890">JB85</f>
        <v>0</v>
      </c>
      <c r="JC86" s="298">
        <v>280.13</v>
      </c>
      <c r="JD86" s="392">
        <f t="shared" si="787"/>
        <v>0</v>
      </c>
      <c r="JE86" s="499">
        <f t="shared" ref="JE86:JE96" si="891">JE85</f>
        <v>0</v>
      </c>
      <c r="JF86" s="298">
        <v>3550</v>
      </c>
      <c r="JG86" s="392">
        <f t="shared" si="788"/>
        <v>0</v>
      </c>
      <c r="JH86" s="499">
        <f t="shared" ref="JH86:JH96" si="892">JH85</f>
        <v>0</v>
      </c>
      <c r="JI86" s="1036">
        <v>600</v>
      </c>
      <c r="JJ86" s="392">
        <f t="shared" si="789"/>
        <v>0</v>
      </c>
      <c r="JK86" s="499">
        <f t="shared" ref="JK86:JK96" si="893">JK85</f>
        <v>0</v>
      </c>
      <c r="JL86" s="1036">
        <v>300</v>
      </c>
      <c r="JM86" s="392">
        <f t="shared" si="790"/>
        <v>0</v>
      </c>
      <c r="JN86" s="499">
        <f t="shared" ref="JN86:JN96" si="894">JN85</f>
        <v>0</v>
      </c>
      <c r="JO86" s="298">
        <f t="shared" si="791"/>
        <v>60</v>
      </c>
      <c r="JP86" s="392">
        <f t="shared" si="792"/>
        <v>0</v>
      </c>
      <c r="JQ86" s="561">
        <f t="shared" si="793"/>
        <v>0</v>
      </c>
      <c r="JR86" s="498">
        <f t="shared" ref="JR86:JR96" si="895">JR85+JQ86</f>
        <v>0</v>
      </c>
      <c r="JS86" s="223"/>
      <c r="JT86" s="254">
        <f t="shared" si="602"/>
        <v>42583</v>
      </c>
      <c r="JU86" s="253">
        <f t="shared" si="603"/>
        <v>0</v>
      </c>
      <c r="JV86" s="253">
        <f t="shared" si="604"/>
        <v>5941.125</v>
      </c>
      <c r="JW86" s="253">
        <f t="shared" si="605"/>
        <v>0</v>
      </c>
      <c r="JX86" s="253">
        <f t="shared" si="606"/>
        <v>1334</v>
      </c>
      <c r="JY86" s="253">
        <f t="shared" si="607"/>
        <v>0</v>
      </c>
      <c r="JZ86" s="253">
        <f t="shared" si="608"/>
        <v>0</v>
      </c>
      <c r="KA86" s="253">
        <f t="shared" si="609"/>
        <v>10552</v>
      </c>
      <c r="KB86" s="253">
        <f t="shared" si="610"/>
        <v>0</v>
      </c>
      <c r="KC86" s="253">
        <f t="shared" si="611"/>
        <v>0</v>
      </c>
      <c r="KD86" s="831">
        <f t="shared" si="612"/>
        <v>10935</v>
      </c>
      <c r="KE86" s="831">
        <f t="shared" si="613"/>
        <v>0</v>
      </c>
      <c r="KF86" s="831">
        <f t="shared" si="614"/>
        <v>0</v>
      </c>
      <c r="KG86" s="831">
        <f t="shared" si="615"/>
        <v>3503.62</v>
      </c>
      <c r="KH86" s="831">
        <f t="shared" si="616"/>
        <v>0</v>
      </c>
      <c r="KI86" s="831">
        <f t="shared" si="617"/>
        <v>0</v>
      </c>
      <c r="KJ86" s="253">
        <f t="shared" si="618"/>
        <v>0</v>
      </c>
      <c r="KK86" s="831">
        <f t="shared" si="619"/>
        <v>0</v>
      </c>
      <c r="KL86" s="831">
        <f t="shared" si="620"/>
        <v>59209.375</v>
      </c>
      <c r="KM86" s="831">
        <f t="shared" si="621"/>
        <v>0</v>
      </c>
      <c r="KN86" s="831">
        <f t="shared" si="622"/>
        <v>0</v>
      </c>
      <c r="KO86" s="831">
        <f t="shared" si="623"/>
        <v>43393.75</v>
      </c>
      <c r="KP86" s="831">
        <f t="shared" si="624"/>
        <v>0</v>
      </c>
      <c r="KQ86" s="831">
        <f t="shared" si="625"/>
        <v>0</v>
      </c>
      <c r="KR86" s="831">
        <f t="shared" si="626"/>
        <v>0</v>
      </c>
      <c r="KS86" s="831">
        <f t="shared" si="627"/>
        <v>9772</v>
      </c>
      <c r="KT86" s="243">
        <f t="shared" si="628"/>
        <v>0</v>
      </c>
      <c r="KU86" s="243">
        <f t="shared" si="629"/>
        <v>0</v>
      </c>
      <c r="KV86" s="243">
        <f t="shared" si="630"/>
        <v>0</v>
      </c>
      <c r="KW86" s="243">
        <f t="shared" si="631"/>
        <v>0</v>
      </c>
      <c r="KX86" s="243">
        <f t="shared" si="632"/>
        <v>0</v>
      </c>
      <c r="KY86" s="243">
        <f t="shared" si="633"/>
        <v>0</v>
      </c>
      <c r="KZ86" s="243">
        <f t="shared" si="681"/>
        <v>0</v>
      </c>
      <c r="LA86" s="243">
        <f t="shared" si="634"/>
        <v>0</v>
      </c>
      <c r="LB86" s="243">
        <f t="shared" si="635"/>
        <v>0</v>
      </c>
      <c r="LC86" s="243">
        <f t="shared" si="636"/>
        <v>0</v>
      </c>
      <c r="LD86" s="243">
        <f t="shared" si="637"/>
        <v>0</v>
      </c>
      <c r="LE86" s="243">
        <f t="shared" si="638"/>
        <v>0</v>
      </c>
      <c r="LF86" s="243">
        <f t="shared" si="639"/>
        <v>0</v>
      </c>
      <c r="LG86" s="243">
        <f t="shared" si="640"/>
        <v>0</v>
      </c>
      <c r="LH86" s="243">
        <f t="shared" si="641"/>
        <v>0</v>
      </c>
      <c r="LI86" s="243">
        <f t="shared" si="642"/>
        <v>0</v>
      </c>
      <c r="LJ86" s="243">
        <f t="shared" si="643"/>
        <v>0</v>
      </c>
      <c r="LK86" s="243">
        <f t="shared" si="644"/>
        <v>0</v>
      </c>
      <c r="LL86" s="243">
        <f t="shared" si="645"/>
        <v>0</v>
      </c>
      <c r="LM86" s="243">
        <f t="shared" si="646"/>
        <v>0</v>
      </c>
      <c r="LN86" s="243">
        <f t="shared" si="647"/>
        <v>0</v>
      </c>
      <c r="LO86" s="243">
        <f t="shared" si="648"/>
        <v>0</v>
      </c>
      <c r="LP86" s="243">
        <f t="shared" si="649"/>
        <v>0</v>
      </c>
      <c r="LQ86" s="243">
        <f t="shared" si="650"/>
        <v>0</v>
      </c>
      <c r="LR86" s="243">
        <f t="shared" si="651"/>
        <v>0</v>
      </c>
      <c r="LS86" s="243">
        <f t="shared" si="652"/>
        <v>0</v>
      </c>
      <c r="LT86" s="243">
        <f t="shared" si="653"/>
        <v>0</v>
      </c>
      <c r="LU86" s="243">
        <f t="shared" si="654"/>
        <v>0</v>
      </c>
      <c r="LV86" s="243">
        <f t="shared" si="655"/>
        <v>0</v>
      </c>
      <c r="LW86" s="243">
        <f t="shared" si="656"/>
        <v>0</v>
      </c>
      <c r="LX86" s="243">
        <f t="shared" si="657"/>
        <v>0</v>
      </c>
      <c r="LY86" s="243">
        <f t="shared" si="658"/>
        <v>0</v>
      </c>
      <c r="LZ86" s="243">
        <f t="shared" si="659"/>
        <v>0</v>
      </c>
      <c r="MA86" s="243">
        <f t="shared" si="660"/>
        <v>0</v>
      </c>
      <c r="MB86" s="243">
        <f t="shared" si="661"/>
        <v>0</v>
      </c>
      <c r="MC86" s="243">
        <f t="shared" si="682"/>
        <v>0</v>
      </c>
      <c r="MD86" s="243">
        <f t="shared" si="662"/>
        <v>0</v>
      </c>
      <c r="ME86" s="243">
        <f t="shared" si="663"/>
        <v>0</v>
      </c>
      <c r="MF86" s="243">
        <f t="shared" si="664"/>
        <v>0</v>
      </c>
      <c r="MG86" s="243">
        <f t="shared" si="665"/>
        <v>0</v>
      </c>
      <c r="MH86" s="243">
        <f t="shared" si="666"/>
        <v>0</v>
      </c>
      <c r="MI86" s="243">
        <f t="shared" si="667"/>
        <v>0</v>
      </c>
      <c r="MJ86" s="243">
        <f t="shared" si="668"/>
        <v>0</v>
      </c>
      <c r="MK86" s="243">
        <f t="shared" si="669"/>
        <v>0</v>
      </c>
      <c r="ML86" s="243">
        <f t="shared" si="670"/>
        <v>0</v>
      </c>
      <c r="MM86" s="243">
        <f t="shared" si="671"/>
        <v>0</v>
      </c>
      <c r="MN86" s="243">
        <f t="shared" si="672"/>
        <v>0</v>
      </c>
      <c r="MO86" s="243">
        <f t="shared" si="673"/>
        <v>0</v>
      </c>
      <c r="MP86" s="243">
        <f t="shared" si="674"/>
        <v>0</v>
      </c>
      <c r="MQ86" s="243">
        <f t="shared" si="675"/>
        <v>0</v>
      </c>
      <c r="MR86" s="243">
        <f t="shared" si="676"/>
        <v>0</v>
      </c>
      <c r="MS86" s="243">
        <f t="shared" si="677"/>
        <v>0</v>
      </c>
      <c r="MT86" s="243">
        <f t="shared" si="678"/>
        <v>0</v>
      </c>
      <c r="MU86" s="243">
        <f t="shared" si="679"/>
        <v>0</v>
      </c>
      <c r="MV86" s="243">
        <f t="shared" si="680"/>
        <v>0</v>
      </c>
      <c r="MW86" s="861">
        <f t="shared" si="115"/>
        <v>42583</v>
      </c>
      <c r="MX86" s="253">
        <f t="shared" si="116"/>
        <v>144640.87</v>
      </c>
      <c r="MY86" s="243">
        <f t="shared" si="117"/>
        <v>0</v>
      </c>
      <c r="MZ86" s="243">
        <f t="shared" si="118"/>
        <v>0</v>
      </c>
      <c r="NA86" s="243">
        <f t="shared" si="119"/>
        <v>144640.87</v>
      </c>
      <c r="NB86" s="359"/>
      <c r="NC86" s="1159">
        <f t="shared" si="794"/>
        <v>42401</v>
      </c>
      <c r="ND86" s="378">
        <f t="shared" si="795"/>
        <v>9766.375</v>
      </c>
      <c r="NE86" s="378">
        <f t="shared" si="796"/>
        <v>0</v>
      </c>
      <c r="NF86" s="382">
        <f t="shared" si="797"/>
        <v>0</v>
      </c>
      <c r="NG86" s="274">
        <f t="shared" si="798"/>
        <v>9766.375</v>
      </c>
      <c r="NH86" s="819">
        <f t="shared" si="799"/>
        <v>42401</v>
      </c>
      <c r="NI86" s="269">
        <f t="shared" si="800"/>
        <v>9766.375</v>
      </c>
      <c r="NJ86" s="274">
        <f t="shared" si="801"/>
        <v>0</v>
      </c>
      <c r="NK86" s="1113">
        <f t="shared" si="802"/>
        <v>1</v>
      </c>
      <c r="NL86" s="992">
        <f t="shared" si="803"/>
        <v>0</v>
      </c>
      <c r="NM86" s="413">
        <f t="shared" si="804"/>
        <v>42401</v>
      </c>
      <c r="NN86" s="378">
        <f t="shared" ref="NN86:NN96" si="896">NN85+NG86</f>
        <v>113549.37000000001</v>
      </c>
      <c r="NO86" s="243">
        <f>MAX(NN55:NN86)</f>
        <v>113549.37000000001</v>
      </c>
      <c r="NP86" s="243">
        <f t="shared" si="805"/>
        <v>0</v>
      </c>
      <c r="NQ86" s="276">
        <f>(NP86=NP203)*1</f>
        <v>0</v>
      </c>
      <c r="NR86" s="254">
        <f t="shared" si="806"/>
        <v>0</v>
      </c>
      <c r="NS86" s="757"/>
      <c r="NT86" s="757"/>
      <c r="NU86" s="758"/>
      <c r="NV86" s="758"/>
      <c r="NW86" s="758"/>
      <c r="NX86" s="234"/>
      <c r="NY86" s="241"/>
      <c r="NZ86" s="241"/>
      <c r="OA86" s="143"/>
      <c r="OB86" s="241"/>
      <c r="OC86" s="241"/>
      <c r="OD86" s="236"/>
      <c r="OE86" s="236"/>
      <c r="OF86" s="236"/>
      <c r="OG86" s="234"/>
      <c r="OH86" s="143"/>
      <c r="OI86" s="236"/>
      <c r="OJ86" s="236"/>
      <c r="OK86" s="236"/>
      <c r="OL86" s="236"/>
      <c r="OM86" s="236"/>
      <c r="ON86" s="236"/>
      <c r="OO86" s="236"/>
      <c r="OP86" s="236"/>
      <c r="OQ86" s="236"/>
      <c r="OR86" s="236"/>
      <c r="OS86" s="236"/>
      <c r="OT86" s="236"/>
      <c r="OU86" s="236"/>
      <c r="OV86" s="236"/>
      <c r="OW86" s="236"/>
      <c r="OX86" s="236"/>
      <c r="OY86" s="236"/>
      <c r="OZ86" s="236"/>
      <c r="PA86" s="236"/>
      <c r="PB86" s="236"/>
      <c r="PC86" s="236"/>
      <c r="PD86" s="236"/>
      <c r="PE86" s="236"/>
      <c r="PF86" s="236"/>
      <c r="PG86" s="236"/>
      <c r="PH86" s="236"/>
      <c r="PI86" s="236"/>
      <c r="PJ86" s="236"/>
      <c r="PK86" s="236"/>
      <c r="PL86" s="236"/>
      <c r="PM86" s="236"/>
      <c r="PN86" s="236"/>
      <c r="PO86" s="236"/>
      <c r="PP86" s="236"/>
      <c r="PQ86" s="236"/>
      <c r="PR86" s="236"/>
      <c r="PS86" s="236"/>
      <c r="PT86" s="236"/>
      <c r="PU86" s="236"/>
      <c r="PV86" s="236"/>
      <c r="PW86" s="236"/>
      <c r="PX86" s="236"/>
      <c r="PY86" s="236"/>
      <c r="PZ86" s="236"/>
      <c r="QA86" s="236"/>
      <c r="QB86" s="236"/>
      <c r="QC86" s="236"/>
      <c r="QD86" s="236"/>
      <c r="QE86" s="236"/>
      <c r="QF86" s="236"/>
      <c r="QG86" s="236"/>
      <c r="QH86" s="236"/>
      <c r="QI86" s="236"/>
      <c r="QJ86" s="236"/>
      <c r="QK86" s="236"/>
      <c r="QL86" s="236"/>
      <c r="QM86" s="236"/>
      <c r="QN86" s="236"/>
      <c r="QO86" s="236"/>
      <c r="QP86" s="236"/>
      <c r="QQ86" s="236"/>
      <c r="QR86" s="236"/>
      <c r="QS86" s="236"/>
      <c r="QT86" s="236"/>
      <c r="QU86" s="236"/>
      <c r="QV86" s="236"/>
      <c r="QW86" s="236"/>
      <c r="QX86" s="236"/>
      <c r="QY86" s="84"/>
      <c r="QZ86" s="84"/>
      <c r="RA86" s="84"/>
      <c r="RB86" s="84"/>
      <c r="RC86" s="84"/>
      <c r="RD86" s="84"/>
      <c r="RE86" s="84"/>
      <c r="RF86" s="84"/>
      <c r="RG86" s="84"/>
      <c r="RH86" s="84"/>
      <c r="RI86" s="84"/>
      <c r="RJ86" s="84"/>
      <c r="RK86" s="84"/>
      <c r="RL86" s="84"/>
      <c r="RM86" s="84"/>
      <c r="RN86" s="84"/>
      <c r="RO86" s="84"/>
      <c r="RP86" s="84"/>
      <c r="RQ86" s="84"/>
      <c r="RR86" s="84"/>
      <c r="RS86" s="84"/>
      <c r="RT86" s="84"/>
      <c r="RU86" s="84"/>
      <c r="RV86" s="84"/>
      <c r="RW86" s="84"/>
      <c r="RX86" s="84"/>
      <c r="RY86" s="84"/>
      <c r="RZ86" s="84"/>
      <c r="SA86" s="84"/>
      <c r="SB86" s="84"/>
      <c r="SC86" s="84"/>
      <c r="SD86" s="84"/>
      <c r="SE86" s="84"/>
      <c r="SF86" s="84"/>
      <c r="SG86" s="84"/>
      <c r="SH86" s="84"/>
      <c r="SI86" s="84"/>
      <c r="SJ86" s="84"/>
      <c r="SK86" s="84"/>
      <c r="SL86" s="84"/>
      <c r="SM86" s="84"/>
      <c r="SN86" s="84"/>
      <c r="SO86" s="84"/>
      <c r="SP86" s="84"/>
      <c r="SQ86" s="84"/>
      <c r="SR86" s="84"/>
      <c r="SS86" s="84"/>
      <c r="ST86" s="84"/>
      <c r="SU86" s="84"/>
      <c r="SV86" s="84"/>
      <c r="SW86" s="84"/>
      <c r="SX86" s="84"/>
      <c r="SY86" s="84"/>
      <c r="SZ86" s="84"/>
      <c r="TA86" s="84"/>
      <c r="TB86" s="84"/>
      <c r="TC86" s="84"/>
      <c r="TD86" s="84"/>
      <c r="TE86" s="84"/>
      <c r="TF86" s="84"/>
      <c r="TG86" s="84"/>
      <c r="TH86" s="84"/>
      <c r="TI86" s="84"/>
      <c r="TJ86" s="84"/>
      <c r="TK86" s="84"/>
      <c r="TL86" s="84"/>
      <c r="TM86" s="84"/>
      <c r="TN86" s="84"/>
      <c r="TO86" s="84"/>
      <c r="TP86" s="84"/>
      <c r="TQ86" s="84"/>
      <c r="TR86" s="84"/>
      <c r="TS86" s="84"/>
      <c r="TT86" s="84"/>
      <c r="TU86" s="84"/>
      <c r="TV86" s="84"/>
      <c r="TW86" s="84"/>
      <c r="TX86" s="84"/>
      <c r="TY86" s="84"/>
      <c r="TZ86" s="84"/>
      <c r="UA86" s="84"/>
      <c r="UB86" s="84"/>
      <c r="UC86" s="84"/>
      <c r="UD86" s="84"/>
      <c r="UE86" s="84"/>
      <c r="UF86" s="84"/>
      <c r="UG86" s="84"/>
      <c r="UH86" s="84"/>
      <c r="UI86" s="84"/>
    </row>
    <row r="87" spans="1:555" s="90" customFormat="1" ht="19.5" customHeight="1" x14ac:dyDescent="0.35">
      <c r="A87" s="84"/>
      <c r="B87" s="1167">
        <f t="shared" si="807"/>
        <v>42430</v>
      </c>
      <c r="C87" s="867">
        <f t="shared" si="808"/>
        <v>37192.625</v>
      </c>
      <c r="D87" s="869">
        <v>0</v>
      </c>
      <c r="E87" s="869">
        <v>0</v>
      </c>
      <c r="F87" s="867">
        <f t="shared" si="683"/>
        <v>2385</v>
      </c>
      <c r="G87" s="870">
        <f t="shared" si="809"/>
        <v>39577.625</v>
      </c>
      <c r="H87" s="953">
        <f t="shared" si="810"/>
        <v>6.4125616301618935E-2</v>
      </c>
      <c r="I87" s="355">
        <f t="shared" si="811"/>
        <v>115934.37000000001</v>
      </c>
      <c r="J87" s="355">
        <f>MAX(I55:I87)</f>
        <v>115934.37000000001</v>
      </c>
      <c r="K87" s="355">
        <f t="shared" si="684"/>
        <v>0</v>
      </c>
      <c r="L87" s="1145">
        <f t="shared" si="685"/>
        <v>42430</v>
      </c>
      <c r="M87" s="330">
        <f t="shared" si="812"/>
        <v>0</v>
      </c>
      <c r="N87" s="1035">
        <v>-3481.25</v>
      </c>
      <c r="O87" s="498">
        <f t="shared" si="686"/>
        <v>0</v>
      </c>
      <c r="P87" s="330">
        <f t="shared" si="813"/>
        <v>1</v>
      </c>
      <c r="Q87" s="382">
        <f t="shared" si="687"/>
        <v>-348.125</v>
      </c>
      <c r="R87" s="274">
        <f t="shared" si="688"/>
        <v>-348.125</v>
      </c>
      <c r="S87" s="499">
        <f t="shared" si="814"/>
        <v>0</v>
      </c>
      <c r="T87" s="964">
        <v>-7085</v>
      </c>
      <c r="U87" s="269">
        <f t="shared" si="689"/>
        <v>0</v>
      </c>
      <c r="V87" s="499">
        <f t="shared" si="815"/>
        <v>1</v>
      </c>
      <c r="W87" s="964">
        <v>-708.5</v>
      </c>
      <c r="X87" s="269">
        <f t="shared" si="690"/>
        <v>-708.5</v>
      </c>
      <c r="Y87" s="499">
        <f t="shared" si="816"/>
        <v>0</v>
      </c>
      <c r="Z87" s="298">
        <v>6630</v>
      </c>
      <c r="AA87" s="392">
        <f t="shared" si="691"/>
        <v>0</v>
      </c>
      <c r="AB87" s="330">
        <f t="shared" si="817"/>
        <v>0</v>
      </c>
      <c r="AC87" s="298">
        <f t="shared" si="692"/>
        <v>3315</v>
      </c>
      <c r="AD87" s="274">
        <f t="shared" si="693"/>
        <v>0</v>
      </c>
      <c r="AE87" s="499">
        <f t="shared" si="818"/>
        <v>1</v>
      </c>
      <c r="AF87" s="1036">
        <v>663</v>
      </c>
      <c r="AG87" s="274">
        <f t="shared" si="694"/>
        <v>663</v>
      </c>
      <c r="AH87" s="499">
        <f t="shared" si="819"/>
        <v>0</v>
      </c>
      <c r="AI87" s="1036">
        <v>3145</v>
      </c>
      <c r="AJ87" s="392">
        <f t="shared" si="695"/>
        <v>0</v>
      </c>
      <c r="AK87" s="330">
        <f t="shared" si="820"/>
        <v>0</v>
      </c>
      <c r="AL87" s="1036">
        <v>1572.5</v>
      </c>
      <c r="AM87" s="274">
        <f t="shared" si="696"/>
        <v>0</v>
      </c>
      <c r="AN87" s="499">
        <f t="shared" si="821"/>
        <v>1</v>
      </c>
      <c r="AO87" s="1036">
        <v>629</v>
      </c>
      <c r="AP87" s="392">
        <f t="shared" si="697"/>
        <v>629</v>
      </c>
      <c r="AQ87" s="316">
        <f t="shared" si="822"/>
        <v>0</v>
      </c>
      <c r="AR87" s="1036">
        <v>3207.5</v>
      </c>
      <c r="AS87" s="392">
        <f t="shared" si="698"/>
        <v>0</v>
      </c>
      <c r="AT87" s="276">
        <f t="shared" si="823"/>
        <v>0</v>
      </c>
      <c r="AU87" s="1036">
        <v>1603.75</v>
      </c>
      <c r="AV87" s="392">
        <f t="shared" si="699"/>
        <v>0</v>
      </c>
      <c r="AW87" s="297">
        <f t="shared" si="824"/>
        <v>1</v>
      </c>
      <c r="AX87" s="1036">
        <v>320.75</v>
      </c>
      <c r="AY87" s="274">
        <f t="shared" si="700"/>
        <v>320.75</v>
      </c>
      <c r="AZ87" s="499">
        <f t="shared" si="825"/>
        <v>0</v>
      </c>
      <c r="BA87" s="268">
        <v>2500</v>
      </c>
      <c r="BB87" s="392">
        <f t="shared" si="701"/>
        <v>0</v>
      </c>
      <c r="BC87" s="330">
        <f t="shared" si="826"/>
        <v>0</v>
      </c>
      <c r="BD87" s="268">
        <v>5020</v>
      </c>
      <c r="BE87" s="274">
        <f t="shared" si="702"/>
        <v>0</v>
      </c>
      <c r="BF87" s="499">
        <f t="shared" si="827"/>
        <v>0</v>
      </c>
      <c r="BG87" s="1036">
        <v>2537.5</v>
      </c>
      <c r="BH87" s="358">
        <f t="shared" si="703"/>
        <v>0</v>
      </c>
      <c r="BI87" s="499">
        <f t="shared" si="828"/>
        <v>0</v>
      </c>
      <c r="BJ87" s="1036">
        <v>1912.5</v>
      </c>
      <c r="BK87" s="269">
        <f t="shared" si="704"/>
        <v>0</v>
      </c>
      <c r="BL87" s="499">
        <f t="shared" si="829"/>
        <v>1</v>
      </c>
      <c r="BM87" s="382">
        <f t="shared" si="705"/>
        <v>956.25</v>
      </c>
      <c r="BN87" s="392">
        <f t="shared" si="706"/>
        <v>956.25</v>
      </c>
      <c r="BO87" s="499">
        <f t="shared" si="830"/>
        <v>0</v>
      </c>
      <c r="BP87" s="1036">
        <v>5918.75</v>
      </c>
      <c r="BQ87" s="274">
        <f t="shared" si="707"/>
        <v>0</v>
      </c>
      <c r="BR87" s="499">
        <f t="shared" si="831"/>
        <v>0</v>
      </c>
      <c r="BS87" s="298">
        <v>1181.25</v>
      </c>
      <c r="BT87" s="269">
        <f t="shared" si="708"/>
        <v>0</v>
      </c>
      <c r="BU87" s="499">
        <f t="shared" si="832"/>
        <v>1</v>
      </c>
      <c r="BV87" s="298">
        <f t="shared" si="709"/>
        <v>590.625</v>
      </c>
      <c r="BW87" s="392">
        <f t="shared" si="710"/>
        <v>590.625</v>
      </c>
      <c r="BX87" s="499">
        <f t="shared" si="833"/>
        <v>0</v>
      </c>
      <c r="BY87" s="1036">
        <v>2330</v>
      </c>
      <c r="BZ87" s="392">
        <f t="shared" si="711"/>
        <v>0</v>
      </c>
      <c r="CA87" s="297">
        <f t="shared" ref="CA87:CA96" si="897">CA86</f>
        <v>0</v>
      </c>
      <c r="CB87" s="1036">
        <v>2820</v>
      </c>
      <c r="CC87" s="269">
        <f t="shared" si="712"/>
        <v>0</v>
      </c>
      <c r="CD87" s="501">
        <f t="shared" si="834"/>
        <v>0</v>
      </c>
      <c r="CE87" s="298">
        <f t="shared" si="713"/>
        <v>1410</v>
      </c>
      <c r="CF87" s="500">
        <f t="shared" si="714"/>
        <v>0</v>
      </c>
      <c r="CG87" s="330">
        <f t="shared" si="835"/>
        <v>1</v>
      </c>
      <c r="CH87" s="1036">
        <v>282</v>
      </c>
      <c r="CI87" s="299">
        <f t="shared" si="715"/>
        <v>282</v>
      </c>
      <c r="CJ87" s="499">
        <f t="shared" si="836"/>
        <v>0</v>
      </c>
      <c r="CK87" s="268"/>
      <c r="CL87" s="392">
        <f t="shared" si="716"/>
        <v>0</v>
      </c>
      <c r="CM87" s="330">
        <f t="shared" si="837"/>
        <v>0</v>
      </c>
      <c r="CN87" s="268"/>
      <c r="CO87" s="269">
        <f t="shared" si="717"/>
        <v>0</v>
      </c>
      <c r="CP87" s="501">
        <f t="shared" si="838"/>
        <v>0</v>
      </c>
      <c r="CQ87" s="268"/>
      <c r="CR87" s="299"/>
      <c r="CS87" s="330">
        <f t="shared" si="839"/>
        <v>1</v>
      </c>
      <c r="CT87" s="268"/>
      <c r="CU87" s="274">
        <f t="shared" si="718"/>
        <v>0</v>
      </c>
      <c r="CV87" s="323">
        <f t="shared" si="719"/>
        <v>2385</v>
      </c>
      <c r="CW87" s="323">
        <f t="shared" si="840"/>
        <v>115934.37000000001</v>
      </c>
      <c r="CX87" s="223"/>
      <c r="CY87" s="1127">
        <f t="shared" si="720"/>
        <v>42430</v>
      </c>
      <c r="CZ87" s="297">
        <f t="shared" si="841"/>
        <v>0</v>
      </c>
      <c r="DA87" s="269">
        <v>763.75</v>
      </c>
      <c r="DB87" s="299">
        <f t="shared" si="721"/>
        <v>0</v>
      </c>
      <c r="DC87" s="297">
        <f t="shared" si="842"/>
        <v>0</v>
      </c>
      <c r="DD87" s="298">
        <f t="shared" si="722"/>
        <v>76.375</v>
      </c>
      <c r="DE87" s="299">
        <f t="shared" si="723"/>
        <v>0</v>
      </c>
      <c r="DF87" s="297">
        <f t="shared" si="843"/>
        <v>0</v>
      </c>
      <c r="DG87" s="1034">
        <v>0</v>
      </c>
      <c r="DH87" s="299">
        <f t="shared" si="724"/>
        <v>0</v>
      </c>
      <c r="DI87" s="297">
        <f t="shared" si="844"/>
        <v>0</v>
      </c>
      <c r="DJ87" s="1036">
        <v>0</v>
      </c>
      <c r="DK87" s="596">
        <f t="shared" si="725"/>
        <v>0</v>
      </c>
      <c r="DL87" s="297">
        <f t="shared" si="845"/>
        <v>0</v>
      </c>
      <c r="DM87" s="1035">
        <v>-3980</v>
      </c>
      <c r="DN87" s="596">
        <f t="shared" si="726"/>
        <v>0</v>
      </c>
      <c r="DO87" s="330">
        <f t="shared" si="846"/>
        <v>0</v>
      </c>
      <c r="DP87" s="298">
        <f t="shared" si="727"/>
        <v>-1990</v>
      </c>
      <c r="DQ87" s="274">
        <f t="shared" si="728"/>
        <v>0</v>
      </c>
      <c r="DR87" s="499">
        <f t="shared" si="847"/>
        <v>0</v>
      </c>
      <c r="DS87" s="298">
        <f t="shared" si="729"/>
        <v>-398</v>
      </c>
      <c r="DT87" s="274">
        <f t="shared" si="730"/>
        <v>0</v>
      </c>
      <c r="DU87" s="297">
        <f t="shared" si="848"/>
        <v>0</v>
      </c>
      <c r="DV87" s="964">
        <v>-30</v>
      </c>
      <c r="DW87" s="596">
        <f t="shared" si="731"/>
        <v>0</v>
      </c>
      <c r="DX87" s="297">
        <f t="shared" si="849"/>
        <v>0</v>
      </c>
      <c r="DY87" s="269">
        <f t="shared" si="732"/>
        <v>-15</v>
      </c>
      <c r="DZ87" s="596">
        <f t="shared" si="733"/>
        <v>0</v>
      </c>
      <c r="EA87" s="297">
        <f t="shared" si="850"/>
        <v>0</v>
      </c>
      <c r="EB87" s="1052">
        <v>-6</v>
      </c>
      <c r="EC87" s="596">
        <f t="shared" si="734"/>
        <v>0</v>
      </c>
      <c r="ED87" s="297">
        <f t="shared" si="851"/>
        <v>0</v>
      </c>
      <c r="EE87" s="274">
        <v>3812.5</v>
      </c>
      <c r="EF87" s="596">
        <f t="shared" si="735"/>
        <v>0</v>
      </c>
      <c r="EG87" s="297">
        <f t="shared" si="852"/>
        <v>0</v>
      </c>
      <c r="EH87" s="269">
        <f t="shared" si="736"/>
        <v>1906.25</v>
      </c>
      <c r="EI87" s="596">
        <f t="shared" si="737"/>
        <v>0</v>
      </c>
      <c r="EJ87" s="276">
        <f t="shared" si="853"/>
        <v>0</v>
      </c>
      <c r="EK87" s="269">
        <f t="shared" si="738"/>
        <v>381.25</v>
      </c>
      <c r="EL87" s="596">
        <f t="shared" si="739"/>
        <v>0</v>
      </c>
      <c r="EM87" s="297">
        <f t="shared" si="854"/>
        <v>0</v>
      </c>
      <c r="EN87" s="1224">
        <v>1470</v>
      </c>
      <c r="EO87" s="596">
        <f t="shared" si="740"/>
        <v>0</v>
      </c>
      <c r="EP87" s="297">
        <f t="shared" si="855"/>
        <v>0</v>
      </c>
      <c r="EQ87" s="269">
        <v>1970</v>
      </c>
      <c r="ER87" s="596">
        <f t="shared" si="741"/>
        <v>0</v>
      </c>
      <c r="ES87" s="297">
        <f t="shared" si="856"/>
        <v>0</v>
      </c>
      <c r="ET87" s="1036">
        <v>1350</v>
      </c>
      <c r="EU87" s="596">
        <f t="shared" si="742"/>
        <v>0</v>
      </c>
      <c r="EV87" s="297">
        <f t="shared" si="857"/>
        <v>0</v>
      </c>
      <c r="EW87" s="1036">
        <v>4581.25</v>
      </c>
      <c r="EX87" s="596">
        <f t="shared" si="743"/>
        <v>0</v>
      </c>
      <c r="EY87" s="297">
        <f t="shared" si="858"/>
        <v>0</v>
      </c>
      <c r="EZ87" s="1036">
        <v>2290.63</v>
      </c>
      <c r="FA87" s="596">
        <f t="shared" si="744"/>
        <v>0</v>
      </c>
      <c r="FB87" s="297">
        <f t="shared" si="859"/>
        <v>0</v>
      </c>
      <c r="FC87" s="1036">
        <v>4668.75</v>
      </c>
      <c r="FD87" s="596">
        <f t="shared" si="745"/>
        <v>0</v>
      </c>
      <c r="FE87" s="297">
        <f t="shared" si="860"/>
        <v>0</v>
      </c>
      <c r="FF87" s="1036">
        <v>812.5</v>
      </c>
      <c r="FG87" s="596">
        <f t="shared" si="746"/>
        <v>0</v>
      </c>
      <c r="FH87" s="297">
        <f t="shared" si="861"/>
        <v>0</v>
      </c>
      <c r="FI87" s="1036">
        <v>406.25</v>
      </c>
      <c r="FJ87" s="596">
        <f t="shared" si="747"/>
        <v>0</v>
      </c>
      <c r="FK87" s="297">
        <f t="shared" si="862"/>
        <v>0</v>
      </c>
      <c r="FL87" s="1036">
        <v>1525</v>
      </c>
      <c r="FM87" s="596">
        <f t="shared" si="748"/>
        <v>0</v>
      </c>
      <c r="FN87" s="297">
        <f t="shared" si="863"/>
        <v>0</v>
      </c>
      <c r="FO87" s="1036">
        <v>8220</v>
      </c>
      <c r="FP87" s="274">
        <f t="shared" si="749"/>
        <v>0</v>
      </c>
      <c r="FQ87" s="274"/>
      <c r="FR87" s="297">
        <f t="shared" si="864"/>
        <v>0</v>
      </c>
      <c r="FS87" s="269">
        <f t="shared" si="750"/>
        <v>4110</v>
      </c>
      <c r="FT87" s="596">
        <f t="shared" si="751"/>
        <v>0</v>
      </c>
      <c r="FU87" s="297">
        <f t="shared" si="865"/>
        <v>0</v>
      </c>
      <c r="FV87" s="269">
        <f t="shared" si="752"/>
        <v>822</v>
      </c>
      <c r="FW87" s="596">
        <f t="shared" si="753"/>
        <v>0</v>
      </c>
      <c r="FX87" s="301">
        <f t="shared" si="754"/>
        <v>0</v>
      </c>
      <c r="FY87" s="492">
        <f t="shared" si="866"/>
        <v>0</v>
      </c>
      <c r="FZ87" s="302"/>
      <c r="GA87" s="1131">
        <f t="shared" si="755"/>
        <v>42430</v>
      </c>
      <c r="GB87" s="316">
        <f t="shared" si="867"/>
        <v>0</v>
      </c>
      <c r="GC87" s="323">
        <v>4862.5</v>
      </c>
      <c r="GD87" s="268">
        <f t="shared" si="756"/>
        <v>0</v>
      </c>
      <c r="GE87" s="316">
        <f t="shared" si="868"/>
        <v>0</v>
      </c>
      <c r="GF87" s="1036">
        <v>486.25</v>
      </c>
      <c r="GG87" s="386">
        <f t="shared" si="757"/>
        <v>0</v>
      </c>
      <c r="GH87" s="669">
        <f t="shared" si="869"/>
        <v>0</v>
      </c>
      <c r="GI87" s="1036">
        <v>1825</v>
      </c>
      <c r="GJ87" s="268">
        <f t="shared" si="758"/>
        <v>0</v>
      </c>
      <c r="GK87" s="546">
        <f t="shared" si="870"/>
        <v>0</v>
      </c>
      <c r="GL87" s="268">
        <f t="shared" si="759"/>
        <v>182.5</v>
      </c>
      <c r="GM87" s="386">
        <f t="shared" si="760"/>
        <v>0</v>
      </c>
      <c r="GN87" s="297">
        <f t="shared" si="871"/>
        <v>0</v>
      </c>
      <c r="GO87" s="269">
        <v>-3271.25</v>
      </c>
      <c r="GP87" s="596">
        <f t="shared" si="761"/>
        <v>0</v>
      </c>
      <c r="GQ87" s="330">
        <f t="shared" si="872"/>
        <v>0</v>
      </c>
      <c r="GR87" s="298">
        <f t="shared" si="762"/>
        <v>-1635.625</v>
      </c>
      <c r="GS87" s="274">
        <f t="shared" si="763"/>
        <v>0</v>
      </c>
      <c r="GT87" s="499">
        <f t="shared" si="873"/>
        <v>0</v>
      </c>
      <c r="GU87" s="298">
        <f t="shared" si="764"/>
        <v>-327.125</v>
      </c>
      <c r="GV87" s="274">
        <f t="shared" si="765"/>
        <v>0</v>
      </c>
      <c r="GW87" s="499">
        <f t="shared" si="874"/>
        <v>0</v>
      </c>
      <c r="GX87" s="1036">
        <v>52.5</v>
      </c>
      <c r="GY87" s="274">
        <f t="shared" si="766"/>
        <v>0</v>
      </c>
      <c r="GZ87" s="499">
        <f t="shared" si="875"/>
        <v>0</v>
      </c>
      <c r="HA87" s="298">
        <f t="shared" si="767"/>
        <v>26.25</v>
      </c>
      <c r="HB87" s="274">
        <f t="shared" si="768"/>
        <v>0</v>
      </c>
      <c r="HC87" s="499">
        <f t="shared" si="876"/>
        <v>0</v>
      </c>
      <c r="HD87" s="1036">
        <v>10.5</v>
      </c>
      <c r="HE87" s="274">
        <f t="shared" si="769"/>
        <v>0</v>
      </c>
      <c r="HF87" s="691">
        <f t="shared" si="877"/>
        <v>0</v>
      </c>
      <c r="HG87" s="317">
        <v>4695</v>
      </c>
      <c r="HH87" s="498">
        <f t="shared" si="770"/>
        <v>0</v>
      </c>
      <c r="HI87" s="691">
        <f t="shared" si="878"/>
        <v>0</v>
      </c>
      <c r="HJ87" s="317">
        <f t="shared" si="771"/>
        <v>2347.5</v>
      </c>
      <c r="HK87" s="498">
        <f t="shared" si="772"/>
        <v>0</v>
      </c>
      <c r="HL87" s="689">
        <f t="shared" si="879"/>
        <v>0</v>
      </c>
      <c r="HM87" s="317">
        <f t="shared" si="773"/>
        <v>469.5</v>
      </c>
      <c r="HN87" s="317">
        <f t="shared" si="774"/>
        <v>0</v>
      </c>
      <c r="HO87" s="691">
        <f t="shared" si="880"/>
        <v>0</v>
      </c>
      <c r="HP87" s="1036">
        <v>2520</v>
      </c>
      <c r="HQ87" s="498">
        <f t="shared" si="775"/>
        <v>0</v>
      </c>
      <c r="HR87" s="499"/>
      <c r="HS87" s="298"/>
      <c r="HT87" s="392"/>
      <c r="HU87" s="691">
        <f t="shared" si="881"/>
        <v>0</v>
      </c>
      <c r="HV87" s="1036">
        <v>1070</v>
      </c>
      <c r="HW87" s="498">
        <f t="shared" si="776"/>
        <v>0</v>
      </c>
      <c r="HX87" s="499"/>
      <c r="HY87" s="298"/>
      <c r="HZ87" s="392"/>
      <c r="IA87" s="689">
        <f t="shared" si="882"/>
        <v>0</v>
      </c>
      <c r="IB87" s="1036">
        <v>1987.5</v>
      </c>
      <c r="IC87" s="317">
        <f t="shared" si="777"/>
        <v>0</v>
      </c>
      <c r="ID87" s="499">
        <f t="shared" si="883"/>
        <v>0</v>
      </c>
      <c r="IE87" s="1036">
        <v>101.5</v>
      </c>
      <c r="IF87" s="392">
        <f t="shared" si="778"/>
        <v>0</v>
      </c>
      <c r="IG87" s="691">
        <f t="shared" si="884"/>
        <v>0</v>
      </c>
      <c r="IH87" s="317">
        <v>4212.5</v>
      </c>
      <c r="II87" s="498">
        <f t="shared" si="779"/>
        <v>0</v>
      </c>
      <c r="IJ87" s="691">
        <f t="shared" si="885"/>
        <v>0</v>
      </c>
      <c r="IK87" s="298">
        <f t="shared" si="780"/>
        <v>2106.25</v>
      </c>
      <c r="IL87" s="317">
        <f t="shared" si="781"/>
        <v>0</v>
      </c>
      <c r="IM87" s="499">
        <f t="shared" si="886"/>
        <v>0</v>
      </c>
      <c r="IN87" s="1036">
        <v>392.25</v>
      </c>
      <c r="IO87" s="392">
        <f t="shared" si="782"/>
        <v>0</v>
      </c>
      <c r="IP87" s="499">
        <f t="shared" si="887"/>
        <v>0</v>
      </c>
      <c r="IQ87" s="1036">
        <v>1387.5</v>
      </c>
      <c r="IR87" s="392">
        <f t="shared" si="783"/>
        <v>0</v>
      </c>
      <c r="IS87" s="499"/>
      <c r="IT87" s="298"/>
      <c r="IU87" s="392"/>
      <c r="IV87" s="499">
        <f t="shared" si="888"/>
        <v>0</v>
      </c>
      <c r="IW87" s="298">
        <v>1168.75</v>
      </c>
      <c r="IX87" s="392">
        <f t="shared" si="784"/>
        <v>0</v>
      </c>
      <c r="IY87" s="499">
        <f t="shared" si="889"/>
        <v>0</v>
      </c>
      <c r="IZ87" s="298">
        <f t="shared" si="785"/>
        <v>584.375</v>
      </c>
      <c r="JA87" s="392">
        <f t="shared" si="786"/>
        <v>0</v>
      </c>
      <c r="JB87" s="385">
        <f t="shared" si="890"/>
        <v>0</v>
      </c>
      <c r="JC87" s="298">
        <v>75.75</v>
      </c>
      <c r="JD87" s="392">
        <f t="shared" si="787"/>
        <v>0</v>
      </c>
      <c r="JE87" s="499">
        <f t="shared" si="891"/>
        <v>0</v>
      </c>
      <c r="JF87" s="298">
        <v>1845</v>
      </c>
      <c r="JG87" s="392">
        <f t="shared" si="788"/>
        <v>0</v>
      </c>
      <c r="JH87" s="499">
        <f t="shared" si="892"/>
        <v>0</v>
      </c>
      <c r="JI87" s="1036">
        <v>7400</v>
      </c>
      <c r="JJ87" s="392">
        <f t="shared" si="789"/>
        <v>0</v>
      </c>
      <c r="JK87" s="499">
        <f t="shared" si="893"/>
        <v>0</v>
      </c>
      <c r="JL87" s="1036">
        <v>3700</v>
      </c>
      <c r="JM87" s="392">
        <f t="shared" si="790"/>
        <v>0</v>
      </c>
      <c r="JN87" s="499">
        <f t="shared" si="894"/>
        <v>0</v>
      </c>
      <c r="JO87" s="298">
        <f t="shared" si="791"/>
        <v>740</v>
      </c>
      <c r="JP87" s="392">
        <f t="shared" si="792"/>
        <v>0</v>
      </c>
      <c r="JQ87" s="561">
        <f t="shared" si="793"/>
        <v>0</v>
      </c>
      <c r="JR87" s="498">
        <f t="shared" si="895"/>
        <v>0</v>
      </c>
      <c r="JS87" s="223"/>
      <c r="JT87" s="254">
        <f t="shared" si="602"/>
        <v>42614</v>
      </c>
      <c r="JU87" s="253">
        <f t="shared" si="603"/>
        <v>0</v>
      </c>
      <c r="JV87" s="253">
        <f t="shared" si="604"/>
        <v>6006.125</v>
      </c>
      <c r="JW87" s="253">
        <f t="shared" si="605"/>
        <v>0</v>
      </c>
      <c r="JX87" s="253">
        <f t="shared" si="606"/>
        <v>1340</v>
      </c>
      <c r="JY87" s="253">
        <f t="shared" si="607"/>
        <v>0</v>
      </c>
      <c r="JZ87" s="253">
        <f t="shared" si="608"/>
        <v>0</v>
      </c>
      <c r="KA87" s="253">
        <f t="shared" si="609"/>
        <v>10817</v>
      </c>
      <c r="KB87" s="253">
        <f t="shared" si="610"/>
        <v>0</v>
      </c>
      <c r="KC87" s="253">
        <f t="shared" si="611"/>
        <v>0</v>
      </c>
      <c r="KD87" s="831">
        <f t="shared" si="612"/>
        <v>12224</v>
      </c>
      <c r="KE87" s="831">
        <f t="shared" si="613"/>
        <v>0</v>
      </c>
      <c r="KF87" s="831">
        <f t="shared" si="614"/>
        <v>0</v>
      </c>
      <c r="KG87" s="831">
        <f t="shared" si="615"/>
        <v>3162.37</v>
      </c>
      <c r="KH87" s="831">
        <f t="shared" si="616"/>
        <v>0</v>
      </c>
      <c r="KI87" s="831">
        <f t="shared" si="617"/>
        <v>0</v>
      </c>
      <c r="KJ87" s="253">
        <f t="shared" si="618"/>
        <v>0</v>
      </c>
      <c r="KK87" s="831">
        <f t="shared" si="619"/>
        <v>0</v>
      </c>
      <c r="KL87" s="831">
        <f t="shared" si="620"/>
        <v>58443.75</v>
      </c>
      <c r="KM87" s="831">
        <f t="shared" si="621"/>
        <v>0</v>
      </c>
      <c r="KN87" s="831">
        <f t="shared" si="622"/>
        <v>0</v>
      </c>
      <c r="KO87" s="831">
        <f t="shared" si="623"/>
        <v>44318.75</v>
      </c>
      <c r="KP87" s="831">
        <f t="shared" si="624"/>
        <v>0</v>
      </c>
      <c r="KQ87" s="831">
        <f t="shared" si="625"/>
        <v>0</v>
      </c>
      <c r="KR87" s="831">
        <f t="shared" si="626"/>
        <v>0</v>
      </c>
      <c r="KS87" s="831">
        <f t="shared" si="627"/>
        <v>9987</v>
      </c>
      <c r="KT87" s="243">
        <f t="shared" si="628"/>
        <v>0</v>
      </c>
      <c r="KU87" s="243">
        <f t="shared" si="629"/>
        <v>0</v>
      </c>
      <c r="KV87" s="243">
        <f t="shared" si="630"/>
        <v>0</v>
      </c>
      <c r="KW87" s="243">
        <f t="shared" si="631"/>
        <v>0</v>
      </c>
      <c r="KX87" s="243">
        <f t="shared" si="632"/>
        <v>0</v>
      </c>
      <c r="KY87" s="243">
        <f t="shared" si="633"/>
        <v>0</v>
      </c>
      <c r="KZ87" s="243">
        <f t="shared" si="681"/>
        <v>0</v>
      </c>
      <c r="LA87" s="243">
        <f t="shared" si="634"/>
        <v>0</v>
      </c>
      <c r="LB87" s="243">
        <f t="shared" si="635"/>
        <v>0</v>
      </c>
      <c r="LC87" s="243">
        <f t="shared" si="636"/>
        <v>0</v>
      </c>
      <c r="LD87" s="243">
        <f t="shared" si="637"/>
        <v>0</v>
      </c>
      <c r="LE87" s="243">
        <f t="shared" si="638"/>
        <v>0</v>
      </c>
      <c r="LF87" s="243">
        <f t="shared" si="639"/>
        <v>0</v>
      </c>
      <c r="LG87" s="243">
        <f t="shared" si="640"/>
        <v>0</v>
      </c>
      <c r="LH87" s="243">
        <f t="shared" si="641"/>
        <v>0</v>
      </c>
      <c r="LI87" s="243">
        <f t="shared" si="642"/>
        <v>0</v>
      </c>
      <c r="LJ87" s="243">
        <f t="shared" si="643"/>
        <v>0</v>
      </c>
      <c r="LK87" s="243">
        <f t="shared" si="644"/>
        <v>0</v>
      </c>
      <c r="LL87" s="243">
        <f t="shared" si="645"/>
        <v>0</v>
      </c>
      <c r="LM87" s="243">
        <f t="shared" si="646"/>
        <v>0</v>
      </c>
      <c r="LN87" s="243">
        <f t="shared" si="647"/>
        <v>0</v>
      </c>
      <c r="LO87" s="243">
        <f t="shared" si="648"/>
        <v>0</v>
      </c>
      <c r="LP87" s="243">
        <f t="shared" si="649"/>
        <v>0</v>
      </c>
      <c r="LQ87" s="243">
        <f t="shared" si="650"/>
        <v>0</v>
      </c>
      <c r="LR87" s="243">
        <f t="shared" si="651"/>
        <v>0</v>
      </c>
      <c r="LS87" s="243">
        <f t="shared" si="652"/>
        <v>0</v>
      </c>
      <c r="LT87" s="243">
        <f t="shared" si="653"/>
        <v>0</v>
      </c>
      <c r="LU87" s="243">
        <f t="shared" si="654"/>
        <v>0</v>
      </c>
      <c r="LV87" s="243">
        <f t="shared" si="655"/>
        <v>0</v>
      </c>
      <c r="LW87" s="243">
        <f t="shared" si="656"/>
        <v>0</v>
      </c>
      <c r="LX87" s="243">
        <f t="shared" si="657"/>
        <v>0</v>
      </c>
      <c r="LY87" s="243">
        <f t="shared" si="658"/>
        <v>0</v>
      </c>
      <c r="LZ87" s="243">
        <f t="shared" si="659"/>
        <v>0</v>
      </c>
      <c r="MA87" s="243">
        <f t="shared" si="660"/>
        <v>0</v>
      </c>
      <c r="MB87" s="243">
        <f t="shared" si="661"/>
        <v>0</v>
      </c>
      <c r="MC87" s="243">
        <f t="shared" si="682"/>
        <v>0</v>
      </c>
      <c r="MD87" s="243">
        <f t="shared" si="662"/>
        <v>0</v>
      </c>
      <c r="ME87" s="243">
        <f t="shared" si="663"/>
        <v>0</v>
      </c>
      <c r="MF87" s="243">
        <f t="shared" si="664"/>
        <v>0</v>
      </c>
      <c r="MG87" s="243">
        <f t="shared" si="665"/>
        <v>0</v>
      </c>
      <c r="MH87" s="243">
        <f t="shared" si="666"/>
        <v>0</v>
      </c>
      <c r="MI87" s="243">
        <f t="shared" si="667"/>
        <v>0</v>
      </c>
      <c r="MJ87" s="243">
        <f t="shared" si="668"/>
        <v>0</v>
      </c>
      <c r="MK87" s="243">
        <f t="shared" si="669"/>
        <v>0</v>
      </c>
      <c r="ML87" s="243">
        <f t="shared" si="670"/>
        <v>0</v>
      </c>
      <c r="MM87" s="243">
        <f t="shared" si="671"/>
        <v>0</v>
      </c>
      <c r="MN87" s="243">
        <f t="shared" si="672"/>
        <v>0</v>
      </c>
      <c r="MO87" s="243">
        <f t="shared" si="673"/>
        <v>0</v>
      </c>
      <c r="MP87" s="243">
        <f t="shared" si="674"/>
        <v>0</v>
      </c>
      <c r="MQ87" s="243">
        <f t="shared" si="675"/>
        <v>0</v>
      </c>
      <c r="MR87" s="243">
        <f t="shared" si="676"/>
        <v>0</v>
      </c>
      <c r="MS87" s="243">
        <f t="shared" si="677"/>
        <v>0</v>
      </c>
      <c r="MT87" s="243">
        <f t="shared" si="678"/>
        <v>0</v>
      </c>
      <c r="MU87" s="243">
        <f t="shared" si="679"/>
        <v>0</v>
      </c>
      <c r="MV87" s="243">
        <f t="shared" si="680"/>
        <v>0</v>
      </c>
      <c r="MW87" s="861">
        <f t="shared" ref="MW87:MW118" si="898">JT87</f>
        <v>42614</v>
      </c>
      <c r="MX87" s="253">
        <f t="shared" ref="MX87:MX118" si="899">SUM(JU87:KS87)</f>
        <v>146298.995</v>
      </c>
      <c r="MY87" s="243">
        <f t="shared" ref="MY87:MY118" si="900">SUM(KT87:LQ87)</f>
        <v>0</v>
      </c>
      <c r="MZ87" s="243">
        <f t="shared" ref="MZ87:MZ118" si="901">SUM(LR87:MV87)</f>
        <v>0</v>
      </c>
      <c r="NA87" s="243">
        <f t="shared" ref="NA87:NA118" si="902">SUM(MX87:MZ87)</f>
        <v>146298.995</v>
      </c>
      <c r="NB87" s="359"/>
      <c r="NC87" s="1159">
        <f t="shared" si="794"/>
        <v>42430</v>
      </c>
      <c r="ND87" s="378">
        <f t="shared" si="795"/>
        <v>2385</v>
      </c>
      <c r="NE87" s="378">
        <f t="shared" si="796"/>
        <v>0</v>
      </c>
      <c r="NF87" s="382">
        <f t="shared" si="797"/>
        <v>0</v>
      </c>
      <c r="NG87" s="274">
        <f t="shared" si="798"/>
        <v>2385</v>
      </c>
      <c r="NH87" s="819">
        <f t="shared" si="799"/>
        <v>42430</v>
      </c>
      <c r="NI87" s="269">
        <f t="shared" si="800"/>
        <v>2385</v>
      </c>
      <c r="NJ87" s="274">
        <f t="shared" si="801"/>
        <v>0</v>
      </c>
      <c r="NK87" s="1113">
        <f t="shared" si="802"/>
        <v>1</v>
      </c>
      <c r="NL87" s="992">
        <f t="shared" si="803"/>
        <v>0</v>
      </c>
      <c r="NM87" s="413">
        <f t="shared" si="804"/>
        <v>42430</v>
      </c>
      <c r="NN87" s="378">
        <f t="shared" si="896"/>
        <v>115934.37000000001</v>
      </c>
      <c r="NO87" s="243">
        <f>MAX(NN55:NN87)</f>
        <v>115934.37000000001</v>
      </c>
      <c r="NP87" s="243">
        <f t="shared" si="805"/>
        <v>0</v>
      </c>
      <c r="NQ87" s="276">
        <f>(NP87=NP203)*1</f>
        <v>0</v>
      </c>
      <c r="NR87" s="254">
        <f t="shared" si="806"/>
        <v>0</v>
      </c>
      <c r="NS87" s="757"/>
      <c r="NT87" s="757"/>
      <c r="NU87" s="758"/>
      <c r="NV87" s="758"/>
      <c r="NW87" s="758"/>
      <c r="NX87" s="234"/>
      <c r="NY87" s="241"/>
      <c r="NZ87" s="241"/>
      <c r="OA87" s="143"/>
      <c r="OB87" s="241"/>
      <c r="OC87" s="241"/>
      <c r="OD87" s="236"/>
      <c r="OE87" s="236"/>
      <c r="OF87" s="236"/>
      <c r="OG87" s="234"/>
      <c r="OH87" s="143"/>
      <c r="OI87" s="236"/>
      <c r="OJ87" s="236"/>
      <c r="OK87" s="236"/>
      <c r="OL87" s="236"/>
      <c r="OM87" s="236"/>
      <c r="ON87" s="236"/>
      <c r="OO87" s="236"/>
      <c r="OP87" s="236"/>
      <c r="OQ87" s="236"/>
      <c r="OR87" s="236"/>
      <c r="OS87" s="236"/>
      <c r="OT87" s="236"/>
      <c r="OU87" s="236"/>
      <c r="OV87" s="236"/>
      <c r="OW87" s="236"/>
      <c r="OX87" s="236"/>
      <c r="OY87" s="236"/>
      <c r="OZ87" s="236"/>
      <c r="PA87" s="236"/>
      <c r="PB87" s="236"/>
      <c r="PC87" s="236"/>
      <c r="PD87" s="236"/>
      <c r="PE87" s="236"/>
      <c r="PF87" s="236"/>
      <c r="PG87" s="236"/>
      <c r="PH87" s="236"/>
      <c r="PI87" s="236"/>
      <c r="PJ87" s="236"/>
      <c r="PK87" s="236"/>
      <c r="PL87" s="236"/>
      <c r="PM87" s="236"/>
      <c r="PN87" s="236"/>
      <c r="PO87" s="236"/>
      <c r="PP87" s="236"/>
      <c r="PQ87" s="236"/>
      <c r="PR87" s="236"/>
      <c r="PS87" s="236"/>
      <c r="PT87" s="236"/>
      <c r="PU87" s="236"/>
      <c r="PV87" s="236"/>
      <c r="PW87" s="236"/>
      <c r="PX87" s="236"/>
      <c r="PY87" s="236"/>
      <c r="PZ87" s="236"/>
      <c r="QA87" s="236"/>
      <c r="QB87" s="236"/>
      <c r="QC87" s="236"/>
      <c r="QD87" s="236"/>
      <c r="QE87" s="236"/>
      <c r="QF87" s="236"/>
      <c r="QG87" s="236"/>
      <c r="QH87" s="236"/>
      <c r="QI87" s="236"/>
      <c r="QJ87" s="236"/>
      <c r="QK87" s="236"/>
      <c r="QL87" s="236"/>
      <c r="QM87" s="236"/>
      <c r="QN87" s="236"/>
      <c r="QO87" s="236"/>
      <c r="QP87" s="236"/>
      <c r="QQ87" s="236"/>
      <c r="QR87" s="236"/>
      <c r="QS87" s="236"/>
      <c r="QT87" s="236"/>
      <c r="QU87" s="236"/>
      <c r="QV87" s="236"/>
      <c r="QW87" s="236"/>
      <c r="QX87" s="236"/>
      <c r="QY87" s="84"/>
      <c r="QZ87" s="84"/>
      <c r="RA87" s="84"/>
      <c r="RB87" s="84"/>
      <c r="RC87" s="84"/>
      <c r="RD87" s="84"/>
      <c r="RE87" s="84"/>
      <c r="RF87" s="84"/>
      <c r="RG87" s="84"/>
      <c r="RH87" s="84"/>
      <c r="RI87" s="84"/>
      <c r="RJ87" s="84"/>
      <c r="RK87" s="84"/>
      <c r="RL87" s="84"/>
      <c r="RM87" s="84"/>
      <c r="RN87" s="84"/>
      <c r="RO87" s="84"/>
      <c r="RP87" s="84"/>
      <c r="RQ87" s="84"/>
      <c r="RR87" s="84"/>
      <c r="RS87" s="84"/>
      <c r="RT87" s="84"/>
      <c r="RU87" s="84"/>
      <c r="RV87" s="84"/>
      <c r="RW87" s="84"/>
      <c r="RX87" s="84"/>
      <c r="RY87" s="84"/>
      <c r="RZ87" s="84"/>
      <c r="SA87" s="84"/>
      <c r="SB87" s="84"/>
      <c r="SC87" s="84"/>
      <c r="SD87" s="84"/>
      <c r="SE87" s="84"/>
      <c r="SF87" s="84"/>
      <c r="SG87" s="84"/>
      <c r="SH87" s="84"/>
      <c r="SI87" s="84"/>
      <c r="SJ87" s="84"/>
      <c r="SK87" s="84"/>
      <c r="SL87" s="84"/>
      <c r="SM87" s="84"/>
      <c r="SN87" s="84"/>
      <c r="SO87" s="84"/>
      <c r="SP87" s="84"/>
      <c r="SQ87" s="84"/>
      <c r="SR87" s="84"/>
      <c r="SS87" s="84"/>
      <c r="ST87" s="84"/>
      <c r="SU87" s="84"/>
      <c r="SV87" s="84"/>
      <c r="SW87" s="84"/>
      <c r="SX87" s="84"/>
      <c r="SY87" s="84"/>
      <c r="SZ87" s="84"/>
      <c r="TA87" s="84"/>
      <c r="TB87" s="84"/>
      <c r="TC87" s="84"/>
      <c r="TD87" s="84"/>
      <c r="TE87" s="84"/>
      <c r="TF87" s="84"/>
      <c r="TG87" s="84"/>
      <c r="TH87" s="84"/>
      <c r="TI87" s="84"/>
      <c r="TJ87" s="84"/>
      <c r="TK87" s="84"/>
      <c r="TL87" s="84"/>
      <c r="TM87" s="84"/>
      <c r="TN87" s="84"/>
      <c r="TO87" s="84"/>
      <c r="TP87" s="84"/>
      <c r="TQ87" s="84"/>
      <c r="TR87" s="84"/>
      <c r="TS87" s="84"/>
      <c r="TT87" s="84"/>
      <c r="TU87" s="84"/>
      <c r="TV87" s="84"/>
      <c r="TW87" s="84"/>
      <c r="TX87" s="84"/>
      <c r="TY87" s="84"/>
      <c r="TZ87" s="84"/>
      <c r="UA87" s="84"/>
      <c r="UB87" s="84"/>
      <c r="UC87" s="84"/>
      <c r="UD87" s="84"/>
      <c r="UE87" s="84"/>
      <c r="UF87" s="84"/>
      <c r="UG87" s="84"/>
      <c r="UH87" s="84"/>
      <c r="UI87" s="84"/>
    </row>
    <row r="88" spans="1:555" s="90" customFormat="1" ht="19.5" customHeight="1" x14ac:dyDescent="0.35">
      <c r="A88" s="84"/>
      <c r="B88" s="1167">
        <f t="shared" si="807"/>
        <v>42461</v>
      </c>
      <c r="C88" s="867">
        <f t="shared" si="808"/>
        <v>39577.625</v>
      </c>
      <c r="D88" s="869">
        <v>0</v>
      </c>
      <c r="E88" s="869">
        <v>0</v>
      </c>
      <c r="F88" s="867">
        <f t="shared" si="683"/>
        <v>7067.625</v>
      </c>
      <c r="G88" s="870">
        <f t="shared" si="809"/>
        <v>46645.25</v>
      </c>
      <c r="H88" s="953">
        <f t="shared" si="810"/>
        <v>0.17857627889495642</v>
      </c>
      <c r="I88" s="355">
        <f t="shared" si="811"/>
        <v>123001.99500000001</v>
      </c>
      <c r="J88" s="355">
        <f>MAX(I55:I88)</f>
        <v>123001.99500000001</v>
      </c>
      <c r="K88" s="355">
        <f t="shared" si="684"/>
        <v>0</v>
      </c>
      <c r="L88" s="1145">
        <f t="shared" si="685"/>
        <v>42461</v>
      </c>
      <c r="M88" s="330">
        <f t="shared" si="812"/>
        <v>0</v>
      </c>
      <c r="N88" s="1035">
        <v>-1737.5</v>
      </c>
      <c r="O88" s="498">
        <f t="shared" si="686"/>
        <v>0</v>
      </c>
      <c r="P88" s="330">
        <f t="shared" si="813"/>
        <v>1</v>
      </c>
      <c r="Q88" s="382">
        <f t="shared" si="687"/>
        <v>-173.75</v>
      </c>
      <c r="R88" s="274">
        <f t="shared" si="688"/>
        <v>-173.75</v>
      </c>
      <c r="S88" s="499">
        <f t="shared" si="814"/>
        <v>0</v>
      </c>
      <c r="T88" s="964">
        <v>-455</v>
      </c>
      <c r="U88" s="269">
        <f t="shared" si="689"/>
        <v>0</v>
      </c>
      <c r="V88" s="499">
        <f t="shared" si="815"/>
        <v>1</v>
      </c>
      <c r="W88" s="964">
        <v>-45.5</v>
      </c>
      <c r="X88" s="269">
        <f t="shared" si="690"/>
        <v>-45.5</v>
      </c>
      <c r="Y88" s="499">
        <f t="shared" si="816"/>
        <v>0</v>
      </c>
      <c r="Z88" s="298">
        <v>6710</v>
      </c>
      <c r="AA88" s="392">
        <f t="shared" si="691"/>
        <v>0</v>
      </c>
      <c r="AB88" s="330">
        <f t="shared" si="817"/>
        <v>0</v>
      </c>
      <c r="AC88" s="298">
        <f t="shared" si="692"/>
        <v>3355</v>
      </c>
      <c r="AD88" s="274">
        <f t="shared" si="693"/>
        <v>0</v>
      </c>
      <c r="AE88" s="499">
        <f t="shared" si="818"/>
        <v>1</v>
      </c>
      <c r="AF88" s="1036">
        <v>671</v>
      </c>
      <c r="AG88" s="274">
        <f t="shared" si="694"/>
        <v>671</v>
      </c>
      <c r="AH88" s="499">
        <f t="shared" si="819"/>
        <v>0</v>
      </c>
      <c r="AI88" s="1036">
        <v>575</v>
      </c>
      <c r="AJ88" s="392">
        <f t="shared" si="695"/>
        <v>0</v>
      </c>
      <c r="AK88" s="330">
        <f t="shared" si="820"/>
        <v>0</v>
      </c>
      <c r="AL88" s="1036">
        <v>287.5</v>
      </c>
      <c r="AM88" s="274">
        <f t="shared" si="696"/>
        <v>0</v>
      </c>
      <c r="AN88" s="499">
        <f t="shared" si="821"/>
        <v>1</v>
      </c>
      <c r="AO88" s="1036">
        <v>115</v>
      </c>
      <c r="AP88" s="392">
        <f t="shared" si="697"/>
        <v>115</v>
      </c>
      <c r="AQ88" s="316">
        <f t="shared" si="822"/>
        <v>0</v>
      </c>
      <c r="AR88" s="1036">
        <v>1085</v>
      </c>
      <c r="AS88" s="392">
        <f t="shared" si="698"/>
        <v>0</v>
      </c>
      <c r="AT88" s="276">
        <f t="shared" si="823"/>
        <v>0</v>
      </c>
      <c r="AU88" s="1036">
        <v>542.5</v>
      </c>
      <c r="AV88" s="392">
        <f t="shared" si="699"/>
        <v>0</v>
      </c>
      <c r="AW88" s="297">
        <f t="shared" si="824"/>
        <v>1</v>
      </c>
      <c r="AX88" s="1036">
        <v>108.5</v>
      </c>
      <c r="AY88" s="274">
        <f t="shared" si="700"/>
        <v>108.5</v>
      </c>
      <c r="AZ88" s="499">
        <f t="shared" si="825"/>
        <v>0</v>
      </c>
      <c r="BA88" s="497">
        <v>1520</v>
      </c>
      <c r="BB88" s="392">
        <f t="shared" si="701"/>
        <v>0</v>
      </c>
      <c r="BC88" s="330">
        <f t="shared" si="826"/>
        <v>0</v>
      </c>
      <c r="BD88" s="497">
        <v>1800</v>
      </c>
      <c r="BE88" s="274">
        <f t="shared" si="702"/>
        <v>0</v>
      </c>
      <c r="BF88" s="499">
        <f t="shared" si="827"/>
        <v>0</v>
      </c>
      <c r="BG88" s="1036">
        <v>1362.5</v>
      </c>
      <c r="BH88" s="358">
        <f t="shared" si="703"/>
        <v>0</v>
      </c>
      <c r="BI88" s="499">
        <f t="shared" si="828"/>
        <v>0</v>
      </c>
      <c r="BJ88" s="1036">
        <v>2506.25</v>
      </c>
      <c r="BK88" s="269">
        <f t="shared" si="704"/>
        <v>0</v>
      </c>
      <c r="BL88" s="499">
        <f t="shared" si="829"/>
        <v>1</v>
      </c>
      <c r="BM88" s="382">
        <f t="shared" si="705"/>
        <v>1253.125</v>
      </c>
      <c r="BN88" s="392">
        <f t="shared" si="706"/>
        <v>1253.125</v>
      </c>
      <c r="BO88" s="499">
        <f t="shared" si="830"/>
        <v>0</v>
      </c>
      <c r="BP88" s="1036">
        <v>3193.75</v>
      </c>
      <c r="BQ88" s="274">
        <f t="shared" si="707"/>
        <v>0</v>
      </c>
      <c r="BR88" s="499">
        <f t="shared" si="831"/>
        <v>0</v>
      </c>
      <c r="BS88" s="298">
        <v>9162.5</v>
      </c>
      <c r="BT88" s="269">
        <f t="shared" si="708"/>
        <v>0</v>
      </c>
      <c r="BU88" s="499">
        <f t="shared" si="832"/>
        <v>1</v>
      </c>
      <c r="BV88" s="298">
        <f t="shared" si="709"/>
        <v>4581.25</v>
      </c>
      <c r="BW88" s="392">
        <f t="shared" si="710"/>
        <v>4581.25</v>
      </c>
      <c r="BX88" s="499">
        <f t="shared" si="833"/>
        <v>0</v>
      </c>
      <c r="BY88" s="1036">
        <v>3540</v>
      </c>
      <c r="BZ88" s="392">
        <f t="shared" si="711"/>
        <v>0</v>
      </c>
      <c r="CA88" s="297">
        <f t="shared" si="897"/>
        <v>0</v>
      </c>
      <c r="CB88" s="1036">
        <v>5580</v>
      </c>
      <c r="CC88" s="269">
        <f t="shared" si="712"/>
        <v>0</v>
      </c>
      <c r="CD88" s="501">
        <f t="shared" si="834"/>
        <v>0</v>
      </c>
      <c r="CE88" s="298">
        <f t="shared" si="713"/>
        <v>2790</v>
      </c>
      <c r="CF88" s="500">
        <f t="shared" si="714"/>
        <v>0</v>
      </c>
      <c r="CG88" s="330">
        <f t="shared" si="835"/>
        <v>1</v>
      </c>
      <c r="CH88" s="1036">
        <v>558</v>
      </c>
      <c r="CI88" s="299">
        <f t="shared" si="715"/>
        <v>558</v>
      </c>
      <c r="CJ88" s="499">
        <f t="shared" si="836"/>
        <v>0</v>
      </c>
      <c r="CK88" s="497"/>
      <c r="CL88" s="392">
        <f t="shared" si="716"/>
        <v>0</v>
      </c>
      <c r="CM88" s="330">
        <f t="shared" si="837"/>
        <v>0</v>
      </c>
      <c r="CN88" s="497"/>
      <c r="CO88" s="269">
        <f t="shared" si="717"/>
        <v>0</v>
      </c>
      <c r="CP88" s="501">
        <f t="shared" si="838"/>
        <v>0</v>
      </c>
      <c r="CQ88" s="268"/>
      <c r="CR88" s="299"/>
      <c r="CS88" s="330">
        <f t="shared" si="839"/>
        <v>1</v>
      </c>
      <c r="CT88" s="497"/>
      <c r="CU88" s="274">
        <f t="shared" si="718"/>
        <v>0</v>
      </c>
      <c r="CV88" s="323">
        <f t="shared" si="719"/>
        <v>7067.625</v>
      </c>
      <c r="CW88" s="323">
        <f t="shared" si="840"/>
        <v>123001.99500000001</v>
      </c>
      <c r="CX88" s="223"/>
      <c r="CY88" s="1127">
        <f t="shared" si="720"/>
        <v>42461</v>
      </c>
      <c r="CZ88" s="297">
        <f t="shared" si="841"/>
        <v>0</v>
      </c>
      <c r="DA88" s="269">
        <v>-5842.5</v>
      </c>
      <c r="DB88" s="299">
        <f t="shared" si="721"/>
        <v>0</v>
      </c>
      <c r="DC88" s="297">
        <f t="shared" si="842"/>
        <v>0</v>
      </c>
      <c r="DD88" s="298">
        <f t="shared" si="722"/>
        <v>-584.25</v>
      </c>
      <c r="DE88" s="299">
        <f t="shared" si="723"/>
        <v>0</v>
      </c>
      <c r="DF88" s="297">
        <f t="shared" si="843"/>
        <v>0</v>
      </c>
      <c r="DG88" s="1034">
        <v>765</v>
      </c>
      <c r="DH88" s="299">
        <f t="shared" si="724"/>
        <v>0</v>
      </c>
      <c r="DI88" s="297">
        <f t="shared" si="844"/>
        <v>0</v>
      </c>
      <c r="DJ88" s="1036">
        <v>76.5</v>
      </c>
      <c r="DK88" s="596">
        <f t="shared" si="725"/>
        <v>0</v>
      </c>
      <c r="DL88" s="297">
        <f t="shared" si="845"/>
        <v>0</v>
      </c>
      <c r="DM88" s="1034">
        <v>3830</v>
      </c>
      <c r="DN88" s="596">
        <f t="shared" si="726"/>
        <v>0</v>
      </c>
      <c r="DO88" s="330">
        <f t="shared" si="846"/>
        <v>0</v>
      </c>
      <c r="DP88" s="298">
        <f t="shared" si="727"/>
        <v>1915</v>
      </c>
      <c r="DQ88" s="274">
        <f t="shared" si="728"/>
        <v>0</v>
      </c>
      <c r="DR88" s="499">
        <f t="shared" si="847"/>
        <v>0</v>
      </c>
      <c r="DS88" s="298">
        <f t="shared" si="729"/>
        <v>383</v>
      </c>
      <c r="DT88" s="274">
        <f t="shared" si="730"/>
        <v>0</v>
      </c>
      <c r="DU88" s="297">
        <f t="shared" si="848"/>
        <v>0</v>
      </c>
      <c r="DV88" s="1036">
        <v>9560</v>
      </c>
      <c r="DW88" s="596">
        <f t="shared" si="731"/>
        <v>0</v>
      </c>
      <c r="DX88" s="297">
        <f t="shared" si="849"/>
        <v>0</v>
      </c>
      <c r="DY88" s="269">
        <f t="shared" si="732"/>
        <v>4780</v>
      </c>
      <c r="DZ88" s="596">
        <f t="shared" si="733"/>
        <v>0</v>
      </c>
      <c r="EA88" s="297">
        <f t="shared" si="850"/>
        <v>0</v>
      </c>
      <c r="EB88" s="1053">
        <v>1912</v>
      </c>
      <c r="EC88" s="596">
        <f t="shared" si="734"/>
        <v>0</v>
      </c>
      <c r="ED88" s="297">
        <f t="shared" si="851"/>
        <v>0</v>
      </c>
      <c r="EE88" s="274">
        <v>4725</v>
      </c>
      <c r="EF88" s="596">
        <f t="shared" si="735"/>
        <v>0</v>
      </c>
      <c r="EG88" s="297">
        <f t="shared" si="852"/>
        <v>0</v>
      </c>
      <c r="EH88" s="269">
        <f t="shared" si="736"/>
        <v>2362.5</v>
      </c>
      <c r="EI88" s="596">
        <f t="shared" si="737"/>
        <v>0</v>
      </c>
      <c r="EJ88" s="276">
        <f t="shared" si="853"/>
        <v>0</v>
      </c>
      <c r="EK88" s="269">
        <f t="shared" si="738"/>
        <v>472.5</v>
      </c>
      <c r="EL88" s="596">
        <f t="shared" si="739"/>
        <v>0</v>
      </c>
      <c r="EM88" s="297">
        <f t="shared" si="854"/>
        <v>0</v>
      </c>
      <c r="EN88" s="1224">
        <v>1240</v>
      </c>
      <c r="EO88" s="596">
        <f t="shared" si="740"/>
        <v>0</v>
      </c>
      <c r="EP88" s="297">
        <f t="shared" si="855"/>
        <v>0</v>
      </c>
      <c r="EQ88" s="269">
        <v>-60</v>
      </c>
      <c r="ER88" s="596">
        <f t="shared" si="741"/>
        <v>0</v>
      </c>
      <c r="ES88" s="297">
        <f t="shared" si="856"/>
        <v>0</v>
      </c>
      <c r="ET88" s="1036">
        <v>3060</v>
      </c>
      <c r="EU88" s="596">
        <f t="shared" si="742"/>
        <v>0</v>
      </c>
      <c r="EV88" s="297">
        <f t="shared" si="857"/>
        <v>0</v>
      </c>
      <c r="EW88" s="1036">
        <v>318.75</v>
      </c>
      <c r="EX88" s="596">
        <f t="shared" si="743"/>
        <v>0</v>
      </c>
      <c r="EY88" s="297">
        <f t="shared" si="858"/>
        <v>0</v>
      </c>
      <c r="EZ88" s="1036">
        <v>159.38</v>
      </c>
      <c r="FA88" s="596">
        <f t="shared" si="744"/>
        <v>0</v>
      </c>
      <c r="FB88" s="297">
        <f t="shared" si="859"/>
        <v>0</v>
      </c>
      <c r="FC88" s="1036">
        <v>3087.5</v>
      </c>
      <c r="FD88" s="596">
        <f t="shared" si="745"/>
        <v>0</v>
      </c>
      <c r="FE88" s="297">
        <f t="shared" si="860"/>
        <v>0</v>
      </c>
      <c r="FF88" s="1036">
        <v>8212.5</v>
      </c>
      <c r="FG88" s="596">
        <f t="shared" si="746"/>
        <v>0</v>
      </c>
      <c r="FH88" s="297">
        <f t="shared" si="861"/>
        <v>0</v>
      </c>
      <c r="FI88" s="1036">
        <v>4106.25</v>
      </c>
      <c r="FJ88" s="596">
        <f t="shared" si="747"/>
        <v>0</v>
      </c>
      <c r="FK88" s="297">
        <f t="shared" si="862"/>
        <v>0</v>
      </c>
      <c r="FL88" s="1036">
        <v>2365</v>
      </c>
      <c r="FM88" s="596">
        <f t="shared" si="748"/>
        <v>0</v>
      </c>
      <c r="FN88" s="297">
        <f t="shared" si="863"/>
        <v>0</v>
      </c>
      <c r="FO88" s="1036">
        <v>7240</v>
      </c>
      <c r="FP88" s="274">
        <f t="shared" si="749"/>
        <v>0</v>
      </c>
      <c r="FQ88" s="274"/>
      <c r="FR88" s="297">
        <f t="shared" si="864"/>
        <v>0</v>
      </c>
      <c r="FS88" s="269">
        <f t="shared" si="750"/>
        <v>3620</v>
      </c>
      <c r="FT88" s="596">
        <f t="shared" si="751"/>
        <v>0</v>
      </c>
      <c r="FU88" s="297">
        <f t="shared" si="865"/>
        <v>0</v>
      </c>
      <c r="FV88" s="269">
        <f t="shared" si="752"/>
        <v>724</v>
      </c>
      <c r="FW88" s="596">
        <f t="shared" si="753"/>
        <v>0</v>
      </c>
      <c r="FX88" s="301">
        <f t="shared" si="754"/>
        <v>0</v>
      </c>
      <c r="FY88" s="492">
        <f t="shared" si="866"/>
        <v>0</v>
      </c>
      <c r="FZ88" s="302"/>
      <c r="GA88" s="1131">
        <f t="shared" si="755"/>
        <v>42461</v>
      </c>
      <c r="GB88" s="316">
        <f t="shared" si="867"/>
        <v>0</v>
      </c>
      <c r="GC88" s="323">
        <v>1808.75</v>
      </c>
      <c r="GD88" s="268">
        <f t="shared" si="756"/>
        <v>0</v>
      </c>
      <c r="GE88" s="316">
        <f t="shared" si="868"/>
        <v>0</v>
      </c>
      <c r="GF88" s="1036">
        <v>180.88</v>
      </c>
      <c r="GG88" s="386">
        <f t="shared" si="757"/>
        <v>0</v>
      </c>
      <c r="GH88" s="669">
        <f t="shared" si="869"/>
        <v>0</v>
      </c>
      <c r="GI88" s="1036">
        <v>1035</v>
      </c>
      <c r="GJ88" s="268">
        <f t="shared" si="758"/>
        <v>0</v>
      </c>
      <c r="GK88" s="546">
        <f t="shared" si="870"/>
        <v>0</v>
      </c>
      <c r="GL88" s="268">
        <f t="shared" si="759"/>
        <v>103.5</v>
      </c>
      <c r="GM88" s="386">
        <f t="shared" si="760"/>
        <v>0</v>
      </c>
      <c r="GN88" s="297">
        <f t="shared" si="871"/>
        <v>0</v>
      </c>
      <c r="GO88" s="269">
        <v>3153.75</v>
      </c>
      <c r="GP88" s="596">
        <f t="shared" si="761"/>
        <v>0</v>
      </c>
      <c r="GQ88" s="330">
        <f t="shared" si="872"/>
        <v>0</v>
      </c>
      <c r="GR88" s="298">
        <f t="shared" si="762"/>
        <v>1576.875</v>
      </c>
      <c r="GS88" s="274">
        <f t="shared" si="763"/>
        <v>0</v>
      </c>
      <c r="GT88" s="499">
        <f t="shared" si="873"/>
        <v>0</v>
      </c>
      <c r="GU88" s="298">
        <f t="shared" si="764"/>
        <v>315.375</v>
      </c>
      <c r="GV88" s="274">
        <f t="shared" si="765"/>
        <v>0</v>
      </c>
      <c r="GW88" s="499">
        <f t="shared" si="874"/>
        <v>0</v>
      </c>
      <c r="GX88" s="1036">
        <v>12075</v>
      </c>
      <c r="GY88" s="274">
        <f t="shared" si="766"/>
        <v>0</v>
      </c>
      <c r="GZ88" s="499">
        <f t="shared" si="875"/>
        <v>0</v>
      </c>
      <c r="HA88" s="298">
        <f t="shared" si="767"/>
        <v>6037.5</v>
      </c>
      <c r="HB88" s="274">
        <f t="shared" si="768"/>
        <v>0</v>
      </c>
      <c r="HC88" s="499">
        <f t="shared" si="876"/>
        <v>0</v>
      </c>
      <c r="HD88" s="1036">
        <v>2415</v>
      </c>
      <c r="HE88" s="274">
        <f t="shared" si="769"/>
        <v>0</v>
      </c>
      <c r="HF88" s="691">
        <f t="shared" si="877"/>
        <v>0</v>
      </c>
      <c r="HG88" s="317">
        <v>4570</v>
      </c>
      <c r="HH88" s="498">
        <f t="shared" si="770"/>
        <v>0</v>
      </c>
      <c r="HI88" s="691">
        <f t="shared" si="878"/>
        <v>0</v>
      </c>
      <c r="HJ88" s="317">
        <f t="shared" si="771"/>
        <v>2285</v>
      </c>
      <c r="HK88" s="498">
        <f t="shared" si="772"/>
        <v>0</v>
      </c>
      <c r="HL88" s="689">
        <f t="shared" si="879"/>
        <v>0</v>
      </c>
      <c r="HM88" s="317">
        <f t="shared" si="773"/>
        <v>457</v>
      </c>
      <c r="HN88" s="317">
        <f t="shared" si="774"/>
        <v>0</v>
      </c>
      <c r="HO88" s="691">
        <f t="shared" si="880"/>
        <v>0</v>
      </c>
      <c r="HP88" s="1036">
        <v>2760</v>
      </c>
      <c r="HQ88" s="498">
        <f t="shared" si="775"/>
        <v>0</v>
      </c>
      <c r="HR88" s="499"/>
      <c r="HS88" s="298"/>
      <c r="HT88" s="392"/>
      <c r="HU88" s="691">
        <f t="shared" si="881"/>
        <v>0</v>
      </c>
      <c r="HV88" s="1036">
        <v>1540</v>
      </c>
      <c r="HW88" s="498">
        <f t="shared" si="776"/>
        <v>0</v>
      </c>
      <c r="HX88" s="499"/>
      <c r="HY88" s="298"/>
      <c r="HZ88" s="392"/>
      <c r="IA88" s="689">
        <f t="shared" si="882"/>
        <v>0</v>
      </c>
      <c r="IB88" s="1036">
        <v>3212.5</v>
      </c>
      <c r="IC88" s="317">
        <f t="shared" si="777"/>
        <v>0</v>
      </c>
      <c r="ID88" s="499">
        <f t="shared" si="883"/>
        <v>0</v>
      </c>
      <c r="IE88" s="1036">
        <v>301</v>
      </c>
      <c r="IF88" s="392">
        <f t="shared" si="778"/>
        <v>0</v>
      </c>
      <c r="IG88" s="691">
        <f t="shared" si="884"/>
        <v>0</v>
      </c>
      <c r="IH88" s="317">
        <v>1518.75</v>
      </c>
      <c r="II88" s="498">
        <f t="shared" si="779"/>
        <v>0</v>
      </c>
      <c r="IJ88" s="691">
        <f t="shared" si="885"/>
        <v>0</v>
      </c>
      <c r="IK88" s="298">
        <f t="shared" si="780"/>
        <v>759.375</v>
      </c>
      <c r="IL88" s="317">
        <f t="shared" si="781"/>
        <v>0</v>
      </c>
      <c r="IM88" s="499">
        <f t="shared" si="886"/>
        <v>0</v>
      </c>
      <c r="IN88" s="1036">
        <v>71.75</v>
      </c>
      <c r="IO88" s="392">
        <f t="shared" si="782"/>
        <v>0</v>
      </c>
      <c r="IP88" s="499">
        <f t="shared" si="887"/>
        <v>0</v>
      </c>
      <c r="IQ88" s="1036">
        <v>1337.5</v>
      </c>
      <c r="IR88" s="392">
        <f t="shared" si="783"/>
        <v>0</v>
      </c>
      <c r="IS88" s="499"/>
      <c r="IT88" s="298"/>
      <c r="IU88" s="392"/>
      <c r="IV88" s="499">
        <f t="shared" si="888"/>
        <v>0</v>
      </c>
      <c r="IW88" s="298">
        <v>6001.75</v>
      </c>
      <c r="IX88" s="392">
        <f t="shared" si="784"/>
        <v>0</v>
      </c>
      <c r="IY88" s="499">
        <f t="shared" si="889"/>
        <v>0</v>
      </c>
      <c r="IZ88" s="298">
        <f t="shared" si="785"/>
        <v>3000.875</v>
      </c>
      <c r="JA88" s="392">
        <f t="shared" si="786"/>
        <v>0</v>
      </c>
      <c r="JB88" s="385">
        <f t="shared" si="890"/>
        <v>0</v>
      </c>
      <c r="JC88" s="298">
        <v>567</v>
      </c>
      <c r="JD88" s="392">
        <f t="shared" si="787"/>
        <v>0</v>
      </c>
      <c r="JE88" s="499">
        <f t="shared" si="891"/>
        <v>0</v>
      </c>
      <c r="JF88" s="298">
        <v>1840</v>
      </c>
      <c r="JG88" s="392">
        <f t="shared" si="788"/>
        <v>0</v>
      </c>
      <c r="JH88" s="499">
        <f t="shared" si="892"/>
        <v>0</v>
      </c>
      <c r="JI88" s="1036">
        <v>7030</v>
      </c>
      <c r="JJ88" s="392">
        <f t="shared" si="789"/>
        <v>0</v>
      </c>
      <c r="JK88" s="499">
        <f t="shared" si="893"/>
        <v>0</v>
      </c>
      <c r="JL88" s="1036">
        <v>3515</v>
      </c>
      <c r="JM88" s="392">
        <f t="shared" si="790"/>
        <v>0</v>
      </c>
      <c r="JN88" s="499">
        <f t="shared" si="894"/>
        <v>0</v>
      </c>
      <c r="JO88" s="298">
        <f t="shared" si="791"/>
        <v>703</v>
      </c>
      <c r="JP88" s="392">
        <f t="shared" si="792"/>
        <v>0</v>
      </c>
      <c r="JQ88" s="561">
        <f t="shared" si="793"/>
        <v>0</v>
      </c>
      <c r="JR88" s="498">
        <f t="shared" si="895"/>
        <v>0</v>
      </c>
      <c r="JS88" s="223"/>
      <c r="JT88" s="254">
        <f t="shared" si="602"/>
        <v>42644</v>
      </c>
      <c r="JU88" s="253">
        <f t="shared" si="603"/>
        <v>0</v>
      </c>
      <c r="JV88" s="253">
        <f t="shared" si="604"/>
        <v>5762.75</v>
      </c>
      <c r="JW88" s="253">
        <f t="shared" si="605"/>
        <v>0</v>
      </c>
      <c r="JX88" s="253">
        <f t="shared" si="606"/>
        <v>876</v>
      </c>
      <c r="JY88" s="253">
        <f t="shared" si="607"/>
        <v>0</v>
      </c>
      <c r="JZ88" s="253">
        <f t="shared" si="608"/>
        <v>0</v>
      </c>
      <c r="KA88" s="253">
        <f t="shared" si="609"/>
        <v>10970</v>
      </c>
      <c r="KB88" s="253">
        <f t="shared" si="610"/>
        <v>0</v>
      </c>
      <c r="KC88" s="253">
        <f t="shared" si="611"/>
        <v>0</v>
      </c>
      <c r="KD88" s="831">
        <f t="shared" si="612"/>
        <v>13122</v>
      </c>
      <c r="KE88" s="831">
        <f t="shared" si="613"/>
        <v>0</v>
      </c>
      <c r="KF88" s="831">
        <f t="shared" si="614"/>
        <v>0</v>
      </c>
      <c r="KG88" s="831">
        <f t="shared" si="615"/>
        <v>3396.74</v>
      </c>
      <c r="KH88" s="831">
        <f t="shared" si="616"/>
        <v>0</v>
      </c>
      <c r="KI88" s="831">
        <f t="shared" si="617"/>
        <v>0</v>
      </c>
      <c r="KJ88" s="253">
        <f t="shared" si="618"/>
        <v>0</v>
      </c>
      <c r="KK88" s="831">
        <f t="shared" si="619"/>
        <v>0</v>
      </c>
      <c r="KL88" s="831">
        <f t="shared" si="620"/>
        <v>59306.25</v>
      </c>
      <c r="KM88" s="831">
        <f t="shared" si="621"/>
        <v>0</v>
      </c>
      <c r="KN88" s="831">
        <f t="shared" si="622"/>
        <v>0</v>
      </c>
      <c r="KO88" s="831">
        <f t="shared" si="623"/>
        <v>46446.875</v>
      </c>
      <c r="KP88" s="831">
        <f t="shared" si="624"/>
        <v>0</v>
      </c>
      <c r="KQ88" s="831">
        <f t="shared" si="625"/>
        <v>0</v>
      </c>
      <c r="KR88" s="831">
        <f t="shared" si="626"/>
        <v>0</v>
      </c>
      <c r="KS88" s="831">
        <f t="shared" si="627"/>
        <v>9904</v>
      </c>
      <c r="KT88" s="243">
        <f t="shared" si="628"/>
        <v>0</v>
      </c>
      <c r="KU88" s="243">
        <f t="shared" si="629"/>
        <v>0</v>
      </c>
      <c r="KV88" s="243">
        <f t="shared" si="630"/>
        <v>0</v>
      </c>
      <c r="KW88" s="243">
        <f t="shared" si="631"/>
        <v>0</v>
      </c>
      <c r="KX88" s="243">
        <f t="shared" si="632"/>
        <v>0</v>
      </c>
      <c r="KY88" s="243">
        <f t="shared" si="633"/>
        <v>0</v>
      </c>
      <c r="KZ88" s="243">
        <f t="shared" si="681"/>
        <v>0</v>
      </c>
      <c r="LA88" s="243">
        <f t="shared" si="634"/>
        <v>0</v>
      </c>
      <c r="LB88" s="243">
        <f t="shared" si="635"/>
        <v>0</v>
      </c>
      <c r="LC88" s="243">
        <f t="shared" si="636"/>
        <v>0</v>
      </c>
      <c r="LD88" s="243">
        <f t="shared" si="637"/>
        <v>0</v>
      </c>
      <c r="LE88" s="243">
        <f t="shared" si="638"/>
        <v>0</v>
      </c>
      <c r="LF88" s="243">
        <f t="shared" si="639"/>
        <v>0</v>
      </c>
      <c r="LG88" s="243">
        <f t="shared" si="640"/>
        <v>0</v>
      </c>
      <c r="LH88" s="243">
        <f t="shared" si="641"/>
        <v>0</v>
      </c>
      <c r="LI88" s="243">
        <f t="shared" si="642"/>
        <v>0</v>
      </c>
      <c r="LJ88" s="243">
        <f t="shared" si="643"/>
        <v>0</v>
      </c>
      <c r="LK88" s="243">
        <f t="shared" si="644"/>
        <v>0</v>
      </c>
      <c r="LL88" s="243">
        <f t="shared" si="645"/>
        <v>0</v>
      </c>
      <c r="LM88" s="243">
        <f t="shared" si="646"/>
        <v>0</v>
      </c>
      <c r="LN88" s="243">
        <f t="shared" si="647"/>
        <v>0</v>
      </c>
      <c r="LO88" s="243">
        <f t="shared" si="648"/>
        <v>0</v>
      </c>
      <c r="LP88" s="243">
        <f t="shared" si="649"/>
        <v>0</v>
      </c>
      <c r="LQ88" s="243">
        <f t="shared" si="650"/>
        <v>0</v>
      </c>
      <c r="LR88" s="243">
        <f t="shared" si="651"/>
        <v>0</v>
      </c>
      <c r="LS88" s="243">
        <f t="shared" si="652"/>
        <v>0</v>
      </c>
      <c r="LT88" s="243">
        <f t="shared" si="653"/>
        <v>0</v>
      </c>
      <c r="LU88" s="243">
        <f t="shared" si="654"/>
        <v>0</v>
      </c>
      <c r="LV88" s="243">
        <f t="shared" si="655"/>
        <v>0</v>
      </c>
      <c r="LW88" s="243">
        <f t="shared" si="656"/>
        <v>0</v>
      </c>
      <c r="LX88" s="243">
        <f t="shared" si="657"/>
        <v>0</v>
      </c>
      <c r="LY88" s="243">
        <f t="shared" si="658"/>
        <v>0</v>
      </c>
      <c r="LZ88" s="243">
        <f t="shared" si="659"/>
        <v>0</v>
      </c>
      <c r="MA88" s="243">
        <f t="shared" si="660"/>
        <v>0</v>
      </c>
      <c r="MB88" s="243">
        <f t="shared" si="661"/>
        <v>0</v>
      </c>
      <c r="MC88" s="243">
        <f t="shared" si="682"/>
        <v>0</v>
      </c>
      <c r="MD88" s="243">
        <f t="shared" si="662"/>
        <v>0</v>
      </c>
      <c r="ME88" s="243">
        <f t="shared" si="663"/>
        <v>0</v>
      </c>
      <c r="MF88" s="243">
        <f t="shared" si="664"/>
        <v>0</v>
      </c>
      <c r="MG88" s="243">
        <f t="shared" si="665"/>
        <v>0</v>
      </c>
      <c r="MH88" s="243">
        <f t="shared" si="666"/>
        <v>0</v>
      </c>
      <c r="MI88" s="243">
        <f t="shared" si="667"/>
        <v>0</v>
      </c>
      <c r="MJ88" s="243">
        <f t="shared" si="668"/>
        <v>0</v>
      </c>
      <c r="MK88" s="243">
        <f t="shared" si="669"/>
        <v>0</v>
      </c>
      <c r="ML88" s="243">
        <f t="shared" si="670"/>
        <v>0</v>
      </c>
      <c r="MM88" s="243">
        <f t="shared" si="671"/>
        <v>0</v>
      </c>
      <c r="MN88" s="243">
        <f t="shared" si="672"/>
        <v>0</v>
      </c>
      <c r="MO88" s="243">
        <f t="shared" si="673"/>
        <v>0</v>
      </c>
      <c r="MP88" s="243">
        <f t="shared" si="674"/>
        <v>0</v>
      </c>
      <c r="MQ88" s="243">
        <f t="shared" si="675"/>
        <v>0</v>
      </c>
      <c r="MR88" s="243">
        <f t="shared" si="676"/>
        <v>0</v>
      </c>
      <c r="MS88" s="243">
        <f t="shared" si="677"/>
        <v>0</v>
      </c>
      <c r="MT88" s="243">
        <f t="shared" si="678"/>
        <v>0</v>
      </c>
      <c r="MU88" s="243">
        <f t="shared" si="679"/>
        <v>0</v>
      </c>
      <c r="MV88" s="243">
        <f t="shared" si="680"/>
        <v>0</v>
      </c>
      <c r="MW88" s="861">
        <f t="shared" si="898"/>
        <v>42644</v>
      </c>
      <c r="MX88" s="253">
        <f t="shared" si="899"/>
        <v>149784.61499999999</v>
      </c>
      <c r="MY88" s="243">
        <f t="shared" si="900"/>
        <v>0</v>
      </c>
      <c r="MZ88" s="243">
        <f t="shared" si="901"/>
        <v>0</v>
      </c>
      <c r="NA88" s="243">
        <f t="shared" si="902"/>
        <v>149784.61499999999</v>
      </c>
      <c r="NB88" s="359"/>
      <c r="NC88" s="1159">
        <f t="shared" si="794"/>
        <v>42461</v>
      </c>
      <c r="ND88" s="378">
        <f t="shared" si="795"/>
        <v>7067.625</v>
      </c>
      <c r="NE88" s="378">
        <f t="shared" si="796"/>
        <v>0</v>
      </c>
      <c r="NF88" s="382">
        <f t="shared" si="797"/>
        <v>0</v>
      </c>
      <c r="NG88" s="274">
        <f t="shared" si="798"/>
        <v>7067.625</v>
      </c>
      <c r="NH88" s="819">
        <f t="shared" si="799"/>
        <v>42461</v>
      </c>
      <c r="NI88" s="269">
        <f t="shared" si="800"/>
        <v>7067.625</v>
      </c>
      <c r="NJ88" s="274">
        <f t="shared" si="801"/>
        <v>0</v>
      </c>
      <c r="NK88" s="1113">
        <f t="shared" si="802"/>
        <v>1</v>
      </c>
      <c r="NL88" s="992">
        <f t="shared" si="803"/>
        <v>0</v>
      </c>
      <c r="NM88" s="413">
        <f t="shared" si="804"/>
        <v>42461</v>
      </c>
      <c r="NN88" s="378">
        <f t="shared" si="896"/>
        <v>123001.99500000001</v>
      </c>
      <c r="NO88" s="243">
        <f>MAX(NN55:NN88)</f>
        <v>123001.99500000001</v>
      </c>
      <c r="NP88" s="243">
        <f t="shared" si="805"/>
        <v>0</v>
      </c>
      <c r="NQ88" s="276">
        <f>(NP88=NP203)*1</f>
        <v>0</v>
      </c>
      <c r="NR88" s="254">
        <f t="shared" si="806"/>
        <v>0</v>
      </c>
      <c r="NS88" s="757"/>
      <c r="NT88" s="757"/>
      <c r="NU88" s="758"/>
      <c r="NV88" s="758"/>
      <c r="NW88" s="758"/>
      <c r="NX88" s="234"/>
      <c r="NY88" s="241"/>
      <c r="NZ88" s="241"/>
      <c r="OA88" s="143"/>
      <c r="OB88" s="241"/>
      <c r="OC88" s="241"/>
      <c r="OD88" s="236"/>
      <c r="OE88" s="236"/>
      <c r="OF88" s="236"/>
      <c r="OG88" s="234"/>
      <c r="OH88" s="143"/>
      <c r="OI88" s="236"/>
      <c r="OJ88" s="236"/>
      <c r="OK88" s="236"/>
      <c r="OL88" s="236"/>
      <c r="OM88" s="236"/>
      <c r="ON88" s="236"/>
      <c r="OO88" s="236"/>
      <c r="OP88" s="236"/>
      <c r="OQ88" s="236"/>
      <c r="OR88" s="236"/>
      <c r="OS88" s="236"/>
      <c r="OT88" s="236"/>
      <c r="OU88" s="236"/>
      <c r="OV88" s="236"/>
      <c r="OW88" s="236"/>
      <c r="OX88" s="236"/>
      <c r="OY88" s="236"/>
      <c r="OZ88" s="236"/>
      <c r="PA88" s="236"/>
      <c r="PB88" s="236"/>
      <c r="PC88" s="236"/>
      <c r="PD88" s="236"/>
      <c r="PE88" s="236"/>
      <c r="PF88" s="236"/>
      <c r="PG88" s="236"/>
      <c r="PH88" s="236"/>
      <c r="PI88" s="236"/>
      <c r="PJ88" s="236"/>
      <c r="PK88" s="236"/>
      <c r="PL88" s="236"/>
      <c r="PM88" s="236"/>
      <c r="PN88" s="236"/>
      <c r="PO88" s="236"/>
      <c r="PP88" s="236"/>
      <c r="PQ88" s="236"/>
      <c r="PR88" s="236"/>
      <c r="PS88" s="236"/>
      <c r="PT88" s="236"/>
      <c r="PU88" s="236"/>
      <c r="PV88" s="236"/>
      <c r="PW88" s="236"/>
      <c r="PX88" s="236"/>
      <c r="PY88" s="236"/>
      <c r="PZ88" s="236"/>
      <c r="QA88" s="236"/>
      <c r="QB88" s="236"/>
      <c r="QC88" s="236"/>
      <c r="QD88" s="236"/>
      <c r="QE88" s="236"/>
      <c r="QF88" s="236"/>
      <c r="QG88" s="236"/>
      <c r="QH88" s="236"/>
      <c r="QI88" s="236"/>
      <c r="QJ88" s="236"/>
      <c r="QK88" s="236"/>
      <c r="QL88" s="236"/>
      <c r="QM88" s="236"/>
      <c r="QN88" s="236"/>
      <c r="QO88" s="236"/>
      <c r="QP88" s="236"/>
      <c r="QQ88" s="236"/>
      <c r="QR88" s="236"/>
      <c r="QS88" s="236"/>
      <c r="QT88" s="236"/>
      <c r="QU88" s="236"/>
      <c r="QV88" s="236"/>
      <c r="QW88" s="236"/>
      <c r="QX88" s="236"/>
      <c r="QY88" s="84"/>
      <c r="QZ88" s="84"/>
      <c r="RA88" s="84"/>
      <c r="RB88" s="84"/>
      <c r="RC88" s="84"/>
      <c r="RD88" s="84"/>
      <c r="RE88" s="84"/>
      <c r="RF88" s="84"/>
      <c r="RG88" s="84"/>
      <c r="RH88" s="84"/>
      <c r="RI88" s="84"/>
      <c r="RJ88" s="84"/>
      <c r="RK88" s="84"/>
      <c r="RL88" s="84"/>
      <c r="RM88" s="84"/>
      <c r="RN88" s="84"/>
      <c r="RO88" s="84"/>
      <c r="RP88" s="84"/>
      <c r="RQ88" s="84"/>
      <c r="RR88" s="84"/>
      <c r="RS88" s="84"/>
      <c r="RT88" s="84"/>
      <c r="RU88" s="84"/>
      <c r="RV88" s="84"/>
      <c r="RW88" s="84"/>
      <c r="RX88" s="84"/>
      <c r="RY88" s="84"/>
      <c r="RZ88" s="84"/>
      <c r="SA88" s="84"/>
      <c r="SB88" s="84"/>
      <c r="SC88" s="84"/>
      <c r="SD88" s="84"/>
      <c r="SE88" s="84"/>
      <c r="SF88" s="84"/>
      <c r="SG88" s="84"/>
      <c r="SH88" s="84"/>
      <c r="SI88" s="84"/>
      <c r="SJ88" s="84"/>
      <c r="SK88" s="84"/>
      <c r="SL88" s="84"/>
      <c r="SM88" s="84"/>
      <c r="SN88" s="84"/>
      <c r="SO88" s="84"/>
      <c r="SP88" s="84"/>
      <c r="SQ88" s="84"/>
      <c r="SR88" s="84"/>
      <c r="SS88" s="84"/>
      <c r="ST88" s="84"/>
      <c r="SU88" s="84"/>
      <c r="SV88" s="84"/>
      <c r="SW88" s="84"/>
      <c r="SX88" s="84"/>
      <c r="SY88" s="84"/>
      <c r="SZ88" s="84"/>
      <c r="TA88" s="84"/>
      <c r="TB88" s="84"/>
      <c r="TC88" s="84"/>
      <c r="TD88" s="84"/>
      <c r="TE88" s="84"/>
      <c r="TF88" s="84"/>
      <c r="TG88" s="84"/>
      <c r="TH88" s="84"/>
      <c r="TI88" s="84"/>
      <c r="TJ88" s="84"/>
      <c r="TK88" s="84"/>
      <c r="TL88" s="84"/>
      <c r="TM88" s="84"/>
      <c r="TN88" s="84"/>
      <c r="TO88" s="84"/>
      <c r="TP88" s="84"/>
      <c r="TQ88" s="84"/>
      <c r="TR88" s="84"/>
      <c r="TS88" s="84"/>
      <c r="TT88" s="84"/>
      <c r="TU88" s="84"/>
      <c r="TV88" s="84"/>
      <c r="TW88" s="84"/>
      <c r="TX88" s="84"/>
      <c r="TY88" s="84"/>
      <c r="TZ88" s="84"/>
      <c r="UA88" s="84"/>
      <c r="UB88" s="84"/>
      <c r="UC88" s="84"/>
      <c r="UD88" s="84"/>
      <c r="UE88" s="84"/>
      <c r="UF88" s="84"/>
      <c r="UG88" s="84"/>
      <c r="UH88" s="84"/>
      <c r="UI88" s="84"/>
    </row>
    <row r="89" spans="1:555" s="90" customFormat="1" ht="19.5" customHeight="1" x14ac:dyDescent="0.35">
      <c r="A89" s="84"/>
      <c r="B89" s="1167">
        <f t="shared" si="807"/>
        <v>42491</v>
      </c>
      <c r="C89" s="867">
        <f t="shared" si="808"/>
        <v>46645.25</v>
      </c>
      <c r="D89" s="869">
        <v>0</v>
      </c>
      <c r="E89" s="869">
        <v>0</v>
      </c>
      <c r="F89" s="867">
        <f t="shared" si="683"/>
        <v>4541.25</v>
      </c>
      <c r="G89" s="870">
        <f t="shared" si="809"/>
        <v>51186.5</v>
      </c>
      <c r="H89" s="953">
        <f t="shared" si="810"/>
        <v>9.7357179991531831E-2</v>
      </c>
      <c r="I89" s="355">
        <f t="shared" si="811"/>
        <v>127543.24500000001</v>
      </c>
      <c r="J89" s="355">
        <f>MAX(I55:I89)</f>
        <v>127543.24500000001</v>
      </c>
      <c r="K89" s="355">
        <f t="shared" si="684"/>
        <v>0</v>
      </c>
      <c r="L89" s="1145">
        <f t="shared" si="685"/>
        <v>42491</v>
      </c>
      <c r="M89" s="330">
        <f t="shared" si="812"/>
        <v>0</v>
      </c>
      <c r="N89" s="1034">
        <v>1153.75</v>
      </c>
      <c r="O89" s="498">
        <f t="shared" si="686"/>
        <v>0</v>
      </c>
      <c r="P89" s="330">
        <f t="shared" si="813"/>
        <v>1</v>
      </c>
      <c r="Q89" s="382">
        <f t="shared" si="687"/>
        <v>115.375</v>
      </c>
      <c r="R89" s="274">
        <f t="shared" si="688"/>
        <v>115.375</v>
      </c>
      <c r="S89" s="499">
        <f t="shared" si="814"/>
        <v>0</v>
      </c>
      <c r="T89" s="964">
        <v>-1135</v>
      </c>
      <c r="U89" s="269">
        <f t="shared" si="689"/>
        <v>0</v>
      </c>
      <c r="V89" s="499">
        <f t="shared" si="815"/>
        <v>1</v>
      </c>
      <c r="W89" s="964">
        <v>-113.5</v>
      </c>
      <c r="X89" s="269">
        <f t="shared" si="690"/>
        <v>-113.5</v>
      </c>
      <c r="Y89" s="499">
        <f t="shared" si="816"/>
        <v>0</v>
      </c>
      <c r="Z89" s="298">
        <v>-160</v>
      </c>
      <c r="AA89" s="392">
        <f t="shared" si="691"/>
        <v>0</v>
      </c>
      <c r="AB89" s="330">
        <f t="shared" si="817"/>
        <v>0</v>
      </c>
      <c r="AC89" s="298">
        <f t="shared" si="692"/>
        <v>-80</v>
      </c>
      <c r="AD89" s="274">
        <f t="shared" si="693"/>
        <v>0</v>
      </c>
      <c r="AE89" s="499">
        <f t="shared" si="818"/>
        <v>1</v>
      </c>
      <c r="AF89" s="964">
        <v>-16</v>
      </c>
      <c r="AG89" s="274">
        <f t="shared" si="694"/>
        <v>-16</v>
      </c>
      <c r="AH89" s="499">
        <f t="shared" si="819"/>
        <v>0</v>
      </c>
      <c r="AI89" s="1036">
        <v>4595</v>
      </c>
      <c r="AJ89" s="392">
        <f t="shared" si="695"/>
        <v>0</v>
      </c>
      <c r="AK89" s="330">
        <f t="shared" si="820"/>
        <v>0</v>
      </c>
      <c r="AL89" s="1036">
        <v>2297.5</v>
      </c>
      <c r="AM89" s="274">
        <f t="shared" si="696"/>
        <v>0</v>
      </c>
      <c r="AN89" s="499">
        <f t="shared" si="821"/>
        <v>1</v>
      </c>
      <c r="AO89" s="1036">
        <v>919</v>
      </c>
      <c r="AP89" s="392">
        <f t="shared" si="697"/>
        <v>919</v>
      </c>
      <c r="AQ89" s="316">
        <f t="shared" si="822"/>
        <v>0</v>
      </c>
      <c r="AR89" s="1036">
        <v>1755</v>
      </c>
      <c r="AS89" s="392">
        <f t="shared" si="698"/>
        <v>0</v>
      </c>
      <c r="AT89" s="276">
        <f t="shared" si="823"/>
        <v>0</v>
      </c>
      <c r="AU89" s="1036">
        <v>877.5</v>
      </c>
      <c r="AV89" s="392">
        <f t="shared" si="699"/>
        <v>0</v>
      </c>
      <c r="AW89" s="297">
        <f t="shared" si="824"/>
        <v>1</v>
      </c>
      <c r="AX89" s="1036">
        <v>175.5</v>
      </c>
      <c r="AY89" s="274">
        <f t="shared" si="700"/>
        <v>175.5</v>
      </c>
      <c r="AZ89" s="499">
        <f t="shared" si="825"/>
        <v>0</v>
      </c>
      <c r="BA89" s="268">
        <v>2530</v>
      </c>
      <c r="BB89" s="392">
        <f t="shared" si="701"/>
        <v>0</v>
      </c>
      <c r="BC89" s="330">
        <f t="shared" si="826"/>
        <v>0</v>
      </c>
      <c r="BD89" s="268">
        <v>3310</v>
      </c>
      <c r="BE89" s="274">
        <f t="shared" si="702"/>
        <v>0</v>
      </c>
      <c r="BF89" s="499">
        <f t="shared" si="827"/>
        <v>0</v>
      </c>
      <c r="BG89" s="1036">
        <v>4775</v>
      </c>
      <c r="BH89" s="358">
        <f t="shared" si="703"/>
        <v>0</v>
      </c>
      <c r="BI89" s="499">
        <f t="shared" si="828"/>
        <v>0</v>
      </c>
      <c r="BJ89" s="1036">
        <v>3837.5</v>
      </c>
      <c r="BK89" s="269">
        <f t="shared" si="704"/>
        <v>0</v>
      </c>
      <c r="BL89" s="499">
        <f t="shared" si="829"/>
        <v>1</v>
      </c>
      <c r="BM89" s="382">
        <f t="shared" si="705"/>
        <v>1918.75</v>
      </c>
      <c r="BN89" s="392">
        <f t="shared" si="706"/>
        <v>1918.75</v>
      </c>
      <c r="BO89" s="499">
        <f t="shared" si="830"/>
        <v>0</v>
      </c>
      <c r="BP89" s="1036">
        <v>1337.5</v>
      </c>
      <c r="BQ89" s="274">
        <f t="shared" si="707"/>
        <v>0</v>
      </c>
      <c r="BR89" s="499">
        <f t="shared" si="831"/>
        <v>0</v>
      </c>
      <c r="BS89" s="298">
        <v>2956.25</v>
      </c>
      <c r="BT89" s="269">
        <f t="shared" si="708"/>
        <v>0</v>
      </c>
      <c r="BU89" s="499">
        <f t="shared" si="832"/>
        <v>1</v>
      </c>
      <c r="BV89" s="298">
        <f t="shared" si="709"/>
        <v>1478.125</v>
      </c>
      <c r="BW89" s="392">
        <f t="shared" si="710"/>
        <v>1478.125</v>
      </c>
      <c r="BX89" s="499">
        <f t="shared" si="833"/>
        <v>0</v>
      </c>
      <c r="BY89" s="1036">
        <v>2345</v>
      </c>
      <c r="BZ89" s="392">
        <f t="shared" si="711"/>
        <v>0</v>
      </c>
      <c r="CA89" s="297">
        <f t="shared" si="897"/>
        <v>0</v>
      </c>
      <c r="CB89" s="1036">
        <v>640</v>
      </c>
      <c r="CC89" s="269">
        <f t="shared" si="712"/>
        <v>0</v>
      </c>
      <c r="CD89" s="501">
        <f t="shared" si="834"/>
        <v>0</v>
      </c>
      <c r="CE89" s="298">
        <f t="shared" si="713"/>
        <v>320</v>
      </c>
      <c r="CF89" s="500">
        <f t="shared" si="714"/>
        <v>0</v>
      </c>
      <c r="CG89" s="330">
        <f t="shared" si="835"/>
        <v>1</v>
      </c>
      <c r="CH89" s="1036">
        <v>64</v>
      </c>
      <c r="CI89" s="299">
        <f t="shared" si="715"/>
        <v>64</v>
      </c>
      <c r="CJ89" s="499">
        <f t="shared" si="836"/>
        <v>0</v>
      </c>
      <c r="CK89" s="268"/>
      <c r="CL89" s="392">
        <f t="shared" si="716"/>
        <v>0</v>
      </c>
      <c r="CM89" s="330">
        <f t="shared" si="837"/>
        <v>0</v>
      </c>
      <c r="CN89" s="268"/>
      <c r="CO89" s="269">
        <f t="shared" si="717"/>
        <v>0</v>
      </c>
      <c r="CP89" s="501">
        <f t="shared" si="838"/>
        <v>0</v>
      </c>
      <c r="CQ89" s="268"/>
      <c r="CR89" s="299"/>
      <c r="CS89" s="330">
        <f t="shared" si="839"/>
        <v>1</v>
      </c>
      <c r="CT89" s="268"/>
      <c r="CU89" s="274">
        <f t="shared" si="718"/>
        <v>0</v>
      </c>
      <c r="CV89" s="323">
        <f t="shared" si="719"/>
        <v>4541.25</v>
      </c>
      <c r="CW89" s="323">
        <f t="shared" si="840"/>
        <v>127543.24500000001</v>
      </c>
      <c r="CX89" s="223"/>
      <c r="CY89" s="1127">
        <f t="shared" si="720"/>
        <v>42491</v>
      </c>
      <c r="CZ89" s="297">
        <f t="shared" si="841"/>
        <v>0</v>
      </c>
      <c r="DA89" s="269">
        <v>730</v>
      </c>
      <c r="DB89" s="299">
        <f t="shared" si="721"/>
        <v>0</v>
      </c>
      <c r="DC89" s="297">
        <f t="shared" si="842"/>
        <v>0</v>
      </c>
      <c r="DD89" s="298">
        <f t="shared" si="722"/>
        <v>73</v>
      </c>
      <c r="DE89" s="299">
        <f t="shared" si="723"/>
        <v>0</v>
      </c>
      <c r="DF89" s="297">
        <f t="shared" si="843"/>
        <v>0</v>
      </c>
      <c r="DG89" s="1034">
        <v>1375</v>
      </c>
      <c r="DH89" s="299">
        <f t="shared" si="724"/>
        <v>0</v>
      </c>
      <c r="DI89" s="297">
        <f t="shared" si="844"/>
        <v>0</v>
      </c>
      <c r="DJ89" s="1036">
        <v>137.5</v>
      </c>
      <c r="DK89" s="596">
        <f t="shared" si="725"/>
        <v>0</v>
      </c>
      <c r="DL89" s="297">
        <f t="shared" si="845"/>
        <v>0</v>
      </c>
      <c r="DM89" s="1034">
        <v>90</v>
      </c>
      <c r="DN89" s="596">
        <f t="shared" si="726"/>
        <v>0</v>
      </c>
      <c r="DO89" s="330">
        <f t="shared" si="846"/>
        <v>0</v>
      </c>
      <c r="DP89" s="298">
        <f t="shared" si="727"/>
        <v>45</v>
      </c>
      <c r="DQ89" s="274">
        <f t="shared" si="728"/>
        <v>0</v>
      </c>
      <c r="DR89" s="499">
        <f t="shared" si="847"/>
        <v>0</v>
      </c>
      <c r="DS89" s="298">
        <f t="shared" si="729"/>
        <v>9</v>
      </c>
      <c r="DT89" s="274">
        <f t="shared" si="730"/>
        <v>0</v>
      </c>
      <c r="DU89" s="297">
        <f t="shared" si="848"/>
        <v>0</v>
      </c>
      <c r="DV89" s="964">
        <v>-755</v>
      </c>
      <c r="DW89" s="596">
        <f t="shared" si="731"/>
        <v>0</v>
      </c>
      <c r="DX89" s="297">
        <f t="shared" si="849"/>
        <v>0</v>
      </c>
      <c r="DY89" s="269">
        <f t="shared" si="732"/>
        <v>-377.5</v>
      </c>
      <c r="DZ89" s="596">
        <f t="shared" si="733"/>
        <v>0</v>
      </c>
      <c r="EA89" s="297">
        <f t="shared" si="850"/>
        <v>0</v>
      </c>
      <c r="EB89" s="1052">
        <v>-151</v>
      </c>
      <c r="EC89" s="596">
        <f t="shared" si="734"/>
        <v>0</v>
      </c>
      <c r="ED89" s="297">
        <f t="shared" si="851"/>
        <v>0</v>
      </c>
      <c r="EE89" s="274">
        <v>2162.5</v>
      </c>
      <c r="EF89" s="596">
        <f t="shared" si="735"/>
        <v>0</v>
      </c>
      <c r="EG89" s="297">
        <f t="shared" si="852"/>
        <v>0</v>
      </c>
      <c r="EH89" s="269">
        <f t="shared" si="736"/>
        <v>1081.25</v>
      </c>
      <c r="EI89" s="596">
        <f t="shared" si="737"/>
        <v>0</v>
      </c>
      <c r="EJ89" s="276">
        <f t="shared" si="853"/>
        <v>0</v>
      </c>
      <c r="EK89" s="269">
        <f t="shared" si="738"/>
        <v>216.25</v>
      </c>
      <c r="EL89" s="596">
        <f t="shared" si="739"/>
        <v>0</v>
      </c>
      <c r="EM89" s="297">
        <f t="shared" si="854"/>
        <v>0</v>
      </c>
      <c r="EN89" s="1224">
        <v>330</v>
      </c>
      <c r="EO89" s="596">
        <f t="shared" si="740"/>
        <v>0</v>
      </c>
      <c r="EP89" s="297">
        <f t="shared" si="855"/>
        <v>0</v>
      </c>
      <c r="EQ89" s="269">
        <v>2010</v>
      </c>
      <c r="ER89" s="596">
        <f t="shared" si="741"/>
        <v>0</v>
      </c>
      <c r="ES89" s="297">
        <f t="shared" si="856"/>
        <v>0</v>
      </c>
      <c r="ET89" s="1036">
        <v>2760</v>
      </c>
      <c r="EU89" s="596">
        <f t="shared" si="742"/>
        <v>0</v>
      </c>
      <c r="EV89" s="297">
        <f t="shared" si="857"/>
        <v>0</v>
      </c>
      <c r="EW89" s="1036">
        <v>3550</v>
      </c>
      <c r="EX89" s="596">
        <f t="shared" si="743"/>
        <v>0</v>
      </c>
      <c r="EY89" s="297">
        <f t="shared" si="858"/>
        <v>0</v>
      </c>
      <c r="EZ89" s="1036">
        <v>1775</v>
      </c>
      <c r="FA89" s="596">
        <f t="shared" si="744"/>
        <v>0</v>
      </c>
      <c r="FB89" s="297">
        <f t="shared" si="859"/>
        <v>0</v>
      </c>
      <c r="FC89" s="1036">
        <v>768.75</v>
      </c>
      <c r="FD89" s="596">
        <f t="shared" si="745"/>
        <v>0</v>
      </c>
      <c r="FE89" s="297">
        <f t="shared" si="860"/>
        <v>0</v>
      </c>
      <c r="FF89" s="964">
        <v>-106.25</v>
      </c>
      <c r="FG89" s="596">
        <f t="shared" si="746"/>
        <v>0</v>
      </c>
      <c r="FH89" s="297">
        <f t="shared" si="861"/>
        <v>0</v>
      </c>
      <c r="FI89" s="964">
        <v>-53.86</v>
      </c>
      <c r="FJ89" s="596">
        <f t="shared" si="747"/>
        <v>0</v>
      </c>
      <c r="FK89" s="297">
        <f t="shared" si="862"/>
        <v>0</v>
      </c>
      <c r="FL89" s="1036">
        <v>440</v>
      </c>
      <c r="FM89" s="596">
        <f t="shared" si="748"/>
        <v>0</v>
      </c>
      <c r="FN89" s="297">
        <f t="shared" si="863"/>
        <v>0</v>
      </c>
      <c r="FO89" s="964">
        <v>-3970</v>
      </c>
      <c r="FP89" s="274">
        <f t="shared" si="749"/>
        <v>0</v>
      </c>
      <c r="FQ89" s="274"/>
      <c r="FR89" s="297">
        <f t="shared" si="864"/>
        <v>0</v>
      </c>
      <c r="FS89" s="269">
        <f t="shared" si="750"/>
        <v>-1985</v>
      </c>
      <c r="FT89" s="596">
        <f t="shared" si="751"/>
        <v>0</v>
      </c>
      <c r="FU89" s="297">
        <f t="shared" si="865"/>
        <v>0</v>
      </c>
      <c r="FV89" s="269">
        <f t="shared" si="752"/>
        <v>-397</v>
      </c>
      <c r="FW89" s="596">
        <f t="shared" si="753"/>
        <v>0</v>
      </c>
      <c r="FX89" s="301">
        <f t="shared" si="754"/>
        <v>0</v>
      </c>
      <c r="FY89" s="492">
        <f t="shared" si="866"/>
        <v>0</v>
      </c>
      <c r="FZ89" s="302"/>
      <c r="GA89" s="1131">
        <f t="shared" si="755"/>
        <v>42491</v>
      </c>
      <c r="GB89" s="316">
        <f t="shared" si="867"/>
        <v>0</v>
      </c>
      <c r="GC89" s="323">
        <v>2145</v>
      </c>
      <c r="GD89" s="268">
        <f t="shared" si="756"/>
        <v>0</v>
      </c>
      <c r="GE89" s="316">
        <f t="shared" si="868"/>
        <v>0</v>
      </c>
      <c r="GF89" s="1036">
        <v>214.5</v>
      </c>
      <c r="GG89" s="386">
        <f t="shared" si="757"/>
        <v>0</v>
      </c>
      <c r="GH89" s="669">
        <f t="shared" si="869"/>
        <v>0</v>
      </c>
      <c r="GI89" s="1036">
        <v>1160</v>
      </c>
      <c r="GJ89" s="268">
        <f t="shared" si="758"/>
        <v>0</v>
      </c>
      <c r="GK89" s="546">
        <f t="shared" si="870"/>
        <v>0</v>
      </c>
      <c r="GL89" s="268">
        <f t="shared" si="759"/>
        <v>116</v>
      </c>
      <c r="GM89" s="386">
        <f t="shared" si="760"/>
        <v>0</v>
      </c>
      <c r="GN89" s="297">
        <f t="shared" si="871"/>
        <v>0</v>
      </c>
      <c r="GO89" s="269">
        <v>2730</v>
      </c>
      <c r="GP89" s="596">
        <f t="shared" si="761"/>
        <v>0</v>
      </c>
      <c r="GQ89" s="330">
        <f t="shared" si="872"/>
        <v>0</v>
      </c>
      <c r="GR89" s="298">
        <f t="shared" si="762"/>
        <v>1365</v>
      </c>
      <c r="GS89" s="274">
        <f t="shared" si="763"/>
        <v>0</v>
      </c>
      <c r="GT89" s="499">
        <f t="shared" si="873"/>
        <v>0</v>
      </c>
      <c r="GU89" s="298">
        <f t="shared" si="764"/>
        <v>273</v>
      </c>
      <c r="GV89" s="274">
        <f t="shared" si="765"/>
        <v>0</v>
      </c>
      <c r="GW89" s="499">
        <f t="shared" si="874"/>
        <v>0</v>
      </c>
      <c r="GX89" s="1036">
        <v>1797.5</v>
      </c>
      <c r="GY89" s="274">
        <f t="shared" si="766"/>
        <v>0</v>
      </c>
      <c r="GZ89" s="499">
        <f t="shared" si="875"/>
        <v>0</v>
      </c>
      <c r="HA89" s="298">
        <f t="shared" si="767"/>
        <v>898.75</v>
      </c>
      <c r="HB89" s="274">
        <f t="shared" si="768"/>
        <v>0</v>
      </c>
      <c r="HC89" s="499">
        <f t="shared" si="876"/>
        <v>0</v>
      </c>
      <c r="HD89" s="1036">
        <v>359.5</v>
      </c>
      <c r="HE89" s="274">
        <f t="shared" si="769"/>
        <v>0</v>
      </c>
      <c r="HF89" s="691">
        <f t="shared" si="877"/>
        <v>0</v>
      </c>
      <c r="HG89" s="317">
        <v>3160</v>
      </c>
      <c r="HH89" s="498">
        <f t="shared" si="770"/>
        <v>0</v>
      </c>
      <c r="HI89" s="691">
        <f t="shared" si="878"/>
        <v>0</v>
      </c>
      <c r="HJ89" s="317">
        <f t="shared" si="771"/>
        <v>1580</v>
      </c>
      <c r="HK89" s="498">
        <f t="shared" si="772"/>
        <v>0</v>
      </c>
      <c r="HL89" s="689">
        <f t="shared" si="879"/>
        <v>0</v>
      </c>
      <c r="HM89" s="317">
        <f t="shared" si="773"/>
        <v>316</v>
      </c>
      <c r="HN89" s="317">
        <f t="shared" si="774"/>
        <v>0</v>
      </c>
      <c r="HO89" s="691">
        <f t="shared" si="880"/>
        <v>0</v>
      </c>
      <c r="HP89" s="1036">
        <v>3710</v>
      </c>
      <c r="HQ89" s="498">
        <f t="shared" si="775"/>
        <v>0</v>
      </c>
      <c r="HR89" s="499"/>
      <c r="HS89" s="298"/>
      <c r="HT89" s="392"/>
      <c r="HU89" s="691">
        <f t="shared" si="881"/>
        <v>0</v>
      </c>
      <c r="HV89" s="1036">
        <v>1390</v>
      </c>
      <c r="HW89" s="498">
        <f t="shared" si="776"/>
        <v>0</v>
      </c>
      <c r="HX89" s="499"/>
      <c r="HY89" s="298"/>
      <c r="HZ89" s="392"/>
      <c r="IA89" s="689">
        <f t="shared" si="882"/>
        <v>0</v>
      </c>
      <c r="IB89" s="1036">
        <v>3450</v>
      </c>
      <c r="IC89" s="317">
        <f t="shared" si="777"/>
        <v>0</v>
      </c>
      <c r="ID89" s="499">
        <f t="shared" si="883"/>
        <v>0</v>
      </c>
      <c r="IE89" s="1036">
        <v>318.5</v>
      </c>
      <c r="IF89" s="392">
        <f t="shared" si="778"/>
        <v>0</v>
      </c>
      <c r="IG89" s="691">
        <f t="shared" si="884"/>
        <v>0</v>
      </c>
      <c r="IH89" s="317">
        <v>3056.25</v>
      </c>
      <c r="II89" s="498">
        <f t="shared" si="779"/>
        <v>0</v>
      </c>
      <c r="IJ89" s="691">
        <f t="shared" si="885"/>
        <v>0</v>
      </c>
      <c r="IK89" s="298">
        <f t="shared" si="780"/>
        <v>1528.125</v>
      </c>
      <c r="IL89" s="317">
        <f t="shared" si="781"/>
        <v>0</v>
      </c>
      <c r="IM89" s="499">
        <f t="shared" si="886"/>
        <v>0</v>
      </c>
      <c r="IN89" s="1036">
        <v>304.75</v>
      </c>
      <c r="IO89" s="392">
        <f t="shared" si="782"/>
        <v>0</v>
      </c>
      <c r="IP89" s="499">
        <f t="shared" si="887"/>
        <v>0</v>
      </c>
      <c r="IQ89" s="1036">
        <v>756.25</v>
      </c>
      <c r="IR89" s="392">
        <f t="shared" si="783"/>
        <v>0</v>
      </c>
      <c r="IS89" s="499"/>
      <c r="IT89" s="298"/>
      <c r="IU89" s="392"/>
      <c r="IV89" s="499">
        <f t="shared" si="888"/>
        <v>0</v>
      </c>
      <c r="IW89" s="298">
        <v>-362.5</v>
      </c>
      <c r="IX89" s="392">
        <f t="shared" si="784"/>
        <v>0</v>
      </c>
      <c r="IY89" s="499">
        <f t="shared" si="889"/>
        <v>0</v>
      </c>
      <c r="IZ89" s="298">
        <f t="shared" si="785"/>
        <v>-181.25</v>
      </c>
      <c r="JA89" s="392">
        <f t="shared" si="786"/>
        <v>0</v>
      </c>
      <c r="JB89" s="385">
        <f t="shared" si="890"/>
        <v>0</v>
      </c>
      <c r="JC89" s="298">
        <v>-84.25</v>
      </c>
      <c r="JD89" s="392">
        <f t="shared" si="787"/>
        <v>0</v>
      </c>
      <c r="JE89" s="499">
        <f t="shared" si="891"/>
        <v>0</v>
      </c>
      <c r="JF89" s="298">
        <v>1585</v>
      </c>
      <c r="JG89" s="392">
        <f t="shared" si="788"/>
        <v>0</v>
      </c>
      <c r="JH89" s="499">
        <f t="shared" si="892"/>
        <v>0</v>
      </c>
      <c r="JI89" s="1036">
        <v>70</v>
      </c>
      <c r="JJ89" s="392">
        <f t="shared" si="789"/>
        <v>0</v>
      </c>
      <c r="JK89" s="499">
        <f t="shared" si="893"/>
        <v>0</v>
      </c>
      <c r="JL89" s="1036">
        <v>35</v>
      </c>
      <c r="JM89" s="392">
        <f t="shared" si="790"/>
        <v>0</v>
      </c>
      <c r="JN89" s="499">
        <f t="shared" si="894"/>
        <v>0</v>
      </c>
      <c r="JO89" s="298">
        <f t="shared" si="791"/>
        <v>7</v>
      </c>
      <c r="JP89" s="392">
        <f t="shared" si="792"/>
        <v>0</v>
      </c>
      <c r="JQ89" s="561">
        <f t="shared" si="793"/>
        <v>0</v>
      </c>
      <c r="JR89" s="498">
        <f t="shared" si="895"/>
        <v>0</v>
      </c>
      <c r="JS89" s="223"/>
      <c r="JT89" s="254">
        <f t="shared" si="602"/>
        <v>42675</v>
      </c>
      <c r="JU89" s="253">
        <f t="shared" si="603"/>
        <v>0</v>
      </c>
      <c r="JV89" s="253">
        <f t="shared" si="604"/>
        <v>5662.625</v>
      </c>
      <c r="JW89" s="253">
        <f t="shared" si="605"/>
        <v>0</v>
      </c>
      <c r="JX89" s="253">
        <f t="shared" si="606"/>
        <v>984</v>
      </c>
      <c r="JY89" s="253">
        <f t="shared" si="607"/>
        <v>0</v>
      </c>
      <c r="JZ89" s="253">
        <f t="shared" si="608"/>
        <v>0</v>
      </c>
      <c r="KA89" s="253">
        <f t="shared" si="609"/>
        <v>11222</v>
      </c>
      <c r="KB89" s="253">
        <f t="shared" si="610"/>
        <v>0</v>
      </c>
      <c r="KC89" s="253">
        <f t="shared" si="611"/>
        <v>0</v>
      </c>
      <c r="KD89" s="831">
        <f t="shared" si="612"/>
        <v>14355</v>
      </c>
      <c r="KE89" s="831">
        <f t="shared" si="613"/>
        <v>0</v>
      </c>
      <c r="KF89" s="831">
        <f t="shared" si="614"/>
        <v>0</v>
      </c>
      <c r="KG89" s="831">
        <f t="shared" si="615"/>
        <v>4085.8599999999997</v>
      </c>
      <c r="KH89" s="831">
        <f t="shared" si="616"/>
        <v>0</v>
      </c>
      <c r="KI89" s="831">
        <f t="shared" si="617"/>
        <v>0</v>
      </c>
      <c r="KJ89" s="253">
        <f t="shared" si="618"/>
        <v>0</v>
      </c>
      <c r="KK89" s="831">
        <f t="shared" si="619"/>
        <v>0</v>
      </c>
      <c r="KL89" s="831">
        <f t="shared" si="620"/>
        <v>60106.25</v>
      </c>
      <c r="KM89" s="831">
        <f t="shared" si="621"/>
        <v>0</v>
      </c>
      <c r="KN89" s="831">
        <f t="shared" si="622"/>
        <v>0</v>
      </c>
      <c r="KO89" s="831">
        <f t="shared" si="623"/>
        <v>50615.625</v>
      </c>
      <c r="KP89" s="831">
        <f t="shared" si="624"/>
        <v>0</v>
      </c>
      <c r="KQ89" s="831">
        <f t="shared" si="625"/>
        <v>0</v>
      </c>
      <c r="KR89" s="831">
        <f t="shared" si="626"/>
        <v>0</v>
      </c>
      <c r="KS89" s="831">
        <f t="shared" si="627"/>
        <v>10045</v>
      </c>
      <c r="KT89" s="243">
        <f t="shared" si="628"/>
        <v>0</v>
      </c>
      <c r="KU89" s="243">
        <f t="shared" si="629"/>
        <v>0</v>
      </c>
      <c r="KV89" s="243">
        <f t="shared" si="630"/>
        <v>0</v>
      </c>
      <c r="KW89" s="243">
        <f t="shared" si="631"/>
        <v>0</v>
      </c>
      <c r="KX89" s="243">
        <f t="shared" si="632"/>
        <v>0</v>
      </c>
      <c r="KY89" s="243">
        <f t="shared" si="633"/>
        <v>0</v>
      </c>
      <c r="KZ89" s="243">
        <f t="shared" si="681"/>
        <v>0</v>
      </c>
      <c r="LA89" s="243">
        <f t="shared" si="634"/>
        <v>0</v>
      </c>
      <c r="LB89" s="243">
        <f t="shared" si="635"/>
        <v>0</v>
      </c>
      <c r="LC89" s="243">
        <f t="shared" si="636"/>
        <v>0</v>
      </c>
      <c r="LD89" s="243">
        <f t="shared" si="637"/>
        <v>0</v>
      </c>
      <c r="LE89" s="243">
        <f t="shared" si="638"/>
        <v>0</v>
      </c>
      <c r="LF89" s="243">
        <f t="shared" si="639"/>
        <v>0</v>
      </c>
      <c r="LG89" s="243">
        <f t="shared" si="640"/>
        <v>0</v>
      </c>
      <c r="LH89" s="243">
        <f t="shared" si="641"/>
        <v>0</v>
      </c>
      <c r="LI89" s="243">
        <f t="shared" si="642"/>
        <v>0</v>
      </c>
      <c r="LJ89" s="243">
        <f t="shared" si="643"/>
        <v>0</v>
      </c>
      <c r="LK89" s="243">
        <f t="shared" si="644"/>
        <v>0</v>
      </c>
      <c r="LL89" s="243">
        <f t="shared" si="645"/>
        <v>0</v>
      </c>
      <c r="LM89" s="243">
        <f t="shared" si="646"/>
        <v>0</v>
      </c>
      <c r="LN89" s="243">
        <f t="shared" si="647"/>
        <v>0</v>
      </c>
      <c r="LO89" s="243">
        <f t="shared" si="648"/>
        <v>0</v>
      </c>
      <c r="LP89" s="243">
        <f t="shared" si="649"/>
        <v>0</v>
      </c>
      <c r="LQ89" s="243">
        <f t="shared" si="650"/>
        <v>0</v>
      </c>
      <c r="LR89" s="243">
        <f t="shared" si="651"/>
        <v>0</v>
      </c>
      <c r="LS89" s="243">
        <f t="shared" si="652"/>
        <v>0</v>
      </c>
      <c r="LT89" s="243">
        <f t="shared" si="653"/>
        <v>0</v>
      </c>
      <c r="LU89" s="243">
        <f t="shared" si="654"/>
        <v>0</v>
      </c>
      <c r="LV89" s="243">
        <f t="shared" si="655"/>
        <v>0</v>
      </c>
      <c r="LW89" s="243">
        <f t="shared" si="656"/>
        <v>0</v>
      </c>
      <c r="LX89" s="243">
        <f t="shared" si="657"/>
        <v>0</v>
      </c>
      <c r="LY89" s="243">
        <f t="shared" si="658"/>
        <v>0</v>
      </c>
      <c r="LZ89" s="243">
        <f t="shared" si="659"/>
        <v>0</v>
      </c>
      <c r="MA89" s="243">
        <f t="shared" si="660"/>
        <v>0</v>
      </c>
      <c r="MB89" s="243">
        <f t="shared" si="661"/>
        <v>0</v>
      </c>
      <c r="MC89" s="243">
        <f t="shared" si="682"/>
        <v>0</v>
      </c>
      <c r="MD89" s="243">
        <f t="shared" si="662"/>
        <v>0</v>
      </c>
      <c r="ME89" s="243">
        <f t="shared" si="663"/>
        <v>0</v>
      </c>
      <c r="MF89" s="243">
        <f t="shared" si="664"/>
        <v>0</v>
      </c>
      <c r="MG89" s="243">
        <f t="shared" si="665"/>
        <v>0</v>
      </c>
      <c r="MH89" s="243">
        <f t="shared" si="666"/>
        <v>0</v>
      </c>
      <c r="MI89" s="243">
        <f t="shared" si="667"/>
        <v>0</v>
      </c>
      <c r="MJ89" s="243">
        <f t="shared" si="668"/>
        <v>0</v>
      </c>
      <c r="MK89" s="243">
        <f t="shared" si="669"/>
        <v>0</v>
      </c>
      <c r="ML89" s="243">
        <f t="shared" si="670"/>
        <v>0</v>
      </c>
      <c r="MM89" s="243">
        <f t="shared" si="671"/>
        <v>0</v>
      </c>
      <c r="MN89" s="243">
        <f t="shared" si="672"/>
        <v>0</v>
      </c>
      <c r="MO89" s="243">
        <f t="shared" si="673"/>
        <v>0</v>
      </c>
      <c r="MP89" s="243">
        <f t="shared" si="674"/>
        <v>0</v>
      </c>
      <c r="MQ89" s="243">
        <f t="shared" si="675"/>
        <v>0</v>
      </c>
      <c r="MR89" s="243">
        <f t="shared" si="676"/>
        <v>0</v>
      </c>
      <c r="MS89" s="243">
        <f t="shared" si="677"/>
        <v>0</v>
      </c>
      <c r="MT89" s="243">
        <f t="shared" si="678"/>
        <v>0</v>
      </c>
      <c r="MU89" s="243">
        <f t="shared" si="679"/>
        <v>0</v>
      </c>
      <c r="MV89" s="243">
        <f t="shared" si="680"/>
        <v>0</v>
      </c>
      <c r="MW89" s="861">
        <f t="shared" si="898"/>
        <v>42675</v>
      </c>
      <c r="MX89" s="253">
        <f t="shared" si="899"/>
        <v>157076.35999999999</v>
      </c>
      <c r="MY89" s="243">
        <f t="shared" si="900"/>
        <v>0</v>
      </c>
      <c r="MZ89" s="243">
        <f t="shared" si="901"/>
        <v>0</v>
      </c>
      <c r="NA89" s="243">
        <f t="shared" si="902"/>
        <v>157076.35999999999</v>
      </c>
      <c r="NB89" s="359"/>
      <c r="NC89" s="1159">
        <f t="shared" si="794"/>
        <v>42491</v>
      </c>
      <c r="ND89" s="378">
        <f t="shared" si="795"/>
        <v>4541.25</v>
      </c>
      <c r="NE89" s="378">
        <f t="shared" si="796"/>
        <v>0</v>
      </c>
      <c r="NF89" s="382">
        <f t="shared" si="797"/>
        <v>0</v>
      </c>
      <c r="NG89" s="274">
        <f t="shared" si="798"/>
        <v>4541.25</v>
      </c>
      <c r="NH89" s="819">
        <f t="shared" si="799"/>
        <v>42491</v>
      </c>
      <c r="NI89" s="269">
        <f t="shared" si="800"/>
        <v>4541.25</v>
      </c>
      <c r="NJ89" s="274">
        <f t="shared" si="801"/>
        <v>0</v>
      </c>
      <c r="NK89" s="1113">
        <f t="shared" si="802"/>
        <v>1</v>
      </c>
      <c r="NL89" s="992">
        <f t="shared" si="803"/>
        <v>0</v>
      </c>
      <c r="NM89" s="413">
        <f t="shared" si="804"/>
        <v>42491</v>
      </c>
      <c r="NN89" s="378">
        <f t="shared" si="896"/>
        <v>127543.24500000001</v>
      </c>
      <c r="NO89" s="243">
        <f>MAX(NN55:NN89)</f>
        <v>127543.24500000001</v>
      </c>
      <c r="NP89" s="243">
        <f t="shared" si="805"/>
        <v>0</v>
      </c>
      <c r="NQ89" s="276">
        <f>(NP89=NP203)*1</f>
        <v>0</v>
      </c>
      <c r="NR89" s="254">
        <f t="shared" si="806"/>
        <v>0</v>
      </c>
      <c r="NS89" s="757"/>
      <c r="NT89" s="757"/>
      <c r="NU89" s="758"/>
      <c r="NV89" s="758"/>
      <c r="NW89" s="758"/>
      <c r="NX89" s="234"/>
      <c r="NY89" s="241"/>
      <c r="NZ89" s="241"/>
      <c r="OA89" s="143"/>
      <c r="OB89" s="241"/>
      <c r="OC89" s="241"/>
      <c r="OD89" s="236"/>
      <c r="OE89" s="236"/>
      <c r="OF89" s="236"/>
      <c r="OG89" s="234"/>
      <c r="OH89" s="143"/>
      <c r="OI89" s="236"/>
      <c r="OJ89" s="236"/>
      <c r="OK89" s="236"/>
      <c r="OL89" s="236"/>
      <c r="OM89" s="236"/>
      <c r="ON89" s="236"/>
      <c r="OO89" s="236"/>
      <c r="OP89" s="236"/>
      <c r="OQ89" s="236"/>
      <c r="OR89" s="236"/>
      <c r="OS89" s="236"/>
      <c r="OT89" s="236"/>
      <c r="OU89" s="236"/>
      <c r="OV89" s="236"/>
      <c r="OW89" s="236"/>
      <c r="OX89" s="236"/>
      <c r="OY89" s="236"/>
      <c r="OZ89" s="236"/>
      <c r="PA89" s="236"/>
      <c r="PB89" s="236"/>
      <c r="PC89" s="236"/>
      <c r="PD89" s="236"/>
      <c r="PE89" s="236"/>
      <c r="PF89" s="236"/>
      <c r="PG89" s="236"/>
      <c r="PH89" s="236"/>
      <c r="PI89" s="236"/>
      <c r="PJ89" s="236"/>
      <c r="PK89" s="236"/>
      <c r="PL89" s="236"/>
      <c r="PM89" s="236"/>
      <c r="PN89" s="236"/>
      <c r="PO89" s="236"/>
      <c r="PP89" s="236"/>
      <c r="PQ89" s="236"/>
      <c r="PR89" s="236"/>
      <c r="PS89" s="236"/>
      <c r="PT89" s="236"/>
      <c r="PU89" s="236"/>
      <c r="PV89" s="236"/>
      <c r="PW89" s="236"/>
      <c r="PX89" s="236"/>
      <c r="PY89" s="236"/>
      <c r="PZ89" s="236"/>
      <c r="QA89" s="236"/>
      <c r="QB89" s="236"/>
      <c r="QC89" s="236"/>
      <c r="QD89" s="236"/>
      <c r="QE89" s="236"/>
      <c r="QF89" s="236"/>
      <c r="QG89" s="236"/>
      <c r="QH89" s="236"/>
      <c r="QI89" s="236"/>
      <c r="QJ89" s="236"/>
      <c r="QK89" s="236"/>
      <c r="QL89" s="236"/>
      <c r="QM89" s="236"/>
      <c r="QN89" s="236"/>
      <c r="QO89" s="236"/>
      <c r="QP89" s="236"/>
      <c r="QQ89" s="236"/>
      <c r="QR89" s="236"/>
      <c r="QS89" s="236"/>
      <c r="QT89" s="236"/>
      <c r="QU89" s="236"/>
      <c r="QV89" s="236"/>
      <c r="QW89" s="236"/>
      <c r="QX89" s="236"/>
      <c r="QY89" s="84"/>
      <c r="QZ89" s="84"/>
      <c r="RA89" s="84"/>
      <c r="RB89" s="84"/>
      <c r="RC89" s="84"/>
      <c r="RD89" s="84"/>
      <c r="RE89" s="84"/>
      <c r="RF89" s="84"/>
      <c r="RG89" s="84"/>
      <c r="RH89" s="84"/>
      <c r="RI89" s="84"/>
      <c r="RJ89" s="84"/>
      <c r="RK89" s="84"/>
      <c r="RL89" s="84"/>
      <c r="RM89" s="84"/>
      <c r="RN89" s="84"/>
      <c r="RO89" s="84"/>
      <c r="RP89" s="84"/>
      <c r="RQ89" s="84"/>
      <c r="RR89" s="84"/>
      <c r="RS89" s="84"/>
      <c r="RT89" s="84"/>
      <c r="RU89" s="84"/>
      <c r="RV89" s="84"/>
      <c r="RW89" s="84"/>
      <c r="RX89" s="84"/>
      <c r="RY89" s="84"/>
      <c r="RZ89" s="84"/>
      <c r="SA89" s="84"/>
      <c r="SB89" s="84"/>
      <c r="SC89" s="84"/>
      <c r="SD89" s="84"/>
      <c r="SE89" s="84"/>
      <c r="SF89" s="84"/>
      <c r="SG89" s="84"/>
      <c r="SH89" s="84"/>
      <c r="SI89" s="84"/>
      <c r="SJ89" s="84"/>
      <c r="SK89" s="84"/>
      <c r="SL89" s="84"/>
      <c r="SM89" s="84"/>
      <c r="SN89" s="84"/>
      <c r="SO89" s="84"/>
      <c r="SP89" s="84"/>
      <c r="SQ89" s="84"/>
      <c r="SR89" s="84"/>
      <c r="SS89" s="84"/>
      <c r="ST89" s="84"/>
      <c r="SU89" s="84"/>
      <c r="SV89" s="84"/>
      <c r="SW89" s="84"/>
      <c r="SX89" s="84"/>
      <c r="SY89" s="84"/>
      <c r="SZ89" s="84"/>
      <c r="TA89" s="84"/>
      <c r="TB89" s="84"/>
      <c r="TC89" s="84"/>
      <c r="TD89" s="84"/>
      <c r="TE89" s="84"/>
      <c r="TF89" s="84"/>
      <c r="TG89" s="84"/>
      <c r="TH89" s="84"/>
      <c r="TI89" s="84"/>
      <c r="TJ89" s="84"/>
      <c r="TK89" s="84"/>
      <c r="TL89" s="84"/>
      <c r="TM89" s="84"/>
      <c r="TN89" s="84"/>
      <c r="TO89" s="84"/>
      <c r="TP89" s="84"/>
      <c r="TQ89" s="84"/>
      <c r="TR89" s="84"/>
      <c r="TS89" s="84"/>
      <c r="TT89" s="84"/>
      <c r="TU89" s="84"/>
      <c r="TV89" s="84"/>
      <c r="TW89" s="84"/>
      <c r="TX89" s="84"/>
      <c r="TY89" s="84"/>
      <c r="TZ89" s="84"/>
      <c r="UA89" s="84"/>
      <c r="UB89" s="84"/>
      <c r="UC89" s="84"/>
      <c r="UD89" s="84"/>
      <c r="UE89" s="84"/>
      <c r="UF89" s="84"/>
      <c r="UG89" s="84"/>
      <c r="UH89" s="84"/>
      <c r="UI89" s="84"/>
    </row>
    <row r="90" spans="1:555" s="90" customFormat="1" ht="19.5" customHeight="1" x14ac:dyDescent="0.35">
      <c r="A90" s="84"/>
      <c r="B90" s="1167">
        <f t="shared" si="807"/>
        <v>42522</v>
      </c>
      <c r="C90" s="867">
        <f t="shared" si="808"/>
        <v>51186.5</v>
      </c>
      <c r="D90" s="869">
        <v>0</v>
      </c>
      <c r="E90" s="869">
        <v>0</v>
      </c>
      <c r="F90" s="867">
        <f t="shared" si="683"/>
        <v>7862.375</v>
      </c>
      <c r="G90" s="870">
        <f t="shared" si="809"/>
        <v>59048.875</v>
      </c>
      <c r="H90" s="953">
        <f t="shared" si="810"/>
        <v>0.15360251238119427</v>
      </c>
      <c r="I90" s="355">
        <f t="shared" si="811"/>
        <v>135405.62</v>
      </c>
      <c r="J90" s="355">
        <f>MAX(I55:I90)</f>
        <v>135405.62</v>
      </c>
      <c r="K90" s="355">
        <f t="shared" si="684"/>
        <v>0</v>
      </c>
      <c r="L90" s="1145">
        <f t="shared" si="685"/>
        <v>42522</v>
      </c>
      <c r="M90" s="330">
        <f t="shared" si="812"/>
        <v>0</v>
      </c>
      <c r="N90" s="1034">
        <v>2841.25</v>
      </c>
      <c r="O90" s="498">
        <f t="shared" si="686"/>
        <v>0</v>
      </c>
      <c r="P90" s="330">
        <f t="shared" si="813"/>
        <v>1</v>
      </c>
      <c r="Q90" s="382">
        <f t="shared" si="687"/>
        <v>284.125</v>
      </c>
      <c r="R90" s="274">
        <f t="shared" si="688"/>
        <v>284.125</v>
      </c>
      <c r="S90" s="499">
        <f t="shared" si="814"/>
        <v>0</v>
      </c>
      <c r="T90" s="1036">
        <v>1670</v>
      </c>
      <c r="U90" s="269">
        <f t="shared" si="689"/>
        <v>0</v>
      </c>
      <c r="V90" s="499">
        <f t="shared" si="815"/>
        <v>1</v>
      </c>
      <c r="W90" s="1036">
        <v>167</v>
      </c>
      <c r="X90" s="269">
        <f t="shared" si="690"/>
        <v>167</v>
      </c>
      <c r="Y90" s="499">
        <f t="shared" si="816"/>
        <v>0</v>
      </c>
      <c r="Z90" s="298">
        <v>3790</v>
      </c>
      <c r="AA90" s="392">
        <f t="shared" si="691"/>
        <v>0</v>
      </c>
      <c r="AB90" s="330">
        <f t="shared" si="817"/>
        <v>0</v>
      </c>
      <c r="AC90" s="298">
        <f t="shared" si="692"/>
        <v>1895</v>
      </c>
      <c r="AD90" s="274">
        <f t="shared" si="693"/>
        <v>0</v>
      </c>
      <c r="AE90" s="499">
        <f t="shared" si="818"/>
        <v>1</v>
      </c>
      <c r="AF90" s="1036">
        <v>379</v>
      </c>
      <c r="AG90" s="274">
        <f t="shared" si="694"/>
        <v>379</v>
      </c>
      <c r="AH90" s="499">
        <f t="shared" si="819"/>
        <v>0</v>
      </c>
      <c r="AI90" s="1036">
        <v>11650</v>
      </c>
      <c r="AJ90" s="392">
        <f t="shared" si="695"/>
        <v>0</v>
      </c>
      <c r="AK90" s="330">
        <f t="shared" si="820"/>
        <v>0</v>
      </c>
      <c r="AL90" s="1036">
        <v>5825</v>
      </c>
      <c r="AM90" s="274">
        <f t="shared" si="696"/>
        <v>0</v>
      </c>
      <c r="AN90" s="499">
        <f t="shared" si="821"/>
        <v>1</v>
      </c>
      <c r="AO90" s="1036">
        <v>2330</v>
      </c>
      <c r="AP90" s="392">
        <f t="shared" si="697"/>
        <v>2330</v>
      </c>
      <c r="AQ90" s="316">
        <f t="shared" si="822"/>
        <v>0</v>
      </c>
      <c r="AR90" s="1036">
        <v>1942.5</v>
      </c>
      <c r="AS90" s="392">
        <f t="shared" si="698"/>
        <v>0</v>
      </c>
      <c r="AT90" s="276">
        <f t="shared" si="823"/>
        <v>0</v>
      </c>
      <c r="AU90" s="1036">
        <v>971.25</v>
      </c>
      <c r="AV90" s="392">
        <f t="shared" si="699"/>
        <v>0</v>
      </c>
      <c r="AW90" s="297">
        <f t="shared" si="824"/>
        <v>1</v>
      </c>
      <c r="AX90" s="1036">
        <v>194.25</v>
      </c>
      <c r="AY90" s="274">
        <f t="shared" si="700"/>
        <v>194.25</v>
      </c>
      <c r="AZ90" s="499">
        <f t="shared" si="825"/>
        <v>0</v>
      </c>
      <c r="BA90" s="268">
        <v>700</v>
      </c>
      <c r="BB90" s="392">
        <f t="shared" si="701"/>
        <v>0</v>
      </c>
      <c r="BC90" s="330">
        <f t="shared" si="826"/>
        <v>0</v>
      </c>
      <c r="BD90" s="268">
        <v>2670</v>
      </c>
      <c r="BE90" s="274">
        <f t="shared" si="702"/>
        <v>0</v>
      </c>
      <c r="BF90" s="499">
        <f t="shared" si="827"/>
        <v>0</v>
      </c>
      <c r="BG90" s="1036">
        <v>4800</v>
      </c>
      <c r="BH90" s="358">
        <f t="shared" si="703"/>
        <v>0</v>
      </c>
      <c r="BI90" s="499">
        <f t="shared" si="828"/>
        <v>0</v>
      </c>
      <c r="BJ90" s="1036">
        <v>4487.5</v>
      </c>
      <c r="BK90" s="269">
        <f t="shared" si="704"/>
        <v>0</v>
      </c>
      <c r="BL90" s="499">
        <f t="shared" si="829"/>
        <v>1</v>
      </c>
      <c r="BM90" s="382">
        <f t="shared" si="705"/>
        <v>2243.75</v>
      </c>
      <c r="BN90" s="392">
        <f t="shared" si="706"/>
        <v>2243.75</v>
      </c>
      <c r="BO90" s="499">
        <f t="shared" si="830"/>
        <v>0</v>
      </c>
      <c r="BP90" s="1036">
        <v>10606.25</v>
      </c>
      <c r="BQ90" s="274">
        <f t="shared" si="707"/>
        <v>0</v>
      </c>
      <c r="BR90" s="499">
        <f t="shared" si="831"/>
        <v>0</v>
      </c>
      <c r="BS90" s="298">
        <v>4212.5</v>
      </c>
      <c r="BT90" s="269">
        <f t="shared" si="708"/>
        <v>0</v>
      </c>
      <c r="BU90" s="499">
        <f t="shared" si="832"/>
        <v>1</v>
      </c>
      <c r="BV90" s="298">
        <f t="shared" si="709"/>
        <v>2106.25</v>
      </c>
      <c r="BW90" s="392">
        <f t="shared" si="710"/>
        <v>2106.25</v>
      </c>
      <c r="BX90" s="499">
        <f t="shared" si="833"/>
        <v>0</v>
      </c>
      <c r="BY90" s="1036">
        <v>1120</v>
      </c>
      <c r="BZ90" s="392">
        <f t="shared" si="711"/>
        <v>0</v>
      </c>
      <c r="CA90" s="297">
        <f t="shared" si="897"/>
        <v>0</v>
      </c>
      <c r="CB90" s="1036">
        <v>1580</v>
      </c>
      <c r="CC90" s="269">
        <f t="shared" si="712"/>
        <v>0</v>
      </c>
      <c r="CD90" s="501">
        <f t="shared" si="834"/>
        <v>0</v>
      </c>
      <c r="CE90" s="298">
        <f t="shared" si="713"/>
        <v>790</v>
      </c>
      <c r="CF90" s="500">
        <f t="shared" si="714"/>
        <v>0</v>
      </c>
      <c r="CG90" s="330">
        <f t="shared" si="835"/>
        <v>1</v>
      </c>
      <c r="CH90" s="1036">
        <v>158</v>
      </c>
      <c r="CI90" s="299">
        <f t="shared" si="715"/>
        <v>158</v>
      </c>
      <c r="CJ90" s="499">
        <f t="shared" si="836"/>
        <v>0</v>
      </c>
      <c r="CK90" s="268"/>
      <c r="CL90" s="392">
        <f t="shared" si="716"/>
        <v>0</v>
      </c>
      <c r="CM90" s="330">
        <f t="shared" si="837"/>
        <v>0</v>
      </c>
      <c r="CN90" s="268"/>
      <c r="CO90" s="269">
        <f t="shared" si="717"/>
        <v>0</v>
      </c>
      <c r="CP90" s="501">
        <f t="shared" si="838"/>
        <v>0</v>
      </c>
      <c r="CQ90" s="268"/>
      <c r="CR90" s="299"/>
      <c r="CS90" s="330">
        <f t="shared" si="839"/>
        <v>1</v>
      </c>
      <c r="CT90" s="268"/>
      <c r="CU90" s="274">
        <f t="shared" si="718"/>
        <v>0</v>
      </c>
      <c r="CV90" s="323">
        <f t="shared" si="719"/>
        <v>7862.375</v>
      </c>
      <c r="CW90" s="323">
        <f t="shared" si="840"/>
        <v>135405.62</v>
      </c>
      <c r="CX90" s="223"/>
      <c r="CY90" s="1127">
        <f t="shared" si="720"/>
        <v>42522</v>
      </c>
      <c r="CZ90" s="297">
        <f t="shared" si="841"/>
        <v>0</v>
      </c>
      <c r="DA90" s="269">
        <v>2695</v>
      </c>
      <c r="DB90" s="299">
        <f t="shared" si="721"/>
        <v>0</v>
      </c>
      <c r="DC90" s="297">
        <f t="shared" si="842"/>
        <v>0</v>
      </c>
      <c r="DD90" s="298">
        <f t="shared" si="722"/>
        <v>269.5</v>
      </c>
      <c r="DE90" s="299">
        <f t="shared" si="723"/>
        <v>0</v>
      </c>
      <c r="DF90" s="297">
        <f t="shared" si="843"/>
        <v>0</v>
      </c>
      <c r="DG90" s="1035">
        <v>-2380</v>
      </c>
      <c r="DH90" s="299">
        <f t="shared" si="724"/>
        <v>0</v>
      </c>
      <c r="DI90" s="297">
        <f t="shared" si="844"/>
        <v>0</v>
      </c>
      <c r="DJ90" s="964">
        <v>-238</v>
      </c>
      <c r="DK90" s="596">
        <f t="shared" si="725"/>
        <v>0</v>
      </c>
      <c r="DL90" s="297">
        <f t="shared" si="845"/>
        <v>0</v>
      </c>
      <c r="DM90" s="1034">
        <v>160</v>
      </c>
      <c r="DN90" s="596">
        <f t="shared" si="726"/>
        <v>0</v>
      </c>
      <c r="DO90" s="330">
        <f t="shared" si="846"/>
        <v>0</v>
      </c>
      <c r="DP90" s="298">
        <f t="shared" si="727"/>
        <v>80</v>
      </c>
      <c r="DQ90" s="274">
        <f t="shared" si="728"/>
        <v>0</v>
      </c>
      <c r="DR90" s="499">
        <f t="shared" si="847"/>
        <v>0</v>
      </c>
      <c r="DS90" s="298">
        <f t="shared" si="729"/>
        <v>16</v>
      </c>
      <c r="DT90" s="274">
        <f t="shared" si="730"/>
        <v>0</v>
      </c>
      <c r="DU90" s="297">
        <f t="shared" si="848"/>
        <v>0</v>
      </c>
      <c r="DV90" s="1036">
        <v>12040</v>
      </c>
      <c r="DW90" s="596">
        <f t="shared" si="731"/>
        <v>0</v>
      </c>
      <c r="DX90" s="297">
        <f t="shared" si="849"/>
        <v>0</v>
      </c>
      <c r="DY90" s="269">
        <f t="shared" si="732"/>
        <v>6020</v>
      </c>
      <c r="DZ90" s="596">
        <f t="shared" si="733"/>
        <v>0</v>
      </c>
      <c r="EA90" s="297">
        <f t="shared" si="850"/>
        <v>0</v>
      </c>
      <c r="EB90" s="1053">
        <v>2407</v>
      </c>
      <c r="EC90" s="596">
        <f t="shared" si="734"/>
        <v>0</v>
      </c>
      <c r="ED90" s="297">
        <f t="shared" si="851"/>
        <v>0</v>
      </c>
      <c r="EE90" s="274">
        <v>-25</v>
      </c>
      <c r="EF90" s="596">
        <f t="shared" si="735"/>
        <v>0</v>
      </c>
      <c r="EG90" s="297">
        <f t="shared" si="852"/>
        <v>0</v>
      </c>
      <c r="EH90" s="269">
        <f t="shared" si="736"/>
        <v>-12.5</v>
      </c>
      <c r="EI90" s="596">
        <f t="shared" si="737"/>
        <v>0</v>
      </c>
      <c r="EJ90" s="276">
        <f t="shared" si="853"/>
        <v>0</v>
      </c>
      <c r="EK90" s="269">
        <f t="shared" si="738"/>
        <v>-2.5</v>
      </c>
      <c r="EL90" s="596">
        <f t="shared" si="739"/>
        <v>0</v>
      </c>
      <c r="EM90" s="297">
        <f t="shared" si="854"/>
        <v>0</v>
      </c>
      <c r="EN90" s="1225">
        <v>-1450</v>
      </c>
      <c r="EO90" s="596">
        <f t="shared" si="740"/>
        <v>0</v>
      </c>
      <c r="EP90" s="297">
        <f t="shared" si="855"/>
        <v>0</v>
      </c>
      <c r="EQ90" s="269">
        <v>3180</v>
      </c>
      <c r="ER90" s="596">
        <f t="shared" si="741"/>
        <v>0</v>
      </c>
      <c r="ES90" s="297">
        <f t="shared" si="856"/>
        <v>0</v>
      </c>
      <c r="ET90" s="1036">
        <v>690</v>
      </c>
      <c r="EU90" s="596">
        <f t="shared" si="742"/>
        <v>0</v>
      </c>
      <c r="EV90" s="297">
        <f t="shared" si="857"/>
        <v>0</v>
      </c>
      <c r="EW90" s="964">
        <v>-3681.25</v>
      </c>
      <c r="EX90" s="596">
        <f t="shared" si="743"/>
        <v>0</v>
      </c>
      <c r="EY90" s="297">
        <f t="shared" si="858"/>
        <v>0</v>
      </c>
      <c r="EZ90" s="964">
        <v>-1840.63</v>
      </c>
      <c r="FA90" s="596">
        <f t="shared" si="744"/>
        <v>0</v>
      </c>
      <c r="FB90" s="297">
        <f t="shared" si="859"/>
        <v>0</v>
      </c>
      <c r="FC90" s="1036">
        <v>1362.5</v>
      </c>
      <c r="FD90" s="596">
        <f t="shared" si="745"/>
        <v>0</v>
      </c>
      <c r="FE90" s="297">
        <f t="shared" si="860"/>
        <v>0</v>
      </c>
      <c r="FF90" s="1036">
        <v>4550</v>
      </c>
      <c r="FG90" s="596">
        <f t="shared" si="746"/>
        <v>0</v>
      </c>
      <c r="FH90" s="297">
        <f t="shared" si="861"/>
        <v>0</v>
      </c>
      <c r="FI90" s="1036">
        <v>2275</v>
      </c>
      <c r="FJ90" s="596">
        <f t="shared" si="747"/>
        <v>0</v>
      </c>
      <c r="FK90" s="297">
        <f t="shared" si="862"/>
        <v>0</v>
      </c>
      <c r="FL90" s="964">
        <v>-1125</v>
      </c>
      <c r="FM90" s="596">
        <f t="shared" si="748"/>
        <v>0</v>
      </c>
      <c r="FN90" s="297">
        <f t="shared" si="863"/>
        <v>0</v>
      </c>
      <c r="FO90" s="1036">
        <v>640</v>
      </c>
      <c r="FP90" s="274">
        <f t="shared" si="749"/>
        <v>0</v>
      </c>
      <c r="FQ90" s="274"/>
      <c r="FR90" s="297">
        <f t="shared" si="864"/>
        <v>0</v>
      </c>
      <c r="FS90" s="269">
        <f t="shared" si="750"/>
        <v>320</v>
      </c>
      <c r="FT90" s="596">
        <f t="shared" si="751"/>
        <v>0</v>
      </c>
      <c r="FU90" s="297">
        <f t="shared" si="865"/>
        <v>0</v>
      </c>
      <c r="FV90" s="269">
        <f t="shared" si="752"/>
        <v>64</v>
      </c>
      <c r="FW90" s="596">
        <f t="shared" si="753"/>
        <v>0</v>
      </c>
      <c r="FX90" s="301">
        <f t="shared" si="754"/>
        <v>0</v>
      </c>
      <c r="FY90" s="492">
        <f t="shared" si="866"/>
        <v>0</v>
      </c>
      <c r="FZ90" s="302"/>
      <c r="GA90" s="1131">
        <f t="shared" si="755"/>
        <v>42522</v>
      </c>
      <c r="GB90" s="316">
        <f t="shared" si="867"/>
        <v>0</v>
      </c>
      <c r="GC90" s="323">
        <v>2992.5</v>
      </c>
      <c r="GD90" s="268">
        <f t="shared" si="756"/>
        <v>0</v>
      </c>
      <c r="GE90" s="316">
        <f t="shared" si="868"/>
        <v>0</v>
      </c>
      <c r="GF90" s="1036">
        <v>299.25</v>
      </c>
      <c r="GG90" s="386">
        <f t="shared" si="757"/>
        <v>0</v>
      </c>
      <c r="GH90" s="669">
        <f t="shared" si="869"/>
        <v>0</v>
      </c>
      <c r="GI90" s="1036">
        <v>515</v>
      </c>
      <c r="GJ90" s="268">
        <f t="shared" si="758"/>
        <v>0</v>
      </c>
      <c r="GK90" s="546">
        <f t="shared" si="870"/>
        <v>0</v>
      </c>
      <c r="GL90" s="268">
        <f t="shared" si="759"/>
        <v>51.5</v>
      </c>
      <c r="GM90" s="386">
        <f t="shared" si="760"/>
        <v>0</v>
      </c>
      <c r="GN90" s="297">
        <f t="shared" si="871"/>
        <v>0</v>
      </c>
      <c r="GO90" s="269">
        <v>9310</v>
      </c>
      <c r="GP90" s="596">
        <f t="shared" si="761"/>
        <v>0</v>
      </c>
      <c r="GQ90" s="330">
        <f t="shared" si="872"/>
        <v>0</v>
      </c>
      <c r="GR90" s="298">
        <f t="shared" si="762"/>
        <v>4655</v>
      </c>
      <c r="GS90" s="274">
        <f t="shared" si="763"/>
        <v>0</v>
      </c>
      <c r="GT90" s="499">
        <f t="shared" si="873"/>
        <v>0</v>
      </c>
      <c r="GU90" s="298">
        <f t="shared" si="764"/>
        <v>931</v>
      </c>
      <c r="GV90" s="274">
        <f t="shared" si="765"/>
        <v>0</v>
      </c>
      <c r="GW90" s="499">
        <f t="shared" si="874"/>
        <v>0</v>
      </c>
      <c r="GX90" s="1036">
        <v>13380</v>
      </c>
      <c r="GY90" s="274">
        <f t="shared" si="766"/>
        <v>0</v>
      </c>
      <c r="GZ90" s="499">
        <f t="shared" si="875"/>
        <v>0</v>
      </c>
      <c r="HA90" s="298">
        <f t="shared" si="767"/>
        <v>6690</v>
      </c>
      <c r="HB90" s="274">
        <f t="shared" si="768"/>
        <v>0</v>
      </c>
      <c r="HC90" s="499">
        <f t="shared" si="876"/>
        <v>0</v>
      </c>
      <c r="HD90" s="1036">
        <v>2676</v>
      </c>
      <c r="HE90" s="274">
        <f t="shared" si="769"/>
        <v>0</v>
      </c>
      <c r="HF90" s="691">
        <f t="shared" si="877"/>
        <v>0</v>
      </c>
      <c r="HG90" s="317">
        <v>2622.5</v>
      </c>
      <c r="HH90" s="498">
        <f t="shared" si="770"/>
        <v>0</v>
      </c>
      <c r="HI90" s="691">
        <f t="shared" si="878"/>
        <v>0</v>
      </c>
      <c r="HJ90" s="317">
        <f t="shared" si="771"/>
        <v>1311.25</v>
      </c>
      <c r="HK90" s="498">
        <f t="shared" si="772"/>
        <v>0</v>
      </c>
      <c r="HL90" s="689">
        <f t="shared" si="879"/>
        <v>0</v>
      </c>
      <c r="HM90" s="317">
        <f t="shared" si="773"/>
        <v>262.25</v>
      </c>
      <c r="HN90" s="317">
        <f t="shared" si="774"/>
        <v>0</v>
      </c>
      <c r="HO90" s="691">
        <f t="shared" si="880"/>
        <v>0</v>
      </c>
      <c r="HP90" s="1036">
        <v>1110</v>
      </c>
      <c r="HQ90" s="498">
        <f t="shared" si="775"/>
        <v>0</v>
      </c>
      <c r="HR90" s="499"/>
      <c r="HS90" s="298"/>
      <c r="HT90" s="392"/>
      <c r="HU90" s="691">
        <f t="shared" si="881"/>
        <v>0</v>
      </c>
      <c r="HV90" s="1036">
        <v>1500</v>
      </c>
      <c r="HW90" s="498">
        <f t="shared" si="776"/>
        <v>0</v>
      </c>
      <c r="HX90" s="499"/>
      <c r="HY90" s="298"/>
      <c r="HZ90" s="392"/>
      <c r="IA90" s="689">
        <f t="shared" si="882"/>
        <v>0</v>
      </c>
      <c r="IB90" s="1036">
        <v>5025</v>
      </c>
      <c r="IC90" s="317">
        <f t="shared" si="777"/>
        <v>0</v>
      </c>
      <c r="ID90" s="499">
        <f t="shared" si="883"/>
        <v>0</v>
      </c>
      <c r="IE90" s="1036">
        <v>502.5</v>
      </c>
      <c r="IF90" s="392">
        <f t="shared" si="778"/>
        <v>0</v>
      </c>
      <c r="IG90" s="691">
        <f t="shared" si="884"/>
        <v>0</v>
      </c>
      <c r="IH90" s="317">
        <v>-2606.25</v>
      </c>
      <c r="II90" s="498">
        <f t="shared" si="779"/>
        <v>0</v>
      </c>
      <c r="IJ90" s="691">
        <f t="shared" si="885"/>
        <v>0</v>
      </c>
      <c r="IK90" s="298">
        <f t="shared" si="780"/>
        <v>-1303.125</v>
      </c>
      <c r="IL90" s="317">
        <f t="shared" si="781"/>
        <v>0</v>
      </c>
      <c r="IM90" s="499">
        <f t="shared" si="886"/>
        <v>0</v>
      </c>
      <c r="IN90" s="964">
        <v>-346.37</v>
      </c>
      <c r="IO90" s="392">
        <f t="shared" si="782"/>
        <v>0</v>
      </c>
      <c r="IP90" s="499">
        <f t="shared" si="887"/>
        <v>0</v>
      </c>
      <c r="IQ90" s="1036">
        <v>4825</v>
      </c>
      <c r="IR90" s="392">
        <f t="shared" si="783"/>
        <v>0</v>
      </c>
      <c r="IS90" s="499"/>
      <c r="IT90" s="298"/>
      <c r="IU90" s="392"/>
      <c r="IV90" s="499">
        <f t="shared" si="888"/>
        <v>0</v>
      </c>
      <c r="IW90" s="298">
        <v>4275</v>
      </c>
      <c r="IX90" s="392">
        <f t="shared" si="784"/>
        <v>0</v>
      </c>
      <c r="IY90" s="499">
        <f t="shared" si="889"/>
        <v>0</v>
      </c>
      <c r="IZ90" s="298">
        <f t="shared" si="785"/>
        <v>2137.5</v>
      </c>
      <c r="JA90" s="392">
        <f t="shared" si="786"/>
        <v>0</v>
      </c>
      <c r="JB90" s="385">
        <f t="shared" si="890"/>
        <v>0</v>
      </c>
      <c r="JC90" s="298">
        <v>403.5</v>
      </c>
      <c r="JD90" s="392">
        <f t="shared" si="787"/>
        <v>0</v>
      </c>
      <c r="JE90" s="499">
        <f t="shared" si="891"/>
        <v>0</v>
      </c>
      <c r="JF90" s="298">
        <v>1510</v>
      </c>
      <c r="JG90" s="392">
        <f t="shared" si="788"/>
        <v>0</v>
      </c>
      <c r="JH90" s="499">
        <f t="shared" si="892"/>
        <v>0</v>
      </c>
      <c r="JI90" s="964">
        <v>-170</v>
      </c>
      <c r="JJ90" s="392">
        <f t="shared" si="789"/>
        <v>0</v>
      </c>
      <c r="JK90" s="499">
        <f t="shared" si="893"/>
        <v>0</v>
      </c>
      <c r="JL90" s="964">
        <v>-85</v>
      </c>
      <c r="JM90" s="392">
        <f t="shared" si="790"/>
        <v>0</v>
      </c>
      <c r="JN90" s="499">
        <f t="shared" si="894"/>
        <v>0</v>
      </c>
      <c r="JO90" s="298">
        <f t="shared" si="791"/>
        <v>-17</v>
      </c>
      <c r="JP90" s="392">
        <f t="shared" si="792"/>
        <v>0</v>
      </c>
      <c r="JQ90" s="561">
        <f t="shared" si="793"/>
        <v>0</v>
      </c>
      <c r="JR90" s="498">
        <f t="shared" si="895"/>
        <v>0</v>
      </c>
      <c r="JS90" s="223"/>
      <c r="JT90" s="254">
        <f t="shared" si="602"/>
        <v>42705</v>
      </c>
      <c r="JU90" s="253">
        <f t="shared" si="603"/>
        <v>0</v>
      </c>
      <c r="JV90" s="253">
        <f t="shared" si="604"/>
        <v>5729.5</v>
      </c>
      <c r="JW90" s="253">
        <f t="shared" si="605"/>
        <v>0</v>
      </c>
      <c r="JX90" s="253">
        <f t="shared" si="606"/>
        <v>1090</v>
      </c>
      <c r="JY90" s="253">
        <f t="shared" si="607"/>
        <v>0</v>
      </c>
      <c r="JZ90" s="253">
        <f t="shared" si="608"/>
        <v>0</v>
      </c>
      <c r="KA90" s="253">
        <f t="shared" si="609"/>
        <v>11253</v>
      </c>
      <c r="KB90" s="253">
        <f t="shared" si="610"/>
        <v>0</v>
      </c>
      <c r="KC90" s="253">
        <f t="shared" si="611"/>
        <v>0</v>
      </c>
      <c r="KD90" s="831">
        <f t="shared" si="612"/>
        <v>14236</v>
      </c>
      <c r="KE90" s="831">
        <f t="shared" si="613"/>
        <v>0</v>
      </c>
      <c r="KF90" s="831">
        <f t="shared" si="614"/>
        <v>0</v>
      </c>
      <c r="KG90" s="831">
        <f t="shared" si="615"/>
        <v>4066.8599999999997</v>
      </c>
      <c r="KH90" s="831">
        <f t="shared" si="616"/>
        <v>0</v>
      </c>
      <c r="KI90" s="831">
        <f t="shared" si="617"/>
        <v>0</v>
      </c>
      <c r="KJ90" s="253">
        <f t="shared" si="618"/>
        <v>0</v>
      </c>
      <c r="KK90" s="831">
        <f t="shared" si="619"/>
        <v>0</v>
      </c>
      <c r="KL90" s="831">
        <f t="shared" si="620"/>
        <v>60434.375</v>
      </c>
      <c r="KM90" s="831">
        <f t="shared" si="621"/>
        <v>0</v>
      </c>
      <c r="KN90" s="831">
        <f t="shared" si="622"/>
        <v>0</v>
      </c>
      <c r="KO90" s="831">
        <f t="shared" si="623"/>
        <v>51525</v>
      </c>
      <c r="KP90" s="831">
        <f t="shared" si="624"/>
        <v>0</v>
      </c>
      <c r="KQ90" s="831">
        <f t="shared" si="625"/>
        <v>0</v>
      </c>
      <c r="KR90" s="831">
        <f t="shared" si="626"/>
        <v>0</v>
      </c>
      <c r="KS90" s="831">
        <f t="shared" si="627"/>
        <v>9532</v>
      </c>
      <c r="KT90" s="243">
        <f t="shared" si="628"/>
        <v>0</v>
      </c>
      <c r="KU90" s="243">
        <f t="shared" si="629"/>
        <v>0</v>
      </c>
      <c r="KV90" s="243">
        <f t="shared" si="630"/>
        <v>0</v>
      </c>
      <c r="KW90" s="243">
        <f t="shared" si="631"/>
        <v>0</v>
      </c>
      <c r="KX90" s="243">
        <f t="shared" si="632"/>
        <v>0</v>
      </c>
      <c r="KY90" s="243">
        <f t="shared" si="633"/>
        <v>0</v>
      </c>
      <c r="KZ90" s="243">
        <f t="shared" si="681"/>
        <v>0</v>
      </c>
      <c r="LA90" s="243">
        <f t="shared" si="634"/>
        <v>0</v>
      </c>
      <c r="LB90" s="243">
        <f t="shared" si="635"/>
        <v>0</v>
      </c>
      <c r="LC90" s="243">
        <f t="shared" si="636"/>
        <v>0</v>
      </c>
      <c r="LD90" s="243">
        <f t="shared" si="637"/>
        <v>0</v>
      </c>
      <c r="LE90" s="243">
        <f t="shared" si="638"/>
        <v>0</v>
      </c>
      <c r="LF90" s="243">
        <f t="shared" si="639"/>
        <v>0</v>
      </c>
      <c r="LG90" s="243">
        <f t="shared" si="640"/>
        <v>0</v>
      </c>
      <c r="LH90" s="243">
        <f t="shared" si="641"/>
        <v>0</v>
      </c>
      <c r="LI90" s="243">
        <f t="shared" si="642"/>
        <v>0</v>
      </c>
      <c r="LJ90" s="243">
        <f t="shared" si="643"/>
        <v>0</v>
      </c>
      <c r="LK90" s="243">
        <f t="shared" si="644"/>
        <v>0</v>
      </c>
      <c r="LL90" s="243">
        <f t="shared" si="645"/>
        <v>0</v>
      </c>
      <c r="LM90" s="243">
        <f t="shared" si="646"/>
        <v>0</v>
      </c>
      <c r="LN90" s="243">
        <f t="shared" si="647"/>
        <v>0</v>
      </c>
      <c r="LO90" s="243">
        <f t="shared" si="648"/>
        <v>0</v>
      </c>
      <c r="LP90" s="243">
        <f t="shared" si="649"/>
        <v>0</v>
      </c>
      <c r="LQ90" s="243">
        <f t="shared" si="650"/>
        <v>0</v>
      </c>
      <c r="LR90" s="243">
        <f t="shared" si="651"/>
        <v>0</v>
      </c>
      <c r="LS90" s="243">
        <f t="shared" si="652"/>
        <v>0</v>
      </c>
      <c r="LT90" s="243">
        <f t="shared" si="653"/>
        <v>0</v>
      </c>
      <c r="LU90" s="243">
        <f t="shared" si="654"/>
        <v>0</v>
      </c>
      <c r="LV90" s="243">
        <f t="shared" si="655"/>
        <v>0</v>
      </c>
      <c r="LW90" s="243">
        <f t="shared" si="656"/>
        <v>0</v>
      </c>
      <c r="LX90" s="243">
        <f t="shared" si="657"/>
        <v>0</v>
      </c>
      <c r="LY90" s="243">
        <f t="shared" si="658"/>
        <v>0</v>
      </c>
      <c r="LZ90" s="243">
        <f t="shared" si="659"/>
        <v>0</v>
      </c>
      <c r="MA90" s="243">
        <f t="shared" si="660"/>
        <v>0</v>
      </c>
      <c r="MB90" s="243">
        <f t="shared" si="661"/>
        <v>0</v>
      </c>
      <c r="MC90" s="243">
        <f t="shared" si="682"/>
        <v>0</v>
      </c>
      <c r="MD90" s="243">
        <f t="shared" si="662"/>
        <v>0</v>
      </c>
      <c r="ME90" s="243">
        <f t="shared" si="663"/>
        <v>0</v>
      </c>
      <c r="MF90" s="243">
        <f t="shared" si="664"/>
        <v>0</v>
      </c>
      <c r="MG90" s="243">
        <f t="shared" si="665"/>
        <v>0</v>
      </c>
      <c r="MH90" s="243">
        <f t="shared" si="666"/>
        <v>0</v>
      </c>
      <c r="MI90" s="243">
        <f t="shared" si="667"/>
        <v>0</v>
      </c>
      <c r="MJ90" s="243">
        <f t="shared" si="668"/>
        <v>0</v>
      </c>
      <c r="MK90" s="243">
        <f t="shared" si="669"/>
        <v>0</v>
      </c>
      <c r="ML90" s="243">
        <f t="shared" si="670"/>
        <v>0</v>
      </c>
      <c r="MM90" s="243">
        <f t="shared" si="671"/>
        <v>0</v>
      </c>
      <c r="MN90" s="243">
        <f t="shared" si="672"/>
        <v>0</v>
      </c>
      <c r="MO90" s="243">
        <f t="shared" si="673"/>
        <v>0</v>
      </c>
      <c r="MP90" s="243">
        <f t="shared" si="674"/>
        <v>0</v>
      </c>
      <c r="MQ90" s="243">
        <f t="shared" si="675"/>
        <v>0</v>
      </c>
      <c r="MR90" s="243">
        <f t="shared" si="676"/>
        <v>0</v>
      </c>
      <c r="MS90" s="243">
        <f t="shared" si="677"/>
        <v>0</v>
      </c>
      <c r="MT90" s="243">
        <f t="shared" si="678"/>
        <v>0</v>
      </c>
      <c r="MU90" s="243">
        <f t="shared" si="679"/>
        <v>0</v>
      </c>
      <c r="MV90" s="243">
        <f t="shared" si="680"/>
        <v>0</v>
      </c>
      <c r="MW90" s="861">
        <f t="shared" si="898"/>
        <v>42705</v>
      </c>
      <c r="MX90" s="253">
        <f t="shared" si="899"/>
        <v>157866.73499999999</v>
      </c>
      <c r="MY90" s="243">
        <f t="shared" si="900"/>
        <v>0</v>
      </c>
      <c r="MZ90" s="243">
        <f t="shared" si="901"/>
        <v>0</v>
      </c>
      <c r="NA90" s="243">
        <f t="shared" si="902"/>
        <v>157866.73499999999</v>
      </c>
      <c r="NB90" s="359"/>
      <c r="NC90" s="1159">
        <f t="shared" si="794"/>
        <v>42522</v>
      </c>
      <c r="ND90" s="378">
        <f t="shared" si="795"/>
        <v>7862.375</v>
      </c>
      <c r="NE90" s="378">
        <f t="shared" si="796"/>
        <v>0</v>
      </c>
      <c r="NF90" s="382">
        <f t="shared" si="797"/>
        <v>0</v>
      </c>
      <c r="NG90" s="274">
        <f t="shared" si="798"/>
        <v>7862.375</v>
      </c>
      <c r="NH90" s="819">
        <f t="shared" si="799"/>
        <v>42522</v>
      </c>
      <c r="NI90" s="269">
        <f t="shared" si="800"/>
        <v>7862.375</v>
      </c>
      <c r="NJ90" s="274">
        <f t="shared" si="801"/>
        <v>0</v>
      </c>
      <c r="NK90" s="1113">
        <f t="shared" si="802"/>
        <v>1</v>
      </c>
      <c r="NL90" s="992">
        <f t="shared" si="803"/>
        <v>0</v>
      </c>
      <c r="NM90" s="413">
        <f t="shared" si="804"/>
        <v>42522</v>
      </c>
      <c r="NN90" s="378">
        <f t="shared" si="896"/>
        <v>135405.62</v>
      </c>
      <c r="NO90" s="243">
        <f>MAX(NN55:NN90)</f>
        <v>135405.62</v>
      </c>
      <c r="NP90" s="243">
        <f t="shared" si="805"/>
        <v>0</v>
      </c>
      <c r="NQ90" s="276">
        <f>(NP90=NP203)*1</f>
        <v>0</v>
      </c>
      <c r="NR90" s="254">
        <f t="shared" si="806"/>
        <v>0</v>
      </c>
      <c r="NS90" s="757"/>
      <c r="NT90" s="757"/>
      <c r="NU90" s="758"/>
      <c r="NV90" s="758"/>
      <c r="NW90" s="758"/>
      <c r="NX90" s="234"/>
      <c r="NY90" s="241"/>
      <c r="NZ90" s="241"/>
      <c r="OA90" s="143"/>
      <c r="OB90" s="241"/>
      <c r="OC90" s="241"/>
      <c r="OD90" s="236"/>
      <c r="OE90" s="236"/>
      <c r="OF90" s="236"/>
      <c r="OG90" s="234"/>
      <c r="OH90" s="143"/>
      <c r="OI90" s="236"/>
      <c r="OJ90" s="236"/>
      <c r="OK90" s="236"/>
      <c r="OL90" s="236"/>
      <c r="OM90" s="236"/>
      <c r="ON90" s="236"/>
      <c r="OO90" s="236"/>
      <c r="OP90" s="236"/>
      <c r="OQ90" s="236"/>
      <c r="OR90" s="236"/>
      <c r="OS90" s="236"/>
      <c r="OT90" s="236"/>
      <c r="OU90" s="236"/>
      <c r="OV90" s="236"/>
      <c r="OW90" s="236"/>
      <c r="OX90" s="236"/>
      <c r="OY90" s="236"/>
      <c r="OZ90" s="236"/>
      <c r="PA90" s="236"/>
      <c r="PB90" s="236"/>
      <c r="PC90" s="236"/>
      <c r="PD90" s="236"/>
      <c r="PE90" s="236"/>
      <c r="PF90" s="236"/>
      <c r="PG90" s="236"/>
      <c r="PH90" s="236"/>
      <c r="PI90" s="236"/>
      <c r="PJ90" s="236"/>
      <c r="PK90" s="236"/>
      <c r="PL90" s="236"/>
      <c r="PM90" s="236"/>
      <c r="PN90" s="236"/>
      <c r="PO90" s="236"/>
      <c r="PP90" s="236"/>
      <c r="PQ90" s="236"/>
      <c r="PR90" s="236"/>
      <c r="PS90" s="236"/>
      <c r="PT90" s="236"/>
      <c r="PU90" s="236"/>
      <c r="PV90" s="236"/>
      <c r="PW90" s="236"/>
      <c r="PX90" s="236"/>
      <c r="PY90" s="236"/>
      <c r="PZ90" s="236"/>
      <c r="QA90" s="236"/>
      <c r="QB90" s="236"/>
      <c r="QC90" s="236"/>
      <c r="QD90" s="236"/>
      <c r="QE90" s="236"/>
      <c r="QF90" s="236"/>
      <c r="QG90" s="236"/>
      <c r="QH90" s="236"/>
      <c r="QI90" s="236"/>
      <c r="QJ90" s="236"/>
      <c r="QK90" s="236"/>
      <c r="QL90" s="236"/>
      <c r="QM90" s="236"/>
      <c r="QN90" s="236"/>
      <c r="QO90" s="236"/>
      <c r="QP90" s="236"/>
      <c r="QQ90" s="236"/>
      <c r="QR90" s="236"/>
      <c r="QS90" s="236"/>
      <c r="QT90" s="236"/>
      <c r="QU90" s="236"/>
      <c r="QV90" s="236"/>
      <c r="QW90" s="236"/>
      <c r="QX90" s="236"/>
      <c r="QY90" s="84"/>
      <c r="QZ90" s="84"/>
      <c r="RA90" s="84"/>
      <c r="RB90" s="84"/>
      <c r="RC90" s="84"/>
      <c r="RD90" s="84"/>
      <c r="RE90" s="84"/>
      <c r="RF90" s="84"/>
      <c r="RG90" s="84"/>
      <c r="RH90" s="84"/>
      <c r="RI90" s="84"/>
      <c r="RJ90" s="84"/>
      <c r="RK90" s="84"/>
      <c r="RL90" s="84"/>
      <c r="RM90" s="84"/>
      <c r="RN90" s="84"/>
      <c r="RO90" s="84"/>
      <c r="RP90" s="84"/>
      <c r="RQ90" s="84"/>
      <c r="RR90" s="84"/>
      <c r="RS90" s="84"/>
      <c r="RT90" s="84"/>
      <c r="RU90" s="84"/>
      <c r="RV90" s="84"/>
      <c r="RW90" s="84"/>
      <c r="RX90" s="84"/>
      <c r="RY90" s="84"/>
      <c r="RZ90" s="84"/>
      <c r="SA90" s="84"/>
      <c r="SB90" s="84"/>
      <c r="SC90" s="84"/>
      <c r="SD90" s="84"/>
      <c r="SE90" s="84"/>
      <c r="SF90" s="84"/>
      <c r="SG90" s="84"/>
      <c r="SH90" s="84"/>
      <c r="SI90" s="84"/>
      <c r="SJ90" s="84"/>
      <c r="SK90" s="84"/>
      <c r="SL90" s="84"/>
      <c r="SM90" s="84"/>
      <c r="SN90" s="84"/>
      <c r="SO90" s="84"/>
      <c r="SP90" s="84"/>
      <c r="SQ90" s="84"/>
      <c r="SR90" s="84"/>
      <c r="SS90" s="84"/>
      <c r="ST90" s="84"/>
      <c r="SU90" s="84"/>
      <c r="SV90" s="84"/>
      <c r="SW90" s="84"/>
      <c r="SX90" s="84"/>
      <c r="SY90" s="84"/>
      <c r="SZ90" s="84"/>
      <c r="TA90" s="84"/>
      <c r="TB90" s="84"/>
      <c r="TC90" s="84"/>
      <c r="TD90" s="84"/>
      <c r="TE90" s="84"/>
      <c r="TF90" s="84"/>
      <c r="TG90" s="84"/>
      <c r="TH90" s="84"/>
      <c r="TI90" s="84"/>
      <c r="TJ90" s="84"/>
      <c r="TK90" s="84"/>
      <c r="TL90" s="84"/>
      <c r="TM90" s="84"/>
      <c r="TN90" s="84"/>
      <c r="TO90" s="84"/>
      <c r="TP90" s="84"/>
      <c r="TQ90" s="84"/>
      <c r="TR90" s="84"/>
      <c r="TS90" s="84"/>
      <c r="TT90" s="84"/>
      <c r="TU90" s="84"/>
      <c r="TV90" s="84"/>
      <c r="TW90" s="84"/>
      <c r="TX90" s="84"/>
      <c r="TY90" s="84"/>
      <c r="TZ90" s="84"/>
      <c r="UA90" s="84"/>
      <c r="UB90" s="84"/>
      <c r="UC90" s="84"/>
      <c r="UD90" s="84"/>
      <c r="UE90" s="84"/>
      <c r="UF90" s="84"/>
      <c r="UG90" s="84"/>
      <c r="UH90" s="84"/>
      <c r="UI90" s="84"/>
    </row>
    <row r="91" spans="1:555" s="90" customFormat="1" ht="19.5" customHeight="1" x14ac:dyDescent="0.35">
      <c r="A91" s="84"/>
      <c r="B91" s="1167">
        <f t="shared" si="807"/>
        <v>42552</v>
      </c>
      <c r="C91" s="867">
        <f t="shared" si="808"/>
        <v>59048.875</v>
      </c>
      <c r="D91" s="869">
        <v>0</v>
      </c>
      <c r="E91" s="869">
        <v>0</v>
      </c>
      <c r="F91" s="867">
        <f t="shared" si="683"/>
        <v>5875.7550000000001</v>
      </c>
      <c r="G91" s="870">
        <f t="shared" si="809"/>
        <v>64924.63</v>
      </c>
      <c r="H91" s="953">
        <f t="shared" si="810"/>
        <v>9.9506637510028764E-2</v>
      </c>
      <c r="I91" s="355">
        <f t="shared" si="811"/>
        <v>141281.375</v>
      </c>
      <c r="J91" s="355">
        <f>MAX(I55:I91)</f>
        <v>141281.375</v>
      </c>
      <c r="K91" s="355">
        <f t="shared" si="684"/>
        <v>0</v>
      </c>
      <c r="L91" s="1145">
        <f t="shared" si="685"/>
        <v>42552</v>
      </c>
      <c r="M91" s="330">
        <f t="shared" si="812"/>
        <v>0</v>
      </c>
      <c r="N91" s="1035">
        <v>-1982.5</v>
      </c>
      <c r="O91" s="498">
        <f t="shared" si="686"/>
        <v>0</v>
      </c>
      <c r="P91" s="330">
        <f t="shared" si="813"/>
        <v>1</v>
      </c>
      <c r="Q91" s="382">
        <f t="shared" si="687"/>
        <v>-198.25</v>
      </c>
      <c r="R91" s="274">
        <f t="shared" si="688"/>
        <v>-198.25</v>
      </c>
      <c r="S91" s="499">
        <f t="shared" si="814"/>
        <v>0</v>
      </c>
      <c r="T91" s="1036">
        <v>0</v>
      </c>
      <c r="U91" s="269">
        <f t="shared" si="689"/>
        <v>0</v>
      </c>
      <c r="V91" s="499">
        <f t="shared" si="815"/>
        <v>1</v>
      </c>
      <c r="W91" s="1036">
        <v>0</v>
      </c>
      <c r="X91" s="269">
        <f t="shared" si="690"/>
        <v>0</v>
      </c>
      <c r="Y91" s="499">
        <f t="shared" si="816"/>
        <v>0</v>
      </c>
      <c r="Z91" s="298">
        <v>3810</v>
      </c>
      <c r="AA91" s="392">
        <f t="shared" si="691"/>
        <v>0</v>
      </c>
      <c r="AB91" s="330">
        <f t="shared" si="817"/>
        <v>0</v>
      </c>
      <c r="AC91" s="298">
        <f t="shared" si="692"/>
        <v>1905</v>
      </c>
      <c r="AD91" s="274">
        <f t="shared" si="693"/>
        <v>0</v>
      </c>
      <c r="AE91" s="499">
        <f t="shared" si="818"/>
        <v>1</v>
      </c>
      <c r="AF91" s="1036">
        <v>381</v>
      </c>
      <c r="AG91" s="274">
        <f t="shared" si="694"/>
        <v>381</v>
      </c>
      <c r="AH91" s="499">
        <f t="shared" si="819"/>
        <v>0</v>
      </c>
      <c r="AI91" s="1036">
        <v>5810</v>
      </c>
      <c r="AJ91" s="392">
        <f t="shared" si="695"/>
        <v>0</v>
      </c>
      <c r="AK91" s="330">
        <f t="shared" si="820"/>
        <v>0</v>
      </c>
      <c r="AL91" s="1036">
        <v>2905</v>
      </c>
      <c r="AM91" s="274">
        <f t="shared" si="696"/>
        <v>0</v>
      </c>
      <c r="AN91" s="499">
        <f t="shared" si="821"/>
        <v>1</v>
      </c>
      <c r="AO91" s="1036">
        <v>1162</v>
      </c>
      <c r="AP91" s="392">
        <f t="shared" si="697"/>
        <v>1162</v>
      </c>
      <c r="AQ91" s="316">
        <f t="shared" si="822"/>
        <v>0</v>
      </c>
      <c r="AR91" s="1036">
        <v>758.75</v>
      </c>
      <c r="AS91" s="392">
        <f t="shared" si="698"/>
        <v>0</v>
      </c>
      <c r="AT91" s="276">
        <f t="shared" si="823"/>
        <v>0</v>
      </c>
      <c r="AU91" s="1036">
        <v>379.38</v>
      </c>
      <c r="AV91" s="392">
        <f t="shared" si="699"/>
        <v>0</v>
      </c>
      <c r="AW91" s="297">
        <f t="shared" si="824"/>
        <v>1</v>
      </c>
      <c r="AX91" s="1036">
        <v>75.88</v>
      </c>
      <c r="AY91" s="274">
        <f t="shared" si="700"/>
        <v>75.88</v>
      </c>
      <c r="AZ91" s="499">
        <f t="shared" si="825"/>
        <v>0</v>
      </c>
      <c r="BA91" s="268">
        <v>-1900</v>
      </c>
      <c r="BB91" s="392">
        <f t="shared" si="701"/>
        <v>0</v>
      </c>
      <c r="BC91" s="330">
        <f t="shared" si="826"/>
        <v>0</v>
      </c>
      <c r="BD91" s="268">
        <v>1710</v>
      </c>
      <c r="BE91" s="274">
        <f t="shared" si="702"/>
        <v>0</v>
      </c>
      <c r="BF91" s="499">
        <f t="shared" si="827"/>
        <v>0</v>
      </c>
      <c r="BG91" s="1036">
        <v>1975</v>
      </c>
      <c r="BH91" s="358">
        <f t="shared" si="703"/>
        <v>0</v>
      </c>
      <c r="BI91" s="499">
        <f t="shared" si="828"/>
        <v>0</v>
      </c>
      <c r="BJ91" s="1036">
        <v>800</v>
      </c>
      <c r="BK91" s="269">
        <f t="shared" si="704"/>
        <v>0</v>
      </c>
      <c r="BL91" s="499">
        <f t="shared" si="829"/>
        <v>1</v>
      </c>
      <c r="BM91" s="382">
        <f t="shared" si="705"/>
        <v>400</v>
      </c>
      <c r="BN91" s="392">
        <f t="shared" si="706"/>
        <v>400</v>
      </c>
      <c r="BO91" s="499">
        <f t="shared" si="830"/>
        <v>0</v>
      </c>
      <c r="BP91" s="1036">
        <v>1718.75</v>
      </c>
      <c r="BQ91" s="274">
        <f t="shared" si="707"/>
        <v>0</v>
      </c>
      <c r="BR91" s="499">
        <f t="shared" si="831"/>
        <v>0</v>
      </c>
      <c r="BS91" s="298">
        <v>7806.25</v>
      </c>
      <c r="BT91" s="269">
        <f t="shared" si="708"/>
        <v>0</v>
      </c>
      <c r="BU91" s="499">
        <f t="shared" si="832"/>
        <v>1</v>
      </c>
      <c r="BV91" s="298">
        <f t="shared" si="709"/>
        <v>3903.125</v>
      </c>
      <c r="BW91" s="392">
        <f t="shared" si="710"/>
        <v>3903.125</v>
      </c>
      <c r="BX91" s="499">
        <f t="shared" si="833"/>
        <v>0</v>
      </c>
      <c r="BY91" s="1036">
        <v>10</v>
      </c>
      <c r="BZ91" s="392">
        <f t="shared" si="711"/>
        <v>0</v>
      </c>
      <c r="CA91" s="297">
        <f t="shared" si="897"/>
        <v>0</v>
      </c>
      <c r="CB91" s="1036">
        <v>1520</v>
      </c>
      <c r="CC91" s="269">
        <f t="shared" si="712"/>
        <v>0</v>
      </c>
      <c r="CD91" s="501">
        <f t="shared" si="834"/>
        <v>0</v>
      </c>
      <c r="CE91" s="298">
        <f t="shared" si="713"/>
        <v>760</v>
      </c>
      <c r="CF91" s="500">
        <f t="shared" si="714"/>
        <v>0</v>
      </c>
      <c r="CG91" s="330">
        <f t="shared" si="835"/>
        <v>1</v>
      </c>
      <c r="CH91" s="1036">
        <v>152</v>
      </c>
      <c r="CI91" s="299">
        <f t="shared" si="715"/>
        <v>152</v>
      </c>
      <c r="CJ91" s="499">
        <f t="shared" si="836"/>
        <v>0</v>
      </c>
      <c r="CK91" s="268"/>
      <c r="CL91" s="392">
        <f t="shared" si="716"/>
        <v>0</v>
      </c>
      <c r="CM91" s="330">
        <f t="shared" si="837"/>
        <v>0</v>
      </c>
      <c r="CN91" s="268"/>
      <c r="CO91" s="269">
        <f t="shared" si="717"/>
        <v>0</v>
      </c>
      <c r="CP91" s="501">
        <f t="shared" si="838"/>
        <v>0</v>
      </c>
      <c r="CQ91" s="268"/>
      <c r="CR91" s="299"/>
      <c r="CS91" s="330">
        <f t="shared" si="839"/>
        <v>1</v>
      </c>
      <c r="CT91" s="268"/>
      <c r="CU91" s="274">
        <f t="shared" si="718"/>
        <v>0</v>
      </c>
      <c r="CV91" s="323">
        <f t="shared" si="719"/>
        <v>5875.7550000000001</v>
      </c>
      <c r="CW91" s="323">
        <f t="shared" si="840"/>
        <v>141281.375</v>
      </c>
      <c r="CX91" s="223"/>
      <c r="CY91" s="1127">
        <f t="shared" si="720"/>
        <v>42552</v>
      </c>
      <c r="CZ91" s="297">
        <f t="shared" si="841"/>
        <v>0</v>
      </c>
      <c r="DA91" s="269">
        <v>598.75</v>
      </c>
      <c r="DB91" s="299">
        <f t="shared" si="721"/>
        <v>0</v>
      </c>
      <c r="DC91" s="297">
        <f t="shared" si="842"/>
        <v>0</v>
      </c>
      <c r="DD91" s="298">
        <f t="shared" si="722"/>
        <v>59.875</v>
      </c>
      <c r="DE91" s="299">
        <f t="shared" si="723"/>
        <v>0</v>
      </c>
      <c r="DF91" s="297">
        <f t="shared" si="843"/>
        <v>0</v>
      </c>
      <c r="DG91" s="1034">
        <v>4915</v>
      </c>
      <c r="DH91" s="299">
        <f t="shared" si="724"/>
        <v>0</v>
      </c>
      <c r="DI91" s="297">
        <f t="shared" si="844"/>
        <v>0</v>
      </c>
      <c r="DJ91" s="1036">
        <v>491.5</v>
      </c>
      <c r="DK91" s="596">
        <f t="shared" si="725"/>
        <v>0</v>
      </c>
      <c r="DL91" s="297">
        <f t="shared" si="845"/>
        <v>0</v>
      </c>
      <c r="DM91" s="1034">
        <v>2880</v>
      </c>
      <c r="DN91" s="596">
        <f t="shared" si="726"/>
        <v>0</v>
      </c>
      <c r="DO91" s="330">
        <f t="shared" si="846"/>
        <v>0</v>
      </c>
      <c r="DP91" s="298">
        <f t="shared" si="727"/>
        <v>1440</v>
      </c>
      <c r="DQ91" s="274">
        <f t="shared" si="728"/>
        <v>0</v>
      </c>
      <c r="DR91" s="499">
        <f t="shared" si="847"/>
        <v>0</v>
      </c>
      <c r="DS91" s="298">
        <f t="shared" si="729"/>
        <v>288</v>
      </c>
      <c r="DT91" s="274">
        <f t="shared" si="730"/>
        <v>0</v>
      </c>
      <c r="DU91" s="297">
        <f t="shared" si="848"/>
        <v>0</v>
      </c>
      <c r="DV91" s="1036">
        <v>940</v>
      </c>
      <c r="DW91" s="596">
        <f t="shared" si="731"/>
        <v>0</v>
      </c>
      <c r="DX91" s="297">
        <f t="shared" si="849"/>
        <v>0</v>
      </c>
      <c r="DY91" s="269">
        <f t="shared" si="732"/>
        <v>470</v>
      </c>
      <c r="DZ91" s="596">
        <f t="shared" si="733"/>
        <v>0</v>
      </c>
      <c r="EA91" s="297">
        <f t="shared" si="850"/>
        <v>0</v>
      </c>
      <c r="EB91" s="1053">
        <v>188</v>
      </c>
      <c r="EC91" s="596">
        <f t="shared" si="734"/>
        <v>0</v>
      </c>
      <c r="ED91" s="297">
        <f t="shared" si="851"/>
        <v>0</v>
      </c>
      <c r="EE91" s="274">
        <v>2275</v>
      </c>
      <c r="EF91" s="596">
        <f t="shared" si="735"/>
        <v>0</v>
      </c>
      <c r="EG91" s="297">
        <f t="shared" si="852"/>
        <v>0</v>
      </c>
      <c r="EH91" s="269">
        <f t="shared" si="736"/>
        <v>1137.5</v>
      </c>
      <c r="EI91" s="596">
        <f t="shared" si="737"/>
        <v>0</v>
      </c>
      <c r="EJ91" s="276">
        <f t="shared" si="853"/>
        <v>0</v>
      </c>
      <c r="EK91" s="269">
        <f t="shared" si="738"/>
        <v>227.5</v>
      </c>
      <c r="EL91" s="596">
        <f t="shared" si="739"/>
        <v>0</v>
      </c>
      <c r="EM91" s="297">
        <f t="shared" si="854"/>
        <v>0</v>
      </c>
      <c r="EN91" s="1224">
        <v>830</v>
      </c>
      <c r="EO91" s="596">
        <f t="shared" si="740"/>
        <v>0</v>
      </c>
      <c r="EP91" s="297">
        <f t="shared" si="855"/>
        <v>0</v>
      </c>
      <c r="EQ91" s="269">
        <v>1055</v>
      </c>
      <c r="ER91" s="596">
        <f t="shared" si="741"/>
        <v>0</v>
      </c>
      <c r="ES91" s="297">
        <f t="shared" si="856"/>
        <v>0</v>
      </c>
      <c r="ET91" s="1036">
        <v>2100</v>
      </c>
      <c r="EU91" s="596">
        <f t="shared" si="742"/>
        <v>0</v>
      </c>
      <c r="EV91" s="297">
        <f t="shared" si="857"/>
        <v>0</v>
      </c>
      <c r="EW91" s="1036">
        <v>1937.5</v>
      </c>
      <c r="EX91" s="596">
        <f t="shared" si="743"/>
        <v>0</v>
      </c>
      <c r="EY91" s="297">
        <f t="shared" si="858"/>
        <v>0</v>
      </c>
      <c r="EZ91" s="1036">
        <v>968.75</v>
      </c>
      <c r="FA91" s="596">
        <f t="shared" si="744"/>
        <v>0</v>
      </c>
      <c r="FB91" s="297">
        <f t="shared" si="859"/>
        <v>0</v>
      </c>
      <c r="FC91" s="1036">
        <v>3018.75</v>
      </c>
      <c r="FD91" s="596">
        <f t="shared" si="745"/>
        <v>0</v>
      </c>
      <c r="FE91" s="297">
        <f t="shared" si="860"/>
        <v>0</v>
      </c>
      <c r="FF91" s="1036">
        <v>7593.75</v>
      </c>
      <c r="FG91" s="596">
        <f t="shared" si="746"/>
        <v>0</v>
      </c>
      <c r="FH91" s="297">
        <f t="shared" si="861"/>
        <v>0</v>
      </c>
      <c r="FI91" s="1036">
        <v>3796.88</v>
      </c>
      <c r="FJ91" s="596">
        <f t="shared" si="747"/>
        <v>0</v>
      </c>
      <c r="FK91" s="297">
        <f t="shared" si="862"/>
        <v>0</v>
      </c>
      <c r="FL91" s="1036">
        <v>1160</v>
      </c>
      <c r="FM91" s="596">
        <f t="shared" si="748"/>
        <v>0</v>
      </c>
      <c r="FN91" s="297">
        <f t="shared" si="863"/>
        <v>0</v>
      </c>
      <c r="FO91" s="1036">
        <v>2000</v>
      </c>
      <c r="FP91" s="274">
        <f t="shared" si="749"/>
        <v>0</v>
      </c>
      <c r="FQ91" s="274"/>
      <c r="FR91" s="297">
        <f t="shared" si="864"/>
        <v>0</v>
      </c>
      <c r="FS91" s="269">
        <f t="shared" si="750"/>
        <v>1000</v>
      </c>
      <c r="FT91" s="596">
        <f t="shared" si="751"/>
        <v>0</v>
      </c>
      <c r="FU91" s="297">
        <f t="shared" si="865"/>
        <v>0</v>
      </c>
      <c r="FV91" s="269">
        <f t="shared" si="752"/>
        <v>200</v>
      </c>
      <c r="FW91" s="596">
        <f t="shared" si="753"/>
        <v>0</v>
      </c>
      <c r="FX91" s="301">
        <f t="shared" si="754"/>
        <v>0</v>
      </c>
      <c r="FY91" s="492">
        <f t="shared" si="866"/>
        <v>0</v>
      </c>
      <c r="FZ91" s="302"/>
      <c r="GA91" s="1131">
        <f t="shared" si="755"/>
        <v>42552</v>
      </c>
      <c r="GB91" s="316">
        <f t="shared" si="867"/>
        <v>0</v>
      </c>
      <c r="GC91" s="323">
        <v>2282.5</v>
      </c>
      <c r="GD91" s="268">
        <f t="shared" si="756"/>
        <v>0</v>
      </c>
      <c r="GE91" s="316">
        <f t="shared" si="868"/>
        <v>0</v>
      </c>
      <c r="GF91" s="1036">
        <v>228.25</v>
      </c>
      <c r="GG91" s="386">
        <f t="shared" si="757"/>
        <v>0</v>
      </c>
      <c r="GH91" s="669">
        <f t="shared" si="869"/>
        <v>0</v>
      </c>
      <c r="GI91" s="1036">
        <v>6680</v>
      </c>
      <c r="GJ91" s="268">
        <f t="shared" si="758"/>
        <v>0</v>
      </c>
      <c r="GK91" s="546">
        <f t="shared" si="870"/>
        <v>0</v>
      </c>
      <c r="GL91" s="268">
        <f t="shared" si="759"/>
        <v>668</v>
      </c>
      <c r="GM91" s="386">
        <f t="shared" si="760"/>
        <v>0</v>
      </c>
      <c r="GN91" s="297">
        <f t="shared" si="871"/>
        <v>0</v>
      </c>
      <c r="GO91" s="269">
        <v>5717.5</v>
      </c>
      <c r="GP91" s="596">
        <f t="shared" si="761"/>
        <v>0</v>
      </c>
      <c r="GQ91" s="330">
        <f t="shared" si="872"/>
        <v>0</v>
      </c>
      <c r="GR91" s="298">
        <f t="shared" si="762"/>
        <v>2858.75</v>
      </c>
      <c r="GS91" s="274">
        <f t="shared" si="763"/>
        <v>0</v>
      </c>
      <c r="GT91" s="499">
        <f t="shared" si="873"/>
        <v>0</v>
      </c>
      <c r="GU91" s="298">
        <f t="shared" si="764"/>
        <v>571.75</v>
      </c>
      <c r="GV91" s="274">
        <f t="shared" si="765"/>
        <v>0</v>
      </c>
      <c r="GW91" s="499">
        <f t="shared" si="874"/>
        <v>0</v>
      </c>
      <c r="GX91" s="1036">
        <v>7995</v>
      </c>
      <c r="GY91" s="274">
        <f t="shared" si="766"/>
        <v>0</v>
      </c>
      <c r="GZ91" s="499">
        <f t="shared" si="875"/>
        <v>0</v>
      </c>
      <c r="HA91" s="298">
        <f t="shared" si="767"/>
        <v>3997.5</v>
      </c>
      <c r="HB91" s="274">
        <f t="shared" si="768"/>
        <v>0</v>
      </c>
      <c r="HC91" s="499">
        <f t="shared" si="876"/>
        <v>0</v>
      </c>
      <c r="HD91" s="1036">
        <v>1599</v>
      </c>
      <c r="HE91" s="274">
        <f t="shared" si="769"/>
        <v>0</v>
      </c>
      <c r="HF91" s="691">
        <f t="shared" si="877"/>
        <v>0</v>
      </c>
      <c r="HG91" s="317">
        <v>1310</v>
      </c>
      <c r="HH91" s="498">
        <f t="shared" si="770"/>
        <v>0</v>
      </c>
      <c r="HI91" s="691">
        <f t="shared" si="878"/>
        <v>0</v>
      </c>
      <c r="HJ91" s="317">
        <f t="shared" si="771"/>
        <v>655</v>
      </c>
      <c r="HK91" s="498">
        <f t="shared" si="772"/>
        <v>0</v>
      </c>
      <c r="HL91" s="689">
        <f t="shared" si="879"/>
        <v>0</v>
      </c>
      <c r="HM91" s="317">
        <f t="shared" si="773"/>
        <v>131</v>
      </c>
      <c r="HN91" s="317">
        <f t="shared" si="774"/>
        <v>0</v>
      </c>
      <c r="HO91" s="691">
        <f t="shared" si="880"/>
        <v>0</v>
      </c>
      <c r="HP91" s="1036">
        <v>1870</v>
      </c>
      <c r="HQ91" s="498">
        <f t="shared" si="775"/>
        <v>0</v>
      </c>
      <c r="HR91" s="499"/>
      <c r="HS91" s="298"/>
      <c r="HT91" s="392"/>
      <c r="HU91" s="691">
        <f t="shared" si="881"/>
        <v>0</v>
      </c>
      <c r="HV91" s="1036">
        <v>1395</v>
      </c>
      <c r="HW91" s="498">
        <f t="shared" si="776"/>
        <v>0</v>
      </c>
      <c r="HX91" s="499"/>
      <c r="HY91" s="298"/>
      <c r="HZ91" s="392"/>
      <c r="IA91" s="689">
        <f t="shared" si="882"/>
        <v>0</v>
      </c>
      <c r="IB91" s="1036">
        <v>1637.5</v>
      </c>
      <c r="IC91" s="317">
        <f t="shared" si="777"/>
        <v>0</v>
      </c>
      <c r="ID91" s="499">
        <f t="shared" si="883"/>
        <v>0</v>
      </c>
      <c r="IE91" s="1036">
        <v>105.75</v>
      </c>
      <c r="IF91" s="392">
        <f t="shared" si="778"/>
        <v>0</v>
      </c>
      <c r="IG91" s="691">
        <f t="shared" si="884"/>
        <v>0</v>
      </c>
      <c r="IH91" s="317">
        <v>2087.5</v>
      </c>
      <c r="II91" s="498">
        <f t="shared" si="779"/>
        <v>0</v>
      </c>
      <c r="IJ91" s="691">
        <f t="shared" si="885"/>
        <v>0</v>
      </c>
      <c r="IK91" s="298">
        <f t="shared" si="780"/>
        <v>1043.75</v>
      </c>
      <c r="IL91" s="317">
        <f t="shared" si="781"/>
        <v>0</v>
      </c>
      <c r="IM91" s="499">
        <f t="shared" si="886"/>
        <v>0</v>
      </c>
      <c r="IN91" s="1036">
        <v>208.75</v>
      </c>
      <c r="IO91" s="392">
        <f t="shared" si="782"/>
        <v>0</v>
      </c>
      <c r="IP91" s="499">
        <f t="shared" si="887"/>
        <v>0</v>
      </c>
      <c r="IQ91" s="1036">
        <v>1868.75</v>
      </c>
      <c r="IR91" s="392">
        <f t="shared" si="783"/>
        <v>0</v>
      </c>
      <c r="IS91" s="499"/>
      <c r="IT91" s="298"/>
      <c r="IU91" s="392"/>
      <c r="IV91" s="499">
        <f t="shared" si="888"/>
        <v>0</v>
      </c>
      <c r="IW91" s="298">
        <v>8306.25</v>
      </c>
      <c r="IX91" s="392">
        <f t="shared" si="784"/>
        <v>0</v>
      </c>
      <c r="IY91" s="499">
        <f t="shared" si="889"/>
        <v>0</v>
      </c>
      <c r="IZ91" s="298">
        <f t="shared" si="785"/>
        <v>4153.125</v>
      </c>
      <c r="JA91" s="392">
        <f t="shared" si="786"/>
        <v>0</v>
      </c>
      <c r="JB91" s="385">
        <f t="shared" si="890"/>
        <v>0</v>
      </c>
      <c r="JC91" s="298">
        <v>830.62</v>
      </c>
      <c r="JD91" s="392">
        <f t="shared" si="787"/>
        <v>0</v>
      </c>
      <c r="JE91" s="499">
        <f t="shared" si="891"/>
        <v>0</v>
      </c>
      <c r="JF91" s="298">
        <v>1095</v>
      </c>
      <c r="JG91" s="392">
        <f t="shared" si="788"/>
        <v>0</v>
      </c>
      <c r="JH91" s="499">
        <f t="shared" si="892"/>
        <v>0</v>
      </c>
      <c r="JI91" s="1036">
        <v>4600</v>
      </c>
      <c r="JJ91" s="392">
        <f t="shared" si="789"/>
        <v>0</v>
      </c>
      <c r="JK91" s="499">
        <f t="shared" si="893"/>
        <v>0</v>
      </c>
      <c r="JL91" s="1036">
        <v>2300</v>
      </c>
      <c r="JM91" s="392">
        <f t="shared" si="790"/>
        <v>0</v>
      </c>
      <c r="JN91" s="499">
        <f t="shared" si="894"/>
        <v>0</v>
      </c>
      <c r="JO91" s="298">
        <f t="shared" si="791"/>
        <v>460</v>
      </c>
      <c r="JP91" s="392">
        <f t="shared" si="792"/>
        <v>0</v>
      </c>
      <c r="JQ91" s="561">
        <f t="shared" si="793"/>
        <v>0</v>
      </c>
      <c r="JR91" s="498">
        <f t="shared" si="895"/>
        <v>0</v>
      </c>
      <c r="JS91" s="223"/>
      <c r="JT91" s="254">
        <f t="shared" ref="JT91:JT102" si="903">B100</f>
        <v>42736</v>
      </c>
      <c r="JU91" s="253">
        <f t="shared" ref="JU91:JU102" si="904">JU90+O100</f>
        <v>0</v>
      </c>
      <c r="JV91" s="253">
        <f t="shared" ref="JV91:JV102" si="905">JV90+R100</f>
        <v>5596.125</v>
      </c>
      <c r="JW91" s="253">
        <f t="shared" ref="JW91:JW102" si="906">JW90+U100</f>
        <v>0</v>
      </c>
      <c r="JX91" s="253">
        <f t="shared" ref="JX91:JX102" si="907">JX90+X100</f>
        <v>837.5</v>
      </c>
      <c r="JY91" s="253">
        <f t="shared" ref="JY91:JY102" si="908">JY90+AA100</f>
        <v>0</v>
      </c>
      <c r="JZ91" s="253">
        <f t="shared" ref="JZ91:JZ102" si="909">JZ90+AD100</f>
        <v>0</v>
      </c>
      <c r="KA91" s="253">
        <f t="shared" ref="KA91:KA102" si="910">KA90+AG100</f>
        <v>11465</v>
      </c>
      <c r="KB91" s="253">
        <f t="shared" ref="KB91:KB102" si="911">KB90+AJ100</f>
        <v>0</v>
      </c>
      <c r="KC91" s="253">
        <f t="shared" ref="KC91:KC102" si="912">KC90+AM100</f>
        <v>0</v>
      </c>
      <c r="KD91" s="831">
        <f t="shared" ref="KD91:KD102" si="913">KD90+AP100</f>
        <v>15113</v>
      </c>
      <c r="KE91" s="831">
        <f t="shared" ref="KE91:KE102" si="914">KE90+AS100</f>
        <v>0</v>
      </c>
      <c r="KF91" s="831">
        <f t="shared" ref="KF91:KF102" si="915">KF90+AV100</f>
        <v>0</v>
      </c>
      <c r="KG91" s="831">
        <f t="shared" ref="KG91:KG102" si="916">KG90+AY100</f>
        <v>4368.3599999999997</v>
      </c>
      <c r="KH91" s="831">
        <f t="shared" ref="KH91:KH102" si="917">KH90+BB100</f>
        <v>0</v>
      </c>
      <c r="KI91" s="831">
        <f t="shared" ref="KI91:KI102" si="918">KI90+BE100</f>
        <v>0</v>
      </c>
      <c r="KJ91" s="253">
        <f t="shared" ref="KJ91:KJ102" si="919">KJ90+BH100</f>
        <v>0</v>
      </c>
      <c r="KK91" s="831">
        <f t="shared" ref="KK91:KK102" si="920">KK90+BK100</f>
        <v>0</v>
      </c>
      <c r="KL91" s="831">
        <f t="shared" ref="KL91:KL102" si="921">KL90+BN100</f>
        <v>61003.125</v>
      </c>
      <c r="KM91" s="831">
        <f t="shared" ref="KM91:KM102" si="922">KM90+BQ100</f>
        <v>0</v>
      </c>
      <c r="KN91" s="831">
        <f t="shared" ref="KN91:KN102" si="923">KN90+BT100</f>
        <v>0</v>
      </c>
      <c r="KO91" s="831">
        <f t="shared" ref="KO91:KO102" si="924">KO90+BW100</f>
        <v>54562.5</v>
      </c>
      <c r="KP91" s="831">
        <f t="shared" ref="KP91:KP102" si="925">KP90+BZ100</f>
        <v>0</v>
      </c>
      <c r="KQ91" s="831">
        <f t="shared" ref="KQ91:KQ102" si="926">KQ90+CC100</f>
        <v>0</v>
      </c>
      <c r="KR91" s="831">
        <f t="shared" ref="KR91:KR102" si="927">KR90+CF100</f>
        <v>0</v>
      </c>
      <c r="KS91" s="831">
        <f t="shared" ref="KS91:KS102" si="928">KS90+CI100</f>
        <v>9340</v>
      </c>
      <c r="KT91" s="515">
        <f t="shared" ref="KT91:KT102" si="929">KT90+DB100</f>
        <v>0</v>
      </c>
      <c r="KU91" s="243">
        <f t="shared" ref="KU91:KU102" si="930">KU90+DE100</f>
        <v>0</v>
      </c>
      <c r="KV91" s="243">
        <f t="shared" ref="KV91:KV102" si="931">KV90+DH100</f>
        <v>0</v>
      </c>
      <c r="KW91" s="243">
        <f t="shared" ref="KW91:KW102" si="932">KW90+DK100</f>
        <v>0</v>
      </c>
      <c r="KX91" s="243">
        <f t="shared" ref="KX91:KX102" si="933">KX90+DN100</f>
        <v>0</v>
      </c>
      <c r="KY91" s="243">
        <f t="shared" ref="KY91:KY102" si="934">KY90+DQ100</f>
        <v>0</v>
      </c>
      <c r="KZ91" s="243">
        <f>KZ90+DT100</f>
        <v>0</v>
      </c>
      <c r="LA91" s="243">
        <f t="shared" ref="LA91:LA102" si="935">LA90+DW100</f>
        <v>0</v>
      </c>
      <c r="LB91" s="243">
        <f t="shared" ref="LB91:LB102" si="936">LB90+DZ100</f>
        <v>0</v>
      </c>
      <c r="LC91" s="243">
        <f t="shared" ref="LC91:LC102" si="937">LC90+EC100</f>
        <v>0</v>
      </c>
      <c r="LD91" s="243">
        <f t="shared" ref="LD91:LD102" si="938">LD90+EF100</f>
        <v>0</v>
      </c>
      <c r="LE91" s="243">
        <f t="shared" ref="LE91:LE102" si="939">LE90+EI100</f>
        <v>0</v>
      </c>
      <c r="LF91" s="243">
        <f t="shared" ref="LF91:LF102" si="940">LF90+EL100</f>
        <v>0</v>
      </c>
      <c r="LG91" s="243">
        <f t="shared" ref="LG91:LG102" si="941">LG90+EO100</f>
        <v>0</v>
      </c>
      <c r="LH91" s="243">
        <f t="shared" ref="LH91:LH102" si="942">LH90+ER100</f>
        <v>0</v>
      </c>
      <c r="LI91" s="243">
        <f t="shared" ref="LI91:LI102" si="943">LI90+EU100</f>
        <v>0</v>
      </c>
      <c r="LJ91" s="243">
        <f t="shared" ref="LJ91:LJ102" si="944">LJ90+EX100</f>
        <v>0</v>
      </c>
      <c r="LK91" s="243">
        <f t="shared" ref="LK91:LK102" si="945">LK90+FA100</f>
        <v>0</v>
      </c>
      <c r="LL91" s="243">
        <f t="shared" ref="LL91:LL102" si="946">LL90+FD100</f>
        <v>0</v>
      </c>
      <c r="LM91" s="243">
        <f t="shared" ref="LM91:LM102" si="947">LM90+FG100</f>
        <v>0</v>
      </c>
      <c r="LN91" s="243">
        <f t="shared" ref="LN91:LN102" si="948">LN90+FJ100</f>
        <v>0</v>
      </c>
      <c r="LO91" s="243">
        <f t="shared" ref="LO91:LO102" si="949">LO90+FP100</f>
        <v>0</v>
      </c>
      <c r="LP91" s="243">
        <f t="shared" ref="LP91:LP102" si="950">LP90+FT100</f>
        <v>0</v>
      </c>
      <c r="LQ91" s="243">
        <f t="shared" ref="LQ91:LQ102" si="951">LQ90+FW100</f>
        <v>0</v>
      </c>
      <c r="LR91" s="515">
        <f t="shared" ref="LR91:LR102" si="952">LR90+GD100</f>
        <v>0</v>
      </c>
      <c r="LS91" s="243">
        <f t="shared" ref="LS91:LS102" si="953">LS90+GG100</f>
        <v>0</v>
      </c>
      <c r="LT91" s="243">
        <f t="shared" ref="LT91:LT102" si="954">LT90+GJ100</f>
        <v>0</v>
      </c>
      <c r="LU91" s="243">
        <f t="shared" ref="LU91:LU102" si="955">LU90+GM100</f>
        <v>0</v>
      </c>
      <c r="LV91" s="243">
        <f t="shared" ref="LV91:LV102" si="956">LV90+GP100</f>
        <v>0</v>
      </c>
      <c r="LW91" s="243">
        <f t="shared" ref="LW91:LW102" si="957">LW90+GS100</f>
        <v>0</v>
      </c>
      <c r="LX91" s="243">
        <f t="shared" ref="LX91:LX102" si="958">LX90+GV100</f>
        <v>0</v>
      </c>
      <c r="LY91" s="243">
        <f t="shared" ref="LY91:LY102" si="959">LY90+GY100</f>
        <v>0</v>
      </c>
      <c r="LZ91" s="243">
        <f t="shared" ref="LZ91:LZ102" si="960">LZ90+HB100</f>
        <v>0</v>
      </c>
      <c r="MA91" s="243">
        <f t="shared" ref="MA91:MA102" si="961">MA90+HE100</f>
        <v>0</v>
      </c>
      <c r="MB91" s="243">
        <f t="shared" ref="MB91:MB102" si="962">MB90+HH100</f>
        <v>0</v>
      </c>
      <c r="MC91" s="243">
        <f>MC89+HK100</f>
        <v>0</v>
      </c>
      <c r="MD91" s="243">
        <f t="shared" ref="MD91:MD102" si="963">MD90+HN100</f>
        <v>0</v>
      </c>
      <c r="ME91" s="243">
        <f t="shared" ref="ME91:ME102" si="964">ME90+HQ100</f>
        <v>0</v>
      </c>
      <c r="MF91" s="243">
        <f t="shared" ref="MF91:MF102" si="965">MF90+HW100</f>
        <v>0</v>
      </c>
      <c r="MG91" s="243">
        <f t="shared" ref="MG91:MG102" si="966">MG90+IC100</f>
        <v>0</v>
      </c>
      <c r="MH91" s="243">
        <f t="shared" ref="MH91:MH102" si="967">MH90+II100</f>
        <v>0</v>
      </c>
      <c r="MI91" s="243">
        <f t="shared" ref="MI91:MI102" si="968">MI90+IL100</f>
        <v>0</v>
      </c>
      <c r="MJ91" s="243">
        <f t="shared" ref="MJ91:MJ102" si="969">MJ90+IR100</f>
        <v>0</v>
      </c>
      <c r="MK91" s="243">
        <f t="shared" ref="MK91:MK102" si="970">MK90+IX100</f>
        <v>0</v>
      </c>
      <c r="ML91" s="243">
        <f t="shared" ref="ML91:ML102" si="971">ML90+JA100</f>
        <v>0</v>
      </c>
      <c r="MM91" s="243">
        <f t="shared" ref="MM91:MM102" si="972">MM90+JG100</f>
        <v>0</v>
      </c>
      <c r="MN91" s="243">
        <f t="shared" ref="MN91:MN102" si="973">MN90+JJ100</f>
        <v>0</v>
      </c>
      <c r="MO91" s="243">
        <f t="shared" ref="MO91:MO102" si="974">MO90+JM100</f>
        <v>0</v>
      </c>
      <c r="MP91" s="243">
        <f t="shared" ref="MP91:MP102" si="975">MP90+JP100</f>
        <v>0</v>
      </c>
      <c r="MQ91" s="243">
        <f t="shared" ref="MQ91:MQ102" si="976">HT100+MQ90</f>
        <v>0</v>
      </c>
      <c r="MR91" s="243">
        <f t="shared" ref="MR91:MR102" si="977">HZ100+MR90</f>
        <v>0</v>
      </c>
      <c r="MS91" s="243">
        <f t="shared" ref="MS91:MS102" si="978">IF100+MS90</f>
        <v>0</v>
      </c>
      <c r="MT91" s="243">
        <f t="shared" ref="MT91:MT102" si="979">IO100+MT90</f>
        <v>0</v>
      </c>
      <c r="MU91" s="243">
        <f t="shared" ref="MU91:MU102" si="980">IU100+MU90</f>
        <v>0</v>
      </c>
      <c r="MV91" s="243">
        <f t="shared" ref="MV91:MV102" si="981">JD100+MV90</f>
        <v>0</v>
      </c>
      <c r="MW91" s="861">
        <f t="shared" si="898"/>
        <v>42736</v>
      </c>
      <c r="MX91" s="253">
        <f t="shared" si="899"/>
        <v>162285.60999999999</v>
      </c>
      <c r="MY91" s="243">
        <f t="shared" si="900"/>
        <v>0</v>
      </c>
      <c r="MZ91" s="243">
        <f t="shared" si="901"/>
        <v>0</v>
      </c>
      <c r="NA91" s="243">
        <f t="shared" si="902"/>
        <v>162285.60999999999</v>
      </c>
      <c r="NB91" s="359"/>
      <c r="NC91" s="1159">
        <f t="shared" si="794"/>
        <v>42552</v>
      </c>
      <c r="ND91" s="378">
        <f t="shared" si="795"/>
        <v>5875.7550000000001</v>
      </c>
      <c r="NE91" s="378">
        <f t="shared" si="796"/>
        <v>0</v>
      </c>
      <c r="NF91" s="382">
        <f t="shared" si="797"/>
        <v>0</v>
      </c>
      <c r="NG91" s="274">
        <f t="shared" si="798"/>
        <v>5875.7550000000001</v>
      </c>
      <c r="NH91" s="819">
        <f t="shared" si="799"/>
        <v>42552</v>
      </c>
      <c r="NI91" s="269">
        <f t="shared" si="800"/>
        <v>5875.7550000000001</v>
      </c>
      <c r="NJ91" s="274">
        <f t="shared" si="801"/>
        <v>0</v>
      </c>
      <c r="NK91" s="1113">
        <f t="shared" si="802"/>
        <v>1</v>
      </c>
      <c r="NL91" s="992">
        <f t="shared" si="803"/>
        <v>0</v>
      </c>
      <c r="NM91" s="413">
        <f t="shared" si="804"/>
        <v>42552</v>
      </c>
      <c r="NN91" s="378">
        <f t="shared" si="896"/>
        <v>141281.375</v>
      </c>
      <c r="NO91" s="243">
        <f>MAX(NN55:NN91)</f>
        <v>141281.375</v>
      </c>
      <c r="NP91" s="243">
        <f t="shared" si="805"/>
        <v>0</v>
      </c>
      <c r="NQ91" s="276">
        <f>(NP91=NP203)*1</f>
        <v>0</v>
      </c>
      <c r="NR91" s="254">
        <f t="shared" si="806"/>
        <v>0</v>
      </c>
      <c r="NS91" s="757">
        <f>SUM(NG85:NG96)</f>
        <v>56509.990000000005</v>
      </c>
      <c r="NT91" s="757">
        <f>(NU91&gt;0)*NS91</f>
        <v>56509.990000000005</v>
      </c>
      <c r="NU91" s="758">
        <f>(NS91&gt;0)*1</f>
        <v>1</v>
      </c>
      <c r="NV91" s="758">
        <f>(NS91&lt;0)*1</f>
        <v>0</v>
      </c>
      <c r="NW91" s="758">
        <f>(NV91&gt;0)*NS91</f>
        <v>0</v>
      </c>
      <c r="NX91" s="234"/>
      <c r="NY91" s="241"/>
      <c r="NZ91" s="241"/>
      <c r="OA91" s="143"/>
      <c r="OB91" s="241"/>
      <c r="OC91" s="241"/>
      <c r="OD91" s="236"/>
      <c r="OE91" s="236"/>
      <c r="OF91" s="236"/>
      <c r="OG91" s="234"/>
      <c r="OH91" s="143"/>
      <c r="OI91" s="236"/>
      <c r="OJ91" s="236"/>
      <c r="OK91" s="236"/>
      <c r="OL91" s="236"/>
      <c r="OM91" s="236"/>
      <c r="ON91" s="236"/>
      <c r="OO91" s="236"/>
      <c r="OP91" s="236"/>
      <c r="OQ91" s="236"/>
      <c r="OR91" s="236"/>
      <c r="OS91" s="236"/>
      <c r="OT91" s="236"/>
      <c r="OU91" s="236"/>
      <c r="OV91" s="236"/>
      <c r="OW91" s="236"/>
      <c r="OX91" s="236"/>
      <c r="OY91" s="236"/>
      <c r="OZ91" s="236"/>
      <c r="PA91" s="236"/>
      <c r="PB91" s="236"/>
      <c r="PC91" s="236"/>
      <c r="PD91" s="236"/>
      <c r="PE91" s="236"/>
      <c r="PF91" s="236"/>
      <c r="PG91" s="236"/>
      <c r="PH91" s="236"/>
      <c r="PI91" s="236"/>
      <c r="PJ91" s="236"/>
      <c r="PK91" s="236"/>
      <c r="PL91" s="236"/>
      <c r="PM91" s="236"/>
      <c r="PN91" s="236"/>
      <c r="PO91" s="236"/>
      <c r="PP91" s="236"/>
      <c r="PQ91" s="236"/>
      <c r="PR91" s="236"/>
      <c r="PS91" s="236"/>
      <c r="PT91" s="236"/>
      <c r="PU91" s="236"/>
      <c r="PV91" s="236"/>
      <c r="PW91" s="236"/>
      <c r="PX91" s="236"/>
      <c r="PY91" s="236"/>
      <c r="PZ91" s="236"/>
      <c r="QA91" s="236"/>
      <c r="QB91" s="236"/>
      <c r="QC91" s="236"/>
      <c r="QD91" s="236"/>
      <c r="QE91" s="236"/>
      <c r="QF91" s="236"/>
      <c r="QG91" s="236"/>
      <c r="QH91" s="236"/>
      <c r="QI91" s="236"/>
      <c r="QJ91" s="236"/>
      <c r="QK91" s="236"/>
      <c r="QL91" s="236"/>
      <c r="QM91" s="236"/>
      <c r="QN91" s="236"/>
      <c r="QO91" s="236"/>
      <c r="QP91" s="236"/>
      <c r="QQ91" s="236"/>
      <c r="QR91" s="236"/>
      <c r="QS91" s="236"/>
      <c r="QT91" s="236"/>
      <c r="QU91" s="236"/>
      <c r="QV91" s="236"/>
      <c r="QW91" s="236"/>
      <c r="QX91" s="236"/>
      <c r="QY91" s="84"/>
      <c r="QZ91" s="84"/>
      <c r="RA91" s="84"/>
      <c r="RB91" s="84"/>
      <c r="RC91" s="84"/>
      <c r="RD91" s="84"/>
      <c r="RE91" s="84"/>
      <c r="RF91" s="84"/>
      <c r="RG91" s="84"/>
      <c r="RH91" s="84"/>
      <c r="RI91" s="84"/>
      <c r="RJ91" s="84"/>
      <c r="RK91" s="84"/>
      <c r="RL91" s="84"/>
      <c r="RM91" s="84"/>
      <c r="RN91" s="84"/>
      <c r="RO91" s="84"/>
      <c r="RP91" s="84"/>
      <c r="RQ91" s="84"/>
      <c r="RR91" s="84"/>
      <c r="RS91" s="84"/>
      <c r="RT91" s="84"/>
      <c r="RU91" s="84"/>
      <c r="RV91" s="84"/>
      <c r="RW91" s="84"/>
      <c r="RX91" s="84"/>
      <c r="RY91" s="84"/>
      <c r="RZ91" s="84"/>
      <c r="SA91" s="84"/>
      <c r="SB91" s="84"/>
      <c r="SC91" s="84"/>
      <c r="SD91" s="84"/>
      <c r="SE91" s="84"/>
      <c r="SF91" s="84"/>
      <c r="SG91" s="84"/>
      <c r="SH91" s="84"/>
      <c r="SI91" s="84"/>
      <c r="SJ91" s="84"/>
      <c r="SK91" s="84"/>
      <c r="SL91" s="84"/>
      <c r="SM91" s="84"/>
      <c r="SN91" s="84"/>
      <c r="SO91" s="84"/>
      <c r="SP91" s="84"/>
      <c r="SQ91" s="84"/>
      <c r="SR91" s="84"/>
      <c r="SS91" s="84"/>
      <c r="ST91" s="84"/>
      <c r="SU91" s="84"/>
      <c r="SV91" s="84"/>
      <c r="SW91" s="84"/>
      <c r="SX91" s="84"/>
      <c r="SY91" s="84"/>
      <c r="SZ91" s="84"/>
      <c r="TA91" s="84"/>
      <c r="TB91" s="84"/>
      <c r="TC91" s="84"/>
      <c r="TD91" s="84"/>
      <c r="TE91" s="84"/>
      <c r="TF91" s="84"/>
      <c r="TG91" s="84"/>
      <c r="TH91" s="84"/>
      <c r="TI91" s="84"/>
      <c r="TJ91" s="84"/>
      <c r="TK91" s="84"/>
      <c r="TL91" s="84"/>
      <c r="TM91" s="84"/>
      <c r="TN91" s="84"/>
      <c r="TO91" s="84"/>
      <c r="TP91" s="84"/>
      <c r="TQ91" s="84"/>
      <c r="TR91" s="84"/>
      <c r="TS91" s="84"/>
      <c r="TT91" s="84"/>
      <c r="TU91" s="84"/>
      <c r="TV91" s="84"/>
      <c r="TW91" s="84"/>
      <c r="TX91" s="84"/>
      <c r="TY91" s="84"/>
      <c r="TZ91" s="84"/>
      <c r="UA91" s="84"/>
      <c r="UB91" s="84"/>
      <c r="UC91" s="84"/>
      <c r="UD91" s="84"/>
      <c r="UE91" s="84"/>
      <c r="UF91" s="84"/>
      <c r="UG91" s="84"/>
      <c r="UH91" s="84"/>
      <c r="UI91" s="84"/>
    </row>
    <row r="92" spans="1:555" s="90" customFormat="1" ht="19.5" customHeight="1" x14ac:dyDescent="0.35">
      <c r="A92" s="84"/>
      <c r="B92" s="1167">
        <f t="shared" si="807"/>
        <v>42583</v>
      </c>
      <c r="C92" s="867">
        <f t="shared" si="808"/>
        <v>64924.63</v>
      </c>
      <c r="D92" s="869">
        <v>0</v>
      </c>
      <c r="E92" s="869">
        <v>0</v>
      </c>
      <c r="F92" s="867">
        <f t="shared" si="683"/>
        <v>3359.4949999999999</v>
      </c>
      <c r="G92" s="870">
        <f t="shared" si="809"/>
        <v>68284.125</v>
      </c>
      <c r="H92" s="953">
        <f t="shared" si="810"/>
        <v>5.1744538243806704E-2</v>
      </c>
      <c r="I92" s="355">
        <f t="shared" si="811"/>
        <v>144640.87</v>
      </c>
      <c r="J92" s="355">
        <f>MAX(I55:I92)</f>
        <v>144640.87</v>
      </c>
      <c r="K92" s="355">
        <f t="shared" si="684"/>
        <v>0</v>
      </c>
      <c r="L92" s="1145">
        <f t="shared" si="685"/>
        <v>42583</v>
      </c>
      <c r="M92" s="330">
        <f t="shared" si="812"/>
        <v>0</v>
      </c>
      <c r="N92" s="1035">
        <v>-3782.5</v>
      </c>
      <c r="O92" s="498">
        <f t="shared" si="686"/>
        <v>0</v>
      </c>
      <c r="P92" s="330">
        <f t="shared" si="813"/>
        <v>1</v>
      </c>
      <c r="Q92" s="382">
        <f t="shared" si="687"/>
        <v>-378.25</v>
      </c>
      <c r="R92" s="274">
        <f t="shared" si="688"/>
        <v>-378.25</v>
      </c>
      <c r="S92" s="499">
        <f t="shared" si="814"/>
        <v>0</v>
      </c>
      <c r="T92" s="964">
        <v>-6000</v>
      </c>
      <c r="U92" s="269">
        <f t="shared" si="689"/>
        <v>0</v>
      </c>
      <c r="V92" s="499">
        <f t="shared" si="815"/>
        <v>1</v>
      </c>
      <c r="W92" s="964">
        <v>-600</v>
      </c>
      <c r="X92" s="269">
        <f t="shared" si="690"/>
        <v>-600</v>
      </c>
      <c r="Y92" s="499">
        <f t="shared" si="816"/>
        <v>0</v>
      </c>
      <c r="Z92" s="298">
        <v>-950</v>
      </c>
      <c r="AA92" s="392">
        <f t="shared" si="691"/>
        <v>0</v>
      </c>
      <c r="AB92" s="330">
        <f t="shared" si="817"/>
        <v>0</v>
      </c>
      <c r="AC92" s="298">
        <f t="shared" si="692"/>
        <v>-475</v>
      </c>
      <c r="AD92" s="274">
        <f t="shared" si="693"/>
        <v>0</v>
      </c>
      <c r="AE92" s="499">
        <f t="shared" si="818"/>
        <v>1</v>
      </c>
      <c r="AF92" s="964">
        <v>-95</v>
      </c>
      <c r="AG92" s="274">
        <f t="shared" si="694"/>
        <v>-95</v>
      </c>
      <c r="AH92" s="499">
        <f t="shared" si="819"/>
        <v>0</v>
      </c>
      <c r="AI92" s="1036">
        <v>140</v>
      </c>
      <c r="AJ92" s="392">
        <f t="shared" si="695"/>
        <v>0</v>
      </c>
      <c r="AK92" s="330">
        <f t="shared" si="820"/>
        <v>0</v>
      </c>
      <c r="AL92" s="1036">
        <v>70</v>
      </c>
      <c r="AM92" s="274">
        <f t="shared" si="696"/>
        <v>0</v>
      </c>
      <c r="AN92" s="499">
        <f t="shared" si="821"/>
        <v>1</v>
      </c>
      <c r="AO92" s="1036">
        <v>28</v>
      </c>
      <c r="AP92" s="392">
        <f t="shared" si="697"/>
        <v>28</v>
      </c>
      <c r="AQ92" s="316">
        <f t="shared" si="822"/>
        <v>0</v>
      </c>
      <c r="AR92" s="964">
        <v>-1431.25</v>
      </c>
      <c r="AS92" s="392">
        <f t="shared" si="698"/>
        <v>0</v>
      </c>
      <c r="AT92" s="276">
        <f t="shared" si="823"/>
        <v>0</v>
      </c>
      <c r="AU92" s="964">
        <v>-715.63</v>
      </c>
      <c r="AV92" s="392">
        <f t="shared" si="699"/>
        <v>0</v>
      </c>
      <c r="AW92" s="297">
        <f t="shared" si="824"/>
        <v>1</v>
      </c>
      <c r="AX92" s="964">
        <v>-143.13</v>
      </c>
      <c r="AY92" s="274">
        <f t="shared" si="700"/>
        <v>-143.13</v>
      </c>
      <c r="AZ92" s="499">
        <f t="shared" si="825"/>
        <v>0</v>
      </c>
      <c r="BA92" s="268">
        <v>3440</v>
      </c>
      <c r="BB92" s="392">
        <f t="shared" si="701"/>
        <v>0</v>
      </c>
      <c r="BC92" s="330">
        <f t="shared" si="826"/>
        <v>0</v>
      </c>
      <c r="BD92" s="268">
        <v>1765</v>
      </c>
      <c r="BE92" s="274">
        <f t="shared" si="702"/>
        <v>0</v>
      </c>
      <c r="BF92" s="499">
        <f t="shared" si="827"/>
        <v>0</v>
      </c>
      <c r="BG92" s="1036">
        <v>6762.5</v>
      </c>
      <c r="BH92" s="358">
        <f t="shared" si="703"/>
        <v>0</v>
      </c>
      <c r="BI92" s="499">
        <f t="shared" si="828"/>
        <v>0</v>
      </c>
      <c r="BJ92" s="1036">
        <v>4281.25</v>
      </c>
      <c r="BK92" s="269">
        <f t="shared" si="704"/>
        <v>0</v>
      </c>
      <c r="BL92" s="499">
        <f t="shared" si="829"/>
        <v>1</v>
      </c>
      <c r="BM92" s="382">
        <f t="shared" si="705"/>
        <v>2140.625</v>
      </c>
      <c r="BN92" s="392">
        <f t="shared" si="706"/>
        <v>2140.625</v>
      </c>
      <c r="BO92" s="499">
        <f t="shared" si="830"/>
        <v>0</v>
      </c>
      <c r="BP92" s="1036">
        <v>4181.25</v>
      </c>
      <c r="BQ92" s="274">
        <f t="shared" si="707"/>
        <v>0</v>
      </c>
      <c r="BR92" s="499">
        <f t="shared" si="831"/>
        <v>0</v>
      </c>
      <c r="BS92" s="298">
        <v>3412.5</v>
      </c>
      <c r="BT92" s="269">
        <f t="shared" si="708"/>
        <v>0</v>
      </c>
      <c r="BU92" s="499">
        <f t="shared" si="832"/>
        <v>1</v>
      </c>
      <c r="BV92" s="298">
        <f t="shared" si="709"/>
        <v>1706.25</v>
      </c>
      <c r="BW92" s="392">
        <f t="shared" si="710"/>
        <v>1706.25</v>
      </c>
      <c r="BX92" s="499">
        <f t="shared" si="833"/>
        <v>0</v>
      </c>
      <c r="BY92" s="1036">
        <v>2120</v>
      </c>
      <c r="BZ92" s="392">
        <f t="shared" si="711"/>
        <v>0</v>
      </c>
      <c r="CA92" s="297">
        <f t="shared" si="897"/>
        <v>0</v>
      </c>
      <c r="CB92" s="1036">
        <v>7010</v>
      </c>
      <c r="CC92" s="269">
        <f t="shared" si="712"/>
        <v>0</v>
      </c>
      <c r="CD92" s="501">
        <f t="shared" si="834"/>
        <v>0</v>
      </c>
      <c r="CE92" s="298">
        <f t="shared" si="713"/>
        <v>3505</v>
      </c>
      <c r="CF92" s="500">
        <f t="shared" si="714"/>
        <v>0</v>
      </c>
      <c r="CG92" s="330">
        <f t="shared" si="835"/>
        <v>1</v>
      </c>
      <c r="CH92" s="1036">
        <v>701</v>
      </c>
      <c r="CI92" s="299">
        <f t="shared" si="715"/>
        <v>701</v>
      </c>
      <c r="CJ92" s="499">
        <f t="shared" si="836"/>
        <v>0</v>
      </c>
      <c r="CK92" s="268"/>
      <c r="CL92" s="392">
        <f t="shared" si="716"/>
        <v>0</v>
      </c>
      <c r="CM92" s="330">
        <f t="shared" si="837"/>
        <v>0</v>
      </c>
      <c r="CN92" s="268"/>
      <c r="CO92" s="269">
        <f t="shared" si="717"/>
        <v>0</v>
      </c>
      <c r="CP92" s="501">
        <f t="shared" si="838"/>
        <v>0</v>
      </c>
      <c r="CQ92" s="268"/>
      <c r="CR92" s="299"/>
      <c r="CS92" s="330">
        <f t="shared" si="839"/>
        <v>1</v>
      </c>
      <c r="CT92" s="268"/>
      <c r="CU92" s="274">
        <f t="shared" si="718"/>
        <v>0</v>
      </c>
      <c r="CV92" s="323">
        <f t="shared" si="719"/>
        <v>3359.4949999999999</v>
      </c>
      <c r="CW92" s="323">
        <f t="shared" si="840"/>
        <v>144640.87</v>
      </c>
      <c r="CX92" s="223"/>
      <c r="CY92" s="1127">
        <f t="shared" si="720"/>
        <v>42583</v>
      </c>
      <c r="CZ92" s="297">
        <f t="shared" si="841"/>
        <v>0</v>
      </c>
      <c r="DA92" s="269">
        <v>-2641.25</v>
      </c>
      <c r="DB92" s="299">
        <f t="shared" si="721"/>
        <v>0</v>
      </c>
      <c r="DC92" s="297">
        <f t="shared" si="842"/>
        <v>0</v>
      </c>
      <c r="DD92" s="298">
        <f t="shared" si="722"/>
        <v>-264.125</v>
      </c>
      <c r="DE92" s="299">
        <f t="shared" si="723"/>
        <v>0</v>
      </c>
      <c r="DF92" s="297">
        <f t="shared" si="843"/>
        <v>0</v>
      </c>
      <c r="DG92" s="1035">
        <v>-2870</v>
      </c>
      <c r="DH92" s="299">
        <f t="shared" si="724"/>
        <v>0</v>
      </c>
      <c r="DI92" s="297">
        <f t="shared" si="844"/>
        <v>0</v>
      </c>
      <c r="DJ92" s="964">
        <v>-287</v>
      </c>
      <c r="DK92" s="596">
        <f t="shared" si="725"/>
        <v>0</v>
      </c>
      <c r="DL92" s="297">
        <f t="shared" si="845"/>
        <v>0</v>
      </c>
      <c r="DM92" s="1034">
        <v>2210</v>
      </c>
      <c r="DN92" s="596">
        <f t="shared" si="726"/>
        <v>0</v>
      </c>
      <c r="DO92" s="330">
        <f t="shared" si="846"/>
        <v>0</v>
      </c>
      <c r="DP92" s="298">
        <f t="shared" si="727"/>
        <v>1105</v>
      </c>
      <c r="DQ92" s="274">
        <f t="shared" si="728"/>
        <v>0</v>
      </c>
      <c r="DR92" s="499">
        <f t="shared" si="847"/>
        <v>0</v>
      </c>
      <c r="DS92" s="298">
        <f t="shared" si="729"/>
        <v>221</v>
      </c>
      <c r="DT92" s="274">
        <f t="shared" si="730"/>
        <v>0</v>
      </c>
      <c r="DU92" s="297">
        <f t="shared" si="848"/>
        <v>0</v>
      </c>
      <c r="DV92" s="1036">
        <v>427.5</v>
      </c>
      <c r="DW92" s="596">
        <f t="shared" si="731"/>
        <v>0</v>
      </c>
      <c r="DX92" s="297">
        <f t="shared" si="849"/>
        <v>0</v>
      </c>
      <c r="DY92" s="269">
        <f t="shared" si="732"/>
        <v>213.75</v>
      </c>
      <c r="DZ92" s="596">
        <f t="shared" si="733"/>
        <v>0</v>
      </c>
      <c r="EA92" s="297">
        <f t="shared" si="850"/>
        <v>0</v>
      </c>
      <c r="EB92" s="1053">
        <v>85.5</v>
      </c>
      <c r="EC92" s="596">
        <f t="shared" si="734"/>
        <v>0</v>
      </c>
      <c r="ED92" s="297">
        <f t="shared" si="851"/>
        <v>0</v>
      </c>
      <c r="EE92" s="274">
        <v>-1862.5</v>
      </c>
      <c r="EF92" s="596">
        <f t="shared" si="735"/>
        <v>0</v>
      </c>
      <c r="EG92" s="297">
        <f t="shared" si="852"/>
        <v>0</v>
      </c>
      <c r="EH92" s="269">
        <f t="shared" si="736"/>
        <v>-931.25</v>
      </c>
      <c r="EI92" s="596">
        <f t="shared" si="737"/>
        <v>0</v>
      </c>
      <c r="EJ92" s="276">
        <f t="shared" si="853"/>
        <v>0</v>
      </c>
      <c r="EK92" s="269">
        <f t="shared" si="738"/>
        <v>-186.25</v>
      </c>
      <c r="EL92" s="596">
        <f t="shared" si="739"/>
        <v>0</v>
      </c>
      <c r="EM92" s="297">
        <f t="shared" si="854"/>
        <v>0</v>
      </c>
      <c r="EN92" s="1225">
        <v>-1660</v>
      </c>
      <c r="EO92" s="596">
        <f t="shared" si="740"/>
        <v>0</v>
      </c>
      <c r="EP92" s="297">
        <f t="shared" si="855"/>
        <v>0</v>
      </c>
      <c r="EQ92" s="269">
        <v>-10</v>
      </c>
      <c r="ER92" s="596">
        <f t="shared" si="741"/>
        <v>0</v>
      </c>
      <c r="ES92" s="297">
        <f t="shared" si="856"/>
        <v>0</v>
      </c>
      <c r="ET92" s="1036">
        <v>4920</v>
      </c>
      <c r="EU92" s="596">
        <f t="shared" si="742"/>
        <v>0</v>
      </c>
      <c r="EV92" s="297">
        <f t="shared" si="857"/>
        <v>0</v>
      </c>
      <c r="EW92" s="1036">
        <v>2068.75</v>
      </c>
      <c r="EX92" s="596">
        <f t="shared" si="743"/>
        <v>0</v>
      </c>
      <c r="EY92" s="297">
        <f t="shared" si="858"/>
        <v>0</v>
      </c>
      <c r="EZ92" s="1036">
        <v>1034.3800000000001</v>
      </c>
      <c r="FA92" s="596">
        <f t="shared" si="744"/>
        <v>0</v>
      </c>
      <c r="FB92" s="297">
        <f t="shared" si="859"/>
        <v>0</v>
      </c>
      <c r="FC92" s="1036">
        <v>1906.25</v>
      </c>
      <c r="FD92" s="596">
        <f t="shared" si="745"/>
        <v>0</v>
      </c>
      <c r="FE92" s="297">
        <f t="shared" si="860"/>
        <v>0</v>
      </c>
      <c r="FF92" s="1036">
        <v>1875</v>
      </c>
      <c r="FG92" s="596">
        <f t="shared" si="746"/>
        <v>0</v>
      </c>
      <c r="FH92" s="297">
        <f t="shared" si="861"/>
        <v>0</v>
      </c>
      <c r="FI92" s="1036">
        <v>937.5</v>
      </c>
      <c r="FJ92" s="596">
        <f t="shared" si="747"/>
        <v>0</v>
      </c>
      <c r="FK92" s="297">
        <f t="shared" si="862"/>
        <v>0</v>
      </c>
      <c r="FL92" s="1036">
        <v>700</v>
      </c>
      <c r="FM92" s="596">
        <f t="shared" si="748"/>
        <v>0</v>
      </c>
      <c r="FN92" s="297">
        <f t="shared" si="863"/>
        <v>0</v>
      </c>
      <c r="FO92" s="1036">
        <v>3830</v>
      </c>
      <c r="FP92" s="274">
        <f t="shared" si="749"/>
        <v>0</v>
      </c>
      <c r="FQ92" s="274"/>
      <c r="FR92" s="297">
        <f t="shared" si="864"/>
        <v>0</v>
      </c>
      <c r="FS92" s="269">
        <f t="shared" si="750"/>
        <v>1915</v>
      </c>
      <c r="FT92" s="596">
        <f t="shared" si="751"/>
        <v>0</v>
      </c>
      <c r="FU92" s="297">
        <f t="shared" si="865"/>
        <v>0</v>
      </c>
      <c r="FV92" s="269">
        <f t="shared" si="752"/>
        <v>383</v>
      </c>
      <c r="FW92" s="596">
        <f t="shared" si="753"/>
        <v>0</v>
      </c>
      <c r="FX92" s="301">
        <f t="shared" si="754"/>
        <v>0</v>
      </c>
      <c r="FY92" s="492">
        <f t="shared" si="866"/>
        <v>0</v>
      </c>
      <c r="FZ92" s="302"/>
      <c r="GA92" s="1131">
        <f t="shared" si="755"/>
        <v>42583</v>
      </c>
      <c r="GB92" s="316">
        <f t="shared" si="867"/>
        <v>0</v>
      </c>
      <c r="GC92" s="323">
        <v>-2568.75</v>
      </c>
      <c r="GD92" s="268">
        <f t="shared" si="756"/>
        <v>0</v>
      </c>
      <c r="GE92" s="316">
        <f t="shared" si="868"/>
        <v>0</v>
      </c>
      <c r="GF92" s="964">
        <v>-256.88</v>
      </c>
      <c r="GG92" s="386">
        <f t="shared" si="757"/>
        <v>0</v>
      </c>
      <c r="GH92" s="669">
        <f t="shared" si="869"/>
        <v>0</v>
      </c>
      <c r="GI92" s="964">
        <v>-1715</v>
      </c>
      <c r="GJ92" s="268">
        <f t="shared" si="758"/>
        <v>0</v>
      </c>
      <c r="GK92" s="546">
        <f t="shared" si="870"/>
        <v>0</v>
      </c>
      <c r="GL92" s="268">
        <f t="shared" si="759"/>
        <v>-171.5</v>
      </c>
      <c r="GM92" s="386">
        <f t="shared" si="760"/>
        <v>0</v>
      </c>
      <c r="GN92" s="297">
        <f t="shared" si="871"/>
        <v>0</v>
      </c>
      <c r="GO92" s="269">
        <v>2285</v>
      </c>
      <c r="GP92" s="596">
        <f t="shared" si="761"/>
        <v>0</v>
      </c>
      <c r="GQ92" s="330">
        <f t="shared" si="872"/>
        <v>0</v>
      </c>
      <c r="GR92" s="298">
        <f t="shared" si="762"/>
        <v>1142.5</v>
      </c>
      <c r="GS92" s="274">
        <f t="shared" si="763"/>
        <v>0</v>
      </c>
      <c r="GT92" s="499">
        <f t="shared" si="873"/>
        <v>0</v>
      </c>
      <c r="GU92" s="298">
        <f t="shared" si="764"/>
        <v>228.5</v>
      </c>
      <c r="GV92" s="274">
        <f t="shared" si="765"/>
        <v>0</v>
      </c>
      <c r="GW92" s="499">
        <f t="shared" si="874"/>
        <v>0</v>
      </c>
      <c r="GX92" s="1036">
        <v>3627.5</v>
      </c>
      <c r="GY92" s="274">
        <f t="shared" si="766"/>
        <v>0</v>
      </c>
      <c r="GZ92" s="499">
        <f t="shared" si="875"/>
        <v>0</v>
      </c>
      <c r="HA92" s="298">
        <f t="shared" si="767"/>
        <v>1813.75</v>
      </c>
      <c r="HB92" s="274">
        <f t="shared" si="768"/>
        <v>0</v>
      </c>
      <c r="HC92" s="499">
        <f t="shared" si="876"/>
        <v>0</v>
      </c>
      <c r="HD92" s="1036">
        <v>725.5</v>
      </c>
      <c r="HE92" s="274">
        <f t="shared" si="769"/>
        <v>0</v>
      </c>
      <c r="HF92" s="691">
        <f t="shared" si="877"/>
        <v>0</v>
      </c>
      <c r="HG92" s="317">
        <v>1647.5</v>
      </c>
      <c r="HH92" s="498">
        <f t="shared" si="770"/>
        <v>0</v>
      </c>
      <c r="HI92" s="691">
        <f t="shared" si="878"/>
        <v>0</v>
      </c>
      <c r="HJ92" s="317">
        <f t="shared" si="771"/>
        <v>823.75</v>
      </c>
      <c r="HK92" s="498">
        <f t="shared" si="772"/>
        <v>0</v>
      </c>
      <c r="HL92" s="689">
        <f t="shared" si="879"/>
        <v>0</v>
      </c>
      <c r="HM92" s="317">
        <f t="shared" si="773"/>
        <v>164.75</v>
      </c>
      <c r="HN92" s="317">
        <f t="shared" si="774"/>
        <v>0</v>
      </c>
      <c r="HO92" s="691">
        <f t="shared" si="880"/>
        <v>0</v>
      </c>
      <c r="HP92" s="1036">
        <v>170</v>
      </c>
      <c r="HQ92" s="498">
        <f t="shared" si="775"/>
        <v>0</v>
      </c>
      <c r="HR92" s="499"/>
      <c r="HS92" s="298"/>
      <c r="HT92" s="392"/>
      <c r="HU92" s="691">
        <f t="shared" si="881"/>
        <v>0</v>
      </c>
      <c r="HV92" s="1036">
        <v>1250</v>
      </c>
      <c r="HW92" s="498">
        <f t="shared" si="776"/>
        <v>0</v>
      </c>
      <c r="HX92" s="499"/>
      <c r="HY92" s="298"/>
      <c r="HZ92" s="392"/>
      <c r="IA92" s="689">
        <f t="shared" si="882"/>
        <v>0</v>
      </c>
      <c r="IB92" s="1036">
        <v>4400</v>
      </c>
      <c r="IC92" s="317">
        <f t="shared" si="777"/>
        <v>0</v>
      </c>
      <c r="ID92" s="499">
        <f t="shared" si="883"/>
        <v>0</v>
      </c>
      <c r="IE92" s="1036">
        <v>417</v>
      </c>
      <c r="IF92" s="392">
        <f t="shared" si="778"/>
        <v>0</v>
      </c>
      <c r="IG92" s="691">
        <f t="shared" si="884"/>
        <v>0</v>
      </c>
      <c r="IH92" s="317">
        <v>3087.5</v>
      </c>
      <c r="II92" s="498">
        <f t="shared" si="779"/>
        <v>0</v>
      </c>
      <c r="IJ92" s="691">
        <f t="shared" si="885"/>
        <v>0</v>
      </c>
      <c r="IK92" s="298">
        <f t="shared" si="780"/>
        <v>1543.75</v>
      </c>
      <c r="IL92" s="317">
        <f t="shared" si="781"/>
        <v>0</v>
      </c>
      <c r="IM92" s="499">
        <f t="shared" si="886"/>
        <v>0</v>
      </c>
      <c r="IN92" s="1036">
        <v>258.25</v>
      </c>
      <c r="IO92" s="392">
        <f t="shared" si="782"/>
        <v>0</v>
      </c>
      <c r="IP92" s="499">
        <f t="shared" si="887"/>
        <v>0</v>
      </c>
      <c r="IQ92" s="1036">
        <v>1737.5</v>
      </c>
      <c r="IR92" s="392">
        <f t="shared" si="783"/>
        <v>0</v>
      </c>
      <c r="IS92" s="499"/>
      <c r="IT92" s="298"/>
      <c r="IU92" s="392"/>
      <c r="IV92" s="499">
        <f t="shared" si="888"/>
        <v>0</v>
      </c>
      <c r="IW92" s="298">
        <v>2693.75</v>
      </c>
      <c r="IX92" s="392">
        <f t="shared" si="784"/>
        <v>0</v>
      </c>
      <c r="IY92" s="499">
        <f t="shared" si="889"/>
        <v>0</v>
      </c>
      <c r="IZ92" s="298">
        <f t="shared" si="785"/>
        <v>1346.875</v>
      </c>
      <c r="JA92" s="392">
        <f t="shared" si="786"/>
        <v>0</v>
      </c>
      <c r="JB92" s="385">
        <f t="shared" si="890"/>
        <v>0</v>
      </c>
      <c r="JC92" s="298">
        <v>197.37</v>
      </c>
      <c r="JD92" s="392">
        <f t="shared" si="787"/>
        <v>0</v>
      </c>
      <c r="JE92" s="499">
        <f t="shared" si="891"/>
        <v>0</v>
      </c>
      <c r="JF92" s="298">
        <v>1525</v>
      </c>
      <c r="JG92" s="392">
        <f t="shared" si="788"/>
        <v>0</v>
      </c>
      <c r="JH92" s="499">
        <f t="shared" si="892"/>
        <v>0</v>
      </c>
      <c r="JI92" s="1036">
        <v>7140</v>
      </c>
      <c r="JJ92" s="392">
        <f t="shared" si="789"/>
        <v>0</v>
      </c>
      <c r="JK92" s="499">
        <f t="shared" si="893"/>
        <v>0</v>
      </c>
      <c r="JL92" s="1036">
        <v>3570</v>
      </c>
      <c r="JM92" s="392">
        <f t="shared" si="790"/>
        <v>0</v>
      </c>
      <c r="JN92" s="499">
        <f t="shared" si="894"/>
        <v>0</v>
      </c>
      <c r="JO92" s="298">
        <f t="shared" si="791"/>
        <v>714</v>
      </c>
      <c r="JP92" s="392">
        <f t="shared" si="792"/>
        <v>0</v>
      </c>
      <c r="JQ92" s="561">
        <f t="shared" si="793"/>
        <v>0</v>
      </c>
      <c r="JR92" s="498">
        <f t="shared" si="895"/>
        <v>0</v>
      </c>
      <c r="JS92" s="223"/>
      <c r="JT92" s="254">
        <f t="shared" si="903"/>
        <v>42767</v>
      </c>
      <c r="JU92" s="253">
        <f t="shared" si="904"/>
        <v>0</v>
      </c>
      <c r="JV92" s="253">
        <f t="shared" si="905"/>
        <v>5539.75</v>
      </c>
      <c r="JW92" s="253">
        <f t="shared" si="906"/>
        <v>0</v>
      </c>
      <c r="JX92" s="253">
        <f t="shared" si="907"/>
        <v>826.5</v>
      </c>
      <c r="JY92" s="253">
        <f t="shared" si="908"/>
        <v>0</v>
      </c>
      <c r="JZ92" s="253">
        <f t="shared" si="909"/>
        <v>0</v>
      </c>
      <c r="KA92" s="253">
        <f t="shared" si="910"/>
        <v>11141</v>
      </c>
      <c r="KB92" s="253">
        <f t="shared" si="911"/>
        <v>0</v>
      </c>
      <c r="KC92" s="253">
        <f t="shared" si="912"/>
        <v>0</v>
      </c>
      <c r="KD92" s="831">
        <f t="shared" si="913"/>
        <v>14031</v>
      </c>
      <c r="KE92" s="831">
        <f t="shared" si="914"/>
        <v>0</v>
      </c>
      <c r="KF92" s="831">
        <f t="shared" si="915"/>
        <v>0</v>
      </c>
      <c r="KG92" s="831">
        <f t="shared" si="916"/>
        <v>4620.24</v>
      </c>
      <c r="KH92" s="831">
        <f t="shared" si="917"/>
        <v>0</v>
      </c>
      <c r="KI92" s="831">
        <f t="shared" si="918"/>
        <v>0</v>
      </c>
      <c r="KJ92" s="253">
        <f t="shared" si="919"/>
        <v>0</v>
      </c>
      <c r="KK92" s="831">
        <f t="shared" si="920"/>
        <v>0</v>
      </c>
      <c r="KL92" s="831">
        <f t="shared" si="921"/>
        <v>61331.25</v>
      </c>
      <c r="KM92" s="831">
        <f t="shared" si="922"/>
        <v>0</v>
      </c>
      <c r="KN92" s="831">
        <f t="shared" si="923"/>
        <v>0</v>
      </c>
      <c r="KO92" s="831">
        <f t="shared" si="924"/>
        <v>55446.875</v>
      </c>
      <c r="KP92" s="831">
        <f t="shared" si="925"/>
        <v>0</v>
      </c>
      <c r="KQ92" s="831">
        <f t="shared" si="926"/>
        <v>0</v>
      </c>
      <c r="KR92" s="831">
        <f t="shared" si="927"/>
        <v>0</v>
      </c>
      <c r="KS92" s="831">
        <f t="shared" si="928"/>
        <v>9132</v>
      </c>
      <c r="KT92" s="243">
        <f t="shared" si="929"/>
        <v>0</v>
      </c>
      <c r="KU92" s="243">
        <f t="shared" si="930"/>
        <v>0</v>
      </c>
      <c r="KV92" s="243">
        <f t="shared" si="931"/>
        <v>0</v>
      </c>
      <c r="KW92" s="243">
        <f t="shared" si="932"/>
        <v>0</v>
      </c>
      <c r="KX92" s="243">
        <f t="shared" si="933"/>
        <v>0</v>
      </c>
      <c r="KY92" s="243">
        <f t="shared" si="934"/>
        <v>0</v>
      </c>
      <c r="KZ92" s="243">
        <f t="shared" ref="KZ92:KZ102" si="982">DT101+KZ91</f>
        <v>0</v>
      </c>
      <c r="LA92" s="243">
        <f t="shared" si="935"/>
        <v>0</v>
      </c>
      <c r="LB92" s="243">
        <f t="shared" si="936"/>
        <v>0</v>
      </c>
      <c r="LC92" s="243">
        <f t="shared" si="937"/>
        <v>0</v>
      </c>
      <c r="LD92" s="243">
        <f t="shared" si="938"/>
        <v>0</v>
      </c>
      <c r="LE92" s="243">
        <f t="shared" si="939"/>
        <v>0</v>
      </c>
      <c r="LF92" s="243">
        <f t="shared" si="940"/>
        <v>0</v>
      </c>
      <c r="LG92" s="243">
        <f t="shared" si="941"/>
        <v>0</v>
      </c>
      <c r="LH92" s="243">
        <f t="shared" si="942"/>
        <v>0</v>
      </c>
      <c r="LI92" s="243">
        <f t="shared" si="943"/>
        <v>0</v>
      </c>
      <c r="LJ92" s="243">
        <f t="shared" si="944"/>
        <v>0</v>
      </c>
      <c r="LK92" s="243">
        <f t="shared" si="945"/>
        <v>0</v>
      </c>
      <c r="LL92" s="243">
        <f t="shared" si="946"/>
        <v>0</v>
      </c>
      <c r="LM92" s="243">
        <f t="shared" si="947"/>
        <v>0</v>
      </c>
      <c r="LN92" s="243">
        <f t="shared" si="948"/>
        <v>0</v>
      </c>
      <c r="LO92" s="243">
        <f t="shared" si="949"/>
        <v>0</v>
      </c>
      <c r="LP92" s="243">
        <f t="shared" si="950"/>
        <v>0</v>
      </c>
      <c r="LQ92" s="243">
        <f t="shared" si="951"/>
        <v>0</v>
      </c>
      <c r="LR92" s="243">
        <f t="shared" si="952"/>
        <v>0</v>
      </c>
      <c r="LS92" s="243">
        <f t="shared" si="953"/>
        <v>0</v>
      </c>
      <c r="LT92" s="243">
        <f t="shared" si="954"/>
        <v>0</v>
      </c>
      <c r="LU92" s="243">
        <f t="shared" si="955"/>
        <v>0</v>
      </c>
      <c r="LV92" s="243">
        <f t="shared" si="956"/>
        <v>0</v>
      </c>
      <c r="LW92" s="243">
        <f t="shared" si="957"/>
        <v>0</v>
      </c>
      <c r="LX92" s="243">
        <f t="shared" si="958"/>
        <v>0</v>
      </c>
      <c r="LY92" s="243">
        <f t="shared" si="959"/>
        <v>0</v>
      </c>
      <c r="LZ92" s="243">
        <f t="shared" si="960"/>
        <v>0</v>
      </c>
      <c r="MA92" s="243">
        <f t="shared" si="961"/>
        <v>0</v>
      </c>
      <c r="MB92" s="243">
        <f t="shared" si="962"/>
        <v>0</v>
      </c>
      <c r="MC92" s="243">
        <f t="shared" ref="MC92:MC102" si="983">MC91+HK101</f>
        <v>0</v>
      </c>
      <c r="MD92" s="243">
        <f t="shared" si="963"/>
        <v>0</v>
      </c>
      <c r="ME92" s="243">
        <f t="shared" si="964"/>
        <v>0</v>
      </c>
      <c r="MF92" s="243">
        <f t="shared" si="965"/>
        <v>0</v>
      </c>
      <c r="MG92" s="243">
        <f t="shared" si="966"/>
        <v>0</v>
      </c>
      <c r="MH92" s="243">
        <f t="shared" si="967"/>
        <v>0</v>
      </c>
      <c r="MI92" s="243">
        <f t="shared" si="968"/>
        <v>0</v>
      </c>
      <c r="MJ92" s="243">
        <f t="shared" si="969"/>
        <v>0</v>
      </c>
      <c r="MK92" s="243">
        <f t="shared" si="970"/>
        <v>0</v>
      </c>
      <c r="ML92" s="243">
        <f t="shared" si="971"/>
        <v>0</v>
      </c>
      <c r="MM92" s="243">
        <f t="shared" si="972"/>
        <v>0</v>
      </c>
      <c r="MN92" s="243">
        <f t="shared" si="973"/>
        <v>0</v>
      </c>
      <c r="MO92" s="243">
        <f t="shared" si="974"/>
        <v>0</v>
      </c>
      <c r="MP92" s="243">
        <f t="shared" si="975"/>
        <v>0</v>
      </c>
      <c r="MQ92" s="243">
        <f t="shared" si="976"/>
        <v>0</v>
      </c>
      <c r="MR92" s="243">
        <f t="shared" si="977"/>
        <v>0</v>
      </c>
      <c r="MS92" s="243">
        <f t="shared" si="978"/>
        <v>0</v>
      </c>
      <c r="MT92" s="243">
        <f t="shared" si="979"/>
        <v>0</v>
      </c>
      <c r="MU92" s="243">
        <f t="shared" si="980"/>
        <v>0</v>
      </c>
      <c r="MV92" s="243">
        <f t="shared" si="981"/>
        <v>0</v>
      </c>
      <c r="MW92" s="861">
        <f t="shared" si="898"/>
        <v>42767</v>
      </c>
      <c r="MX92" s="253">
        <f t="shared" si="899"/>
        <v>162068.61499999999</v>
      </c>
      <c r="MY92" s="243">
        <f t="shared" si="900"/>
        <v>0</v>
      </c>
      <c r="MZ92" s="243">
        <f t="shared" si="901"/>
        <v>0</v>
      </c>
      <c r="NA92" s="243">
        <f t="shared" si="902"/>
        <v>162068.61499999999</v>
      </c>
      <c r="NB92" s="359"/>
      <c r="NC92" s="1159">
        <f t="shared" si="794"/>
        <v>42583</v>
      </c>
      <c r="ND92" s="378">
        <f t="shared" si="795"/>
        <v>3359.4949999999999</v>
      </c>
      <c r="NE92" s="378">
        <f t="shared" si="796"/>
        <v>0</v>
      </c>
      <c r="NF92" s="382">
        <f t="shared" si="797"/>
        <v>0</v>
      </c>
      <c r="NG92" s="274">
        <f t="shared" si="798"/>
        <v>3359.4949999999999</v>
      </c>
      <c r="NH92" s="819">
        <f t="shared" si="799"/>
        <v>42583</v>
      </c>
      <c r="NI92" s="269">
        <f t="shared" si="800"/>
        <v>3359.4949999999999</v>
      </c>
      <c r="NJ92" s="274">
        <f t="shared" si="801"/>
        <v>0</v>
      </c>
      <c r="NK92" s="1113">
        <f t="shared" si="802"/>
        <v>1</v>
      </c>
      <c r="NL92" s="992">
        <f t="shared" si="803"/>
        <v>0</v>
      </c>
      <c r="NM92" s="413">
        <f t="shared" si="804"/>
        <v>42583</v>
      </c>
      <c r="NN92" s="378">
        <f t="shared" si="896"/>
        <v>144640.87</v>
      </c>
      <c r="NO92" s="243">
        <f>MAX(NN55:NN92)</f>
        <v>144640.87</v>
      </c>
      <c r="NP92" s="243">
        <f t="shared" si="805"/>
        <v>0</v>
      </c>
      <c r="NQ92" s="276">
        <f>(NP92=NP203)*1</f>
        <v>0</v>
      </c>
      <c r="NR92" s="254">
        <f t="shared" si="806"/>
        <v>0</v>
      </c>
      <c r="NS92" s="757"/>
      <c r="NT92" s="757"/>
      <c r="NU92" s="758"/>
      <c r="NV92" s="758"/>
      <c r="NW92" s="758"/>
      <c r="NX92" s="234"/>
      <c r="NY92" s="241"/>
      <c r="NZ92" s="241"/>
      <c r="OA92" s="143"/>
      <c r="OB92" s="241"/>
      <c r="OC92" s="241"/>
      <c r="OD92" s="236"/>
      <c r="OE92" s="236"/>
      <c r="OF92" s="236"/>
      <c r="OG92" s="234"/>
      <c r="OH92" s="143"/>
      <c r="OI92" s="236"/>
      <c r="OJ92" s="236"/>
      <c r="OK92" s="236"/>
      <c r="OL92" s="236"/>
      <c r="OM92" s="236"/>
      <c r="ON92" s="236"/>
      <c r="OO92" s="236"/>
      <c r="OP92" s="236"/>
      <c r="OQ92" s="236"/>
      <c r="OR92" s="236"/>
      <c r="OS92" s="236"/>
      <c r="OT92" s="236"/>
      <c r="OU92" s="236"/>
      <c r="OV92" s="236"/>
      <c r="OW92" s="236"/>
      <c r="OX92" s="236"/>
      <c r="OY92" s="236"/>
      <c r="OZ92" s="236"/>
      <c r="PA92" s="236"/>
      <c r="PB92" s="236"/>
      <c r="PC92" s="236"/>
      <c r="PD92" s="236"/>
      <c r="PE92" s="236"/>
      <c r="PF92" s="236"/>
      <c r="PG92" s="236"/>
      <c r="PH92" s="236"/>
      <c r="PI92" s="236"/>
      <c r="PJ92" s="236"/>
      <c r="PK92" s="236"/>
      <c r="PL92" s="236"/>
      <c r="PM92" s="236"/>
      <c r="PN92" s="236"/>
      <c r="PO92" s="236"/>
      <c r="PP92" s="236"/>
      <c r="PQ92" s="236"/>
      <c r="PR92" s="236"/>
      <c r="PS92" s="236"/>
      <c r="PT92" s="236"/>
      <c r="PU92" s="236"/>
      <c r="PV92" s="236"/>
      <c r="PW92" s="236"/>
      <c r="PX92" s="236"/>
      <c r="PY92" s="236"/>
      <c r="PZ92" s="236"/>
      <c r="QA92" s="236"/>
      <c r="QB92" s="236"/>
      <c r="QC92" s="236"/>
      <c r="QD92" s="236"/>
      <c r="QE92" s="236"/>
      <c r="QF92" s="236"/>
      <c r="QG92" s="236"/>
      <c r="QH92" s="236"/>
      <c r="QI92" s="236"/>
      <c r="QJ92" s="236"/>
      <c r="QK92" s="236"/>
      <c r="QL92" s="236"/>
      <c r="QM92" s="236"/>
      <c r="QN92" s="236"/>
      <c r="QO92" s="236"/>
      <c r="QP92" s="236"/>
      <c r="QQ92" s="236"/>
      <c r="QR92" s="236"/>
      <c r="QS92" s="236"/>
      <c r="QT92" s="236"/>
      <c r="QU92" s="236"/>
      <c r="QV92" s="236"/>
      <c r="QW92" s="236"/>
      <c r="QX92" s="236"/>
      <c r="QY92" s="84"/>
      <c r="QZ92" s="84"/>
      <c r="RA92" s="84"/>
      <c r="RB92" s="84"/>
      <c r="RC92" s="84"/>
      <c r="RD92" s="84"/>
      <c r="RE92" s="84"/>
      <c r="RF92" s="84"/>
      <c r="RG92" s="84"/>
      <c r="RH92" s="84"/>
      <c r="RI92" s="84"/>
      <c r="RJ92" s="84"/>
      <c r="RK92" s="84"/>
      <c r="RL92" s="84"/>
      <c r="RM92" s="84"/>
      <c r="RN92" s="84"/>
      <c r="RO92" s="84"/>
      <c r="RP92" s="84"/>
      <c r="RQ92" s="84"/>
      <c r="RR92" s="84"/>
      <c r="RS92" s="84"/>
      <c r="RT92" s="84"/>
      <c r="RU92" s="84"/>
      <c r="RV92" s="84"/>
      <c r="RW92" s="84"/>
      <c r="RX92" s="84"/>
      <c r="RY92" s="84"/>
      <c r="RZ92" s="84"/>
      <c r="SA92" s="84"/>
      <c r="SB92" s="84"/>
      <c r="SC92" s="84"/>
      <c r="SD92" s="84"/>
      <c r="SE92" s="84"/>
      <c r="SF92" s="84"/>
      <c r="SG92" s="84"/>
      <c r="SH92" s="84"/>
      <c r="SI92" s="84"/>
      <c r="SJ92" s="84"/>
      <c r="SK92" s="84"/>
      <c r="SL92" s="84"/>
      <c r="SM92" s="84"/>
      <c r="SN92" s="84"/>
      <c r="SO92" s="84"/>
      <c r="SP92" s="84"/>
      <c r="SQ92" s="84"/>
      <c r="SR92" s="84"/>
      <c r="SS92" s="84"/>
      <c r="ST92" s="84"/>
      <c r="SU92" s="84"/>
      <c r="SV92" s="84"/>
      <c r="SW92" s="84"/>
      <c r="SX92" s="84"/>
      <c r="SY92" s="84"/>
      <c r="SZ92" s="84"/>
      <c r="TA92" s="84"/>
      <c r="TB92" s="84"/>
      <c r="TC92" s="84"/>
      <c r="TD92" s="84"/>
      <c r="TE92" s="84"/>
      <c r="TF92" s="84"/>
      <c r="TG92" s="84"/>
      <c r="TH92" s="84"/>
      <c r="TI92" s="84"/>
      <c r="TJ92" s="84"/>
      <c r="TK92" s="84"/>
      <c r="TL92" s="84"/>
      <c r="TM92" s="84"/>
      <c r="TN92" s="84"/>
      <c r="TO92" s="84"/>
      <c r="TP92" s="84"/>
      <c r="TQ92" s="84"/>
      <c r="TR92" s="84"/>
      <c r="TS92" s="84"/>
      <c r="TT92" s="84"/>
      <c r="TU92" s="84"/>
      <c r="TV92" s="84"/>
      <c r="TW92" s="84"/>
      <c r="TX92" s="84"/>
      <c r="TY92" s="84"/>
      <c r="TZ92" s="84"/>
      <c r="UA92" s="84"/>
      <c r="UB92" s="84"/>
      <c r="UC92" s="84"/>
      <c r="UD92" s="84"/>
      <c r="UE92" s="84"/>
      <c r="UF92" s="84"/>
      <c r="UG92" s="84"/>
      <c r="UH92" s="84"/>
      <c r="UI92" s="84"/>
    </row>
    <row r="93" spans="1:555" s="90" customFormat="1" ht="19.5" customHeight="1" x14ac:dyDescent="0.35">
      <c r="A93" s="84"/>
      <c r="B93" s="1167">
        <f t="shared" si="807"/>
        <v>42614</v>
      </c>
      <c r="C93" s="867">
        <f t="shared" si="808"/>
        <v>68284.125</v>
      </c>
      <c r="D93" s="869">
        <v>0</v>
      </c>
      <c r="E93" s="869">
        <v>0</v>
      </c>
      <c r="F93" s="867">
        <f t="shared" si="683"/>
        <v>1658.125</v>
      </c>
      <c r="G93" s="870">
        <f t="shared" si="809"/>
        <v>69942.25</v>
      </c>
      <c r="H93" s="953">
        <f t="shared" si="810"/>
        <v>2.4282730429656965E-2</v>
      </c>
      <c r="I93" s="355">
        <f t="shared" si="811"/>
        <v>146298.995</v>
      </c>
      <c r="J93" s="355">
        <f>MAX(I55:I93)</f>
        <v>146298.995</v>
      </c>
      <c r="K93" s="355">
        <f t="shared" si="684"/>
        <v>0</v>
      </c>
      <c r="L93" s="1145">
        <f t="shared" si="685"/>
        <v>42614</v>
      </c>
      <c r="M93" s="330">
        <f t="shared" si="812"/>
        <v>0</v>
      </c>
      <c r="N93" s="1034">
        <v>650</v>
      </c>
      <c r="O93" s="498">
        <f t="shared" si="686"/>
        <v>0</v>
      </c>
      <c r="P93" s="330">
        <f t="shared" si="813"/>
        <v>1</v>
      </c>
      <c r="Q93" s="382">
        <f t="shared" si="687"/>
        <v>65</v>
      </c>
      <c r="R93" s="274">
        <f t="shared" si="688"/>
        <v>65</v>
      </c>
      <c r="S93" s="499">
        <f t="shared" si="814"/>
        <v>0</v>
      </c>
      <c r="T93" s="1036">
        <v>60</v>
      </c>
      <c r="U93" s="269">
        <f t="shared" si="689"/>
        <v>0</v>
      </c>
      <c r="V93" s="499">
        <f t="shared" si="815"/>
        <v>1</v>
      </c>
      <c r="W93" s="1036">
        <v>6</v>
      </c>
      <c r="X93" s="269">
        <f t="shared" si="690"/>
        <v>6</v>
      </c>
      <c r="Y93" s="499">
        <f t="shared" si="816"/>
        <v>0</v>
      </c>
      <c r="Z93" s="298">
        <v>2650</v>
      </c>
      <c r="AA93" s="392">
        <f t="shared" si="691"/>
        <v>0</v>
      </c>
      <c r="AB93" s="330">
        <f t="shared" si="817"/>
        <v>0</v>
      </c>
      <c r="AC93" s="298">
        <f t="shared" si="692"/>
        <v>1325</v>
      </c>
      <c r="AD93" s="274">
        <f t="shared" si="693"/>
        <v>0</v>
      </c>
      <c r="AE93" s="499">
        <f t="shared" si="818"/>
        <v>1</v>
      </c>
      <c r="AF93" s="1036">
        <v>265</v>
      </c>
      <c r="AG93" s="274">
        <f t="shared" si="694"/>
        <v>265</v>
      </c>
      <c r="AH93" s="499">
        <f t="shared" si="819"/>
        <v>0</v>
      </c>
      <c r="AI93" s="1036">
        <v>6445</v>
      </c>
      <c r="AJ93" s="392">
        <f t="shared" si="695"/>
        <v>0</v>
      </c>
      <c r="AK93" s="330">
        <f t="shared" si="820"/>
        <v>0</v>
      </c>
      <c r="AL93" s="1036">
        <v>3222.5</v>
      </c>
      <c r="AM93" s="274">
        <f t="shared" si="696"/>
        <v>0</v>
      </c>
      <c r="AN93" s="499">
        <f t="shared" si="821"/>
        <v>1</v>
      </c>
      <c r="AO93" s="1036">
        <v>1289</v>
      </c>
      <c r="AP93" s="392">
        <f t="shared" si="697"/>
        <v>1289</v>
      </c>
      <c r="AQ93" s="316">
        <f t="shared" si="822"/>
        <v>0</v>
      </c>
      <c r="AR93" s="964">
        <v>-3412.5</v>
      </c>
      <c r="AS93" s="392">
        <f t="shared" si="698"/>
        <v>0</v>
      </c>
      <c r="AT93" s="276">
        <f t="shared" si="823"/>
        <v>0</v>
      </c>
      <c r="AU93" s="964">
        <v>-1706.25</v>
      </c>
      <c r="AV93" s="392">
        <f t="shared" si="699"/>
        <v>0</v>
      </c>
      <c r="AW93" s="297">
        <f t="shared" si="824"/>
        <v>1</v>
      </c>
      <c r="AX93" s="964">
        <v>-341.25</v>
      </c>
      <c r="AY93" s="274">
        <f t="shared" si="700"/>
        <v>-341.25</v>
      </c>
      <c r="AZ93" s="499">
        <f t="shared" si="825"/>
        <v>0</v>
      </c>
      <c r="BA93" s="268">
        <v>1380</v>
      </c>
      <c r="BB93" s="392">
        <f t="shared" si="701"/>
        <v>0</v>
      </c>
      <c r="BC93" s="330">
        <f t="shared" si="826"/>
        <v>0</v>
      </c>
      <c r="BD93" s="268">
        <v>-20</v>
      </c>
      <c r="BE93" s="274">
        <f t="shared" si="702"/>
        <v>0</v>
      </c>
      <c r="BF93" s="499">
        <f t="shared" si="827"/>
        <v>0</v>
      </c>
      <c r="BG93" s="1036">
        <v>2387.5</v>
      </c>
      <c r="BH93" s="358">
        <f t="shared" si="703"/>
        <v>0</v>
      </c>
      <c r="BI93" s="499">
        <f t="shared" si="828"/>
        <v>0</v>
      </c>
      <c r="BJ93" s="964">
        <v>-1531.25</v>
      </c>
      <c r="BK93" s="269">
        <f t="shared" si="704"/>
        <v>0</v>
      </c>
      <c r="BL93" s="499">
        <f t="shared" si="829"/>
        <v>1</v>
      </c>
      <c r="BM93" s="382">
        <f t="shared" si="705"/>
        <v>-765.625</v>
      </c>
      <c r="BN93" s="392">
        <f t="shared" si="706"/>
        <v>-765.625</v>
      </c>
      <c r="BO93" s="499">
        <f t="shared" si="830"/>
        <v>0</v>
      </c>
      <c r="BP93" s="1036">
        <v>2893.75</v>
      </c>
      <c r="BQ93" s="274">
        <f t="shared" si="707"/>
        <v>0</v>
      </c>
      <c r="BR93" s="499">
        <f t="shared" si="831"/>
        <v>0</v>
      </c>
      <c r="BS93" s="298">
        <v>1850</v>
      </c>
      <c r="BT93" s="269">
        <f t="shared" si="708"/>
        <v>0</v>
      </c>
      <c r="BU93" s="499">
        <f t="shared" si="832"/>
        <v>1</v>
      </c>
      <c r="BV93" s="298">
        <f t="shared" si="709"/>
        <v>925</v>
      </c>
      <c r="BW93" s="392">
        <f t="shared" si="710"/>
        <v>925</v>
      </c>
      <c r="BX93" s="499">
        <f t="shared" si="833"/>
        <v>0</v>
      </c>
      <c r="BY93" s="1036">
        <v>1760</v>
      </c>
      <c r="BZ93" s="392">
        <f t="shared" si="711"/>
        <v>0</v>
      </c>
      <c r="CA93" s="297">
        <f t="shared" si="897"/>
        <v>0</v>
      </c>
      <c r="CB93" s="1036">
        <v>2150</v>
      </c>
      <c r="CC93" s="269">
        <f t="shared" si="712"/>
        <v>0</v>
      </c>
      <c r="CD93" s="501">
        <f t="shared" si="834"/>
        <v>0</v>
      </c>
      <c r="CE93" s="298">
        <f t="shared" si="713"/>
        <v>1075</v>
      </c>
      <c r="CF93" s="500">
        <f t="shared" si="714"/>
        <v>0</v>
      </c>
      <c r="CG93" s="330">
        <f t="shared" si="835"/>
        <v>1</v>
      </c>
      <c r="CH93" s="1036">
        <v>215</v>
      </c>
      <c r="CI93" s="299">
        <f t="shared" si="715"/>
        <v>215</v>
      </c>
      <c r="CJ93" s="499">
        <f t="shared" si="836"/>
        <v>0</v>
      </c>
      <c r="CK93" s="268"/>
      <c r="CL93" s="392">
        <f t="shared" si="716"/>
        <v>0</v>
      </c>
      <c r="CM93" s="330">
        <f t="shared" si="837"/>
        <v>0</v>
      </c>
      <c r="CN93" s="268"/>
      <c r="CO93" s="269">
        <f t="shared" si="717"/>
        <v>0</v>
      </c>
      <c r="CP93" s="501">
        <f t="shared" si="838"/>
        <v>0</v>
      </c>
      <c r="CQ93" s="268"/>
      <c r="CR93" s="299"/>
      <c r="CS93" s="330">
        <f t="shared" si="839"/>
        <v>1</v>
      </c>
      <c r="CT93" s="268"/>
      <c r="CU93" s="274">
        <f t="shared" si="718"/>
        <v>0</v>
      </c>
      <c r="CV93" s="323">
        <f t="shared" si="719"/>
        <v>1658.125</v>
      </c>
      <c r="CW93" s="323">
        <f t="shared" si="840"/>
        <v>146298.995</v>
      </c>
      <c r="CX93" s="223"/>
      <c r="CY93" s="1127">
        <f t="shared" si="720"/>
        <v>42614</v>
      </c>
      <c r="CZ93" s="297">
        <f t="shared" si="841"/>
        <v>0</v>
      </c>
      <c r="DA93" s="269">
        <v>-1030</v>
      </c>
      <c r="DB93" s="299">
        <f t="shared" si="721"/>
        <v>0</v>
      </c>
      <c r="DC93" s="297">
        <f t="shared" si="842"/>
        <v>0</v>
      </c>
      <c r="DD93" s="298">
        <f t="shared" si="722"/>
        <v>-103</v>
      </c>
      <c r="DE93" s="299">
        <f t="shared" si="723"/>
        <v>0</v>
      </c>
      <c r="DF93" s="297">
        <f t="shared" si="843"/>
        <v>0</v>
      </c>
      <c r="DG93" s="1035">
        <v>-1200</v>
      </c>
      <c r="DH93" s="299">
        <f t="shared" si="724"/>
        <v>0</v>
      </c>
      <c r="DI93" s="297">
        <f t="shared" si="844"/>
        <v>0</v>
      </c>
      <c r="DJ93" s="964">
        <v>-120</v>
      </c>
      <c r="DK93" s="596">
        <f t="shared" si="725"/>
        <v>0</v>
      </c>
      <c r="DL93" s="297">
        <f t="shared" si="845"/>
        <v>0</v>
      </c>
      <c r="DM93" s="1034">
        <v>6080</v>
      </c>
      <c r="DN93" s="596">
        <f t="shared" si="726"/>
        <v>0</v>
      </c>
      <c r="DO93" s="330">
        <f t="shared" si="846"/>
        <v>0</v>
      </c>
      <c r="DP93" s="298">
        <f t="shared" si="727"/>
        <v>3040</v>
      </c>
      <c r="DQ93" s="274">
        <f t="shared" si="728"/>
        <v>0</v>
      </c>
      <c r="DR93" s="499">
        <f t="shared" si="847"/>
        <v>0</v>
      </c>
      <c r="DS93" s="298">
        <f t="shared" si="729"/>
        <v>608</v>
      </c>
      <c r="DT93" s="274">
        <f t="shared" si="730"/>
        <v>0</v>
      </c>
      <c r="DU93" s="297">
        <f t="shared" si="848"/>
        <v>0</v>
      </c>
      <c r="DV93" s="1036">
        <v>7672.5</v>
      </c>
      <c r="DW93" s="596">
        <f t="shared" si="731"/>
        <v>0</v>
      </c>
      <c r="DX93" s="297">
        <f t="shared" si="849"/>
        <v>0</v>
      </c>
      <c r="DY93" s="269">
        <f t="shared" si="732"/>
        <v>3836.25</v>
      </c>
      <c r="DZ93" s="596">
        <f t="shared" si="733"/>
        <v>0</v>
      </c>
      <c r="EA93" s="297">
        <f t="shared" si="850"/>
        <v>0</v>
      </c>
      <c r="EB93" s="1053">
        <v>1534.5</v>
      </c>
      <c r="EC93" s="596">
        <f t="shared" si="734"/>
        <v>0</v>
      </c>
      <c r="ED93" s="297">
        <f t="shared" si="851"/>
        <v>0</v>
      </c>
      <c r="EE93" s="274">
        <v>-775</v>
      </c>
      <c r="EF93" s="596">
        <f t="shared" si="735"/>
        <v>0</v>
      </c>
      <c r="EG93" s="297">
        <f t="shared" si="852"/>
        <v>0</v>
      </c>
      <c r="EH93" s="269">
        <f t="shared" si="736"/>
        <v>-387.5</v>
      </c>
      <c r="EI93" s="596">
        <f t="shared" si="737"/>
        <v>0</v>
      </c>
      <c r="EJ93" s="276">
        <f t="shared" si="853"/>
        <v>0</v>
      </c>
      <c r="EK93" s="269">
        <f t="shared" si="738"/>
        <v>-77.5</v>
      </c>
      <c r="EL93" s="596">
        <f t="shared" si="739"/>
        <v>0</v>
      </c>
      <c r="EM93" s="297">
        <f t="shared" si="854"/>
        <v>0</v>
      </c>
      <c r="EN93" s="1224">
        <v>3070</v>
      </c>
      <c r="EO93" s="596">
        <f t="shared" si="740"/>
        <v>0</v>
      </c>
      <c r="EP93" s="297">
        <f t="shared" si="855"/>
        <v>0</v>
      </c>
      <c r="EQ93" s="269">
        <v>1575</v>
      </c>
      <c r="ER93" s="596">
        <f t="shared" si="741"/>
        <v>0</v>
      </c>
      <c r="ES93" s="297">
        <f t="shared" si="856"/>
        <v>0</v>
      </c>
      <c r="ET93" s="964">
        <v>-1920</v>
      </c>
      <c r="EU93" s="596">
        <f t="shared" si="742"/>
        <v>0</v>
      </c>
      <c r="EV93" s="297">
        <f t="shared" si="857"/>
        <v>0</v>
      </c>
      <c r="EW93" s="964">
        <v>-2662.5</v>
      </c>
      <c r="EX93" s="596">
        <f t="shared" si="743"/>
        <v>0</v>
      </c>
      <c r="EY93" s="297">
        <f t="shared" si="858"/>
        <v>0</v>
      </c>
      <c r="EZ93" s="964">
        <v>-1331.25</v>
      </c>
      <c r="FA93" s="596">
        <f t="shared" si="744"/>
        <v>0</v>
      </c>
      <c r="FB93" s="297">
        <f t="shared" si="859"/>
        <v>0</v>
      </c>
      <c r="FC93" s="1036">
        <v>712.5</v>
      </c>
      <c r="FD93" s="596">
        <f t="shared" si="745"/>
        <v>0</v>
      </c>
      <c r="FE93" s="297">
        <f t="shared" si="860"/>
        <v>0</v>
      </c>
      <c r="FF93" s="1036">
        <v>3093.75</v>
      </c>
      <c r="FG93" s="596">
        <f t="shared" si="746"/>
        <v>0</v>
      </c>
      <c r="FH93" s="297">
        <f t="shared" si="861"/>
        <v>0</v>
      </c>
      <c r="FI93" s="1036">
        <v>1546.87</v>
      </c>
      <c r="FJ93" s="596">
        <f t="shared" si="747"/>
        <v>0</v>
      </c>
      <c r="FK93" s="297">
        <f t="shared" si="862"/>
        <v>0</v>
      </c>
      <c r="FL93" s="1036">
        <v>1065</v>
      </c>
      <c r="FM93" s="596">
        <f t="shared" si="748"/>
        <v>0</v>
      </c>
      <c r="FN93" s="297">
        <f t="shared" si="863"/>
        <v>0</v>
      </c>
      <c r="FO93" s="964">
        <v>-2570</v>
      </c>
      <c r="FP93" s="274">
        <f t="shared" si="749"/>
        <v>0</v>
      </c>
      <c r="FQ93" s="274"/>
      <c r="FR93" s="297">
        <f t="shared" si="864"/>
        <v>0</v>
      </c>
      <c r="FS93" s="269">
        <f t="shared" si="750"/>
        <v>-1285</v>
      </c>
      <c r="FT93" s="596">
        <f t="shared" si="751"/>
        <v>0</v>
      </c>
      <c r="FU93" s="297">
        <f t="shared" si="865"/>
        <v>0</v>
      </c>
      <c r="FV93" s="269">
        <f t="shared" si="752"/>
        <v>-257</v>
      </c>
      <c r="FW93" s="596">
        <f t="shared" si="753"/>
        <v>0</v>
      </c>
      <c r="FX93" s="301">
        <f t="shared" si="754"/>
        <v>0</v>
      </c>
      <c r="FY93" s="492">
        <f t="shared" si="866"/>
        <v>0</v>
      </c>
      <c r="FZ93" s="302"/>
      <c r="GA93" s="1131">
        <f t="shared" si="755"/>
        <v>42614</v>
      </c>
      <c r="GB93" s="316">
        <f t="shared" si="867"/>
        <v>0</v>
      </c>
      <c r="GC93" s="323">
        <v>185</v>
      </c>
      <c r="GD93" s="268">
        <f t="shared" si="756"/>
        <v>0</v>
      </c>
      <c r="GE93" s="316">
        <f t="shared" si="868"/>
        <v>0</v>
      </c>
      <c r="GF93" s="1036">
        <v>18.5</v>
      </c>
      <c r="GG93" s="386">
        <f t="shared" si="757"/>
        <v>0</v>
      </c>
      <c r="GH93" s="669">
        <f t="shared" si="869"/>
        <v>0</v>
      </c>
      <c r="GI93" s="964">
        <v>-265</v>
      </c>
      <c r="GJ93" s="268">
        <f t="shared" si="758"/>
        <v>0</v>
      </c>
      <c r="GK93" s="546">
        <f t="shared" si="870"/>
        <v>0</v>
      </c>
      <c r="GL93" s="268">
        <f t="shared" si="759"/>
        <v>-26.5</v>
      </c>
      <c r="GM93" s="386">
        <f t="shared" si="760"/>
        <v>0</v>
      </c>
      <c r="GN93" s="297">
        <f t="shared" si="871"/>
        <v>0</v>
      </c>
      <c r="GO93" s="269">
        <v>2350</v>
      </c>
      <c r="GP93" s="596">
        <f t="shared" si="761"/>
        <v>0</v>
      </c>
      <c r="GQ93" s="330">
        <f t="shared" si="872"/>
        <v>0</v>
      </c>
      <c r="GR93" s="298">
        <f t="shared" si="762"/>
        <v>1175</v>
      </c>
      <c r="GS93" s="274">
        <f t="shared" si="763"/>
        <v>0</v>
      </c>
      <c r="GT93" s="499">
        <f t="shared" si="873"/>
        <v>0</v>
      </c>
      <c r="GU93" s="298">
        <f t="shared" si="764"/>
        <v>235</v>
      </c>
      <c r="GV93" s="274">
        <f t="shared" si="765"/>
        <v>0</v>
      </c>
      <c r="GW93" s="499">
        <f t="shared" si="874"/>
        <v>0</v>
      </c>
      <c r="GX93" s="1036">
        <v>8425</v>
      </c>
      <c r="GY93" s="274">
        <f t="shared" si="766"/>
        <v>0</v>
      </c>
      <c r="GZ93" s="499">
        <f t="shared" si="875"/>
        <v>0</v>
      </c>
      <c r="HA93" s="298">
        <f t="shared" si="767"/>
        <v>4212.5</v>
      </c>
      <c r="HB93" s="274">
        <f t="shared" si="768"/>
        <v>0</v>
      </c>
      <c r="HC93" s="499">
        <f t="shared" si="876"/>
        <v>0</v>
      </c>
      <c r="HD93" s="1036">
        <v>1685</v>
      </c>
      <c r="HE93" s="274">
        <f t="shared" si="769"/>
        <v>0</v>
      </c>
      <c r="HF93" s="691">
        <f t="shared" si="877"/>
        <v>0</v>
      </c>
      <c r="HG93" s="317">
        <v>1830</v>
      </c>
      <c r="HH93" s="498">
        <f t="shared" si="770"/>
        <v>0</v>
      </c>
      <c r="HI93" s="691">
        <f t="shared" si="878"/>
        <v>0</v>
      </c>
      <c r="HJ93" s="317">
        <f t="shared" si="771"/>
        <v>915</v>
      </c>
      <c r="HK93" s="498">
        <f t="shared" si="772"/>
        <v>0</v>
      </c>
      <c r="HL93" s="689">
        <f t="shared" si="879"/>
        <v>0</v>
      </c>
      <c r="HM93" s="317">
        <f t="shared" si="773"/>
        <v>183</v>
      </c>
      <c r="HN93" s="317">
        <f t="shared" si="774"/>
        <v>0</v>
      </c>
      <c r="HO93" s="691">
        <f t="shared" si="880"/>
        <v>0</v>
      </c>
      <c r="HP93" s="1036">
        <v>1300</v>
      </c>
      <c r="HQ93" s="498">
        <f t="shared" si="775"/>
        <v>0</v>
      </c>
      <c r="HR93" s="499"/>
      <c r="HS93" s="298"/>
      <c r="HT93" s="392"/>
      <c r="HU93" s="691">
        <f t="shared" si="881"/>
        <v>0</v>
      </c>
      <c r="HV93" s="1036">
        <v>715</v>
      </c>
      <c r="HW93" s="498">
        <f t="shared" si="776"/>
        <v>0</v>
      </c>
      <c r="HX93" s="499"/>
      <c r="HY93" s="298"/>
      <c r="HZ93" s="392"/>
      <c r="IA93" s="689">
        <f t="shared" si="882"/>
        <v>0</v>
      </c>
      <c r="IB93" s="964">
        <v>-2950</v>
      </c>
      <c r="IC93" s="317">
        <f t="shared" si="777"/>
        <v>0</v>
      </c>
      <c r="ID93" s="499">
        <f t="shared" si="883"/>
        <v>0</v>
      </c>
      <c r="IE93" s="964">
        <v>-335.5</v>
      </c>
      <c r="IF93" s="392">
        <f t="shared" si="778"/>
        <v>0</v>
      </c>
      <c r="IG93" s="691">
        <f t="shared" si="884"/>
        <v>0</v>
      </c>
      <c r="IH93" s="317">
        <v>-1587.5</v>
      </c>
      <c r="II93" s="498">
        <f t="shared" si="779"/>
        <v>0</v>
      </c>
      <c r="IJ93" s="691">
        <f t="shared" si="885"/>
        <v>0</v>
      </c>
      <c r="IK93" s="298">
        <f t="shared" si="780"/>
        <v>-793.75</v>
      </c>
      <c r="IL93" s="317">
        <f t="shared" si="781"/>
        <v>0</v>
      </c>
      <c r="IM93" s="499">
        <f t="shared" si="886"/>
        <v>0</v>
      </c>
      <c r="IN93" s="964">
        <v>-216.75</v>
      </c>
      <c r="IO93" s="392">
        <f t="shared" si="782"/>
        <v>0</v>
      </c>
      <c r="IP93" s="499">
        <f t="shared" si="887"/>
        <v>0</v>
      </c>
      <c r="IQ93" s="1036">
        <v>831.25</v>
      </c>
      <c r="IR93" s="392">
        <f t="shared" si="783"/>
        <v>0</v>
      </c>
      <c r="IS93" s="499"/>
      <c r="IT93" s="298"/>
      <c r="IU93" s="392"/>
      <c r="IV93" s="499">
        <f t="shared" si="888"/>
        <v>0</v>
      </c>
      <c r="IW93" s="298">
        <v>-631.25</v>
      </c>
      <c r="IX93" s="392">
        <f t="shared" si="784"/>
        <v>0</v>
      </c>
      <c r="IY93" s="499">
        <f t="shared" si="889"/>
        <v>0</v>
      </c>
      <c r="IZ93" s="298">
        <f t="shared" si="785"/>
        <v>-315.625</v>
      </c>
      <c r="JA93" s="392">
        <f t="shared" si="786"/>
        <v>0</v>
      </c>
      <c r="JB93" s="385">
        <f t="shared" si="890"/>
        <v>0</v>
      </c>
      <c r="JC93" s="298">
        <v>-111.13</v>
      </c>
      <c r="JD93" s="392">
        <f t="shared" si="787"/>
        <v>0</v>
      </c>
      <c r="JE93" s="499">
        <f t="shared" si="891"/>
        <v>0</v>
      </c>
      <c r="JF93" s="298">
        <v>-290</v>
      </c>
      <c r="JG93" s="392">
        <f t="shared" si="788"/>
        <v>0</v>
      </c>
      <c r="JH93" s="499">
        <f t="shared" si="892"/>
        <v>0</v>
      </c>
      <c r="JI93" s="964">
        <v>-740</v>
      </c>
      <c r="JJ93" s="392">
        <f t="shared" si="789"/>
        <v>0</v>
      </c>
      <c r="JK93" s="499">
        <f t="shared" si="893"/>
        <v>0</v>
      </c>
      <c r="JL93" s="964">
        <v>-370</v>
      </c>
      <c r="JM93" s="392">
        <f t="shared" si="790"/>
        <v>0</v>
      </c>
      <c r="JN93" s="499">
        <f t="shared" si="894"/>
        <v>0</v>
      </c>
      <c r="JO93" s="298">
        <f t="shared" si="791"/>
        <v>-74</v>
      </c>
      <c r="JP93" s="392">
        <f t="shared" si="792"/>
        <v>0</v>
      </c>
      <c r="JQ93" s="561">
        <f t="shared" si="793"/>
        <v>0</v>
      </c>
      <c r="JR93" s="498">
        <f t="shared" si="895"/>
        <v>0</v>
      </c>
      <c r="JS93" s="223"/>
      <c r="JT93" s="254">
        <f t="shared" si="903"/>
        <v>42795</v>
      </c>
      <c r="JU93" s="253">
        <f t="shared" si="904"/>
        <v>0</v>
      </c>
      <c r="JV93" s="253">
        <f t="shared" si="905"/>
        <v>5301</v>
      </c>
      <c r="JW93" s="253">
        <f t="shared" si="906"/>
        <v>0</v>
      </c>
      <c r="JX93" s="253">
        <f t="shared" si="907"/>
        <v>317</v>
      </c>
      <c r="JY93" s="253">
        <f t="shared" si="908"/>
        <v>0</v>
      </c>
      <c r="JZ93" s="253">
        <f t="shared" si="909"/>
        <v>0</v>
      </c>
      <c r="KA93" s="253">
        <f t="shared" si="910"/>
        <v>11274</v>
      </c>
      <c r="KB93" s="253">
        <f t="shared" si="911"/>
        <v>0</v>
      </c>
      <c r="KC93" s="253">
        <f t="shared" si="912"/>
        <v>0</v>
      </c>
      <c r="KD93" s="831">
        <f t="shared" si="913"/>
        <v>14588</v>
      </c>
      <c r="KE93" s="831">
        <f t="shared" si="914"/>
        <v>0</v>
      </c>
      <c r="KF93" s="831">
        <f t="shared" si="915"/>
        <v>0</v>
      </c>
      <c r="KG93" s="831">
        <f t="shared" si="916"/>
        <v>4808.1099999999997</v>
      </c>
      <c r="KH93" s="831">
        <f t="shared" si="917"/>
        <v>0</v>
      </c>
      <c r="KI93" s="831">
        <f t="shared" si="918"/>
        <v>0</v>
      </c>
      <c r="KJ93" s="253">
        <f t="shared" si="919"/>
        <v>0</v>
      </c>
      <c r="KK93" s="831">
        <f t="shared" si="920"/>
        <v>0</v>
      </c>
      <c r="KL93" s="831">
        <f t="shared" si="921"/>
        <v>64484.375</v>
      </c>
      <c r="KM93" s="831">
        <f t="shared" si="922"/>
        <v>0</v>
      </c>
      <c r="KN93" s="831">
        <f t="shared" si="923"/>
        <v>0</v>
      </c>
      <c r="KO93" s="831">
        <f t="shared" si="924"/>
        <v>56950</v>
      </c>
      <c r="KP93" s="831">
        <f t="shared" si="925"/>
        <v>0</v>
      </c>
      <c r="KQ93" s="831">
        <f t="shared" si="926"/>
        <v>0</v>
      </c>
      <c r="KR93" s="831">
        <f t="shared" si="927"/>
        <v>0</v>
      </c>
      <c r="KS93" s="831">
        <f t="shared" si="928"/>
        <v>9324</v>
      </c>
      <c r="KT93" s="243">
        <f t="shared" si="929"/>
        <v>0</v>
      </c>
      <c r="KU93" s="243">
        <f t="shared" si="930"/>
        <v>0</v>
      </c>
      <c r="KV93" s="243">
        <f t="shared" si="931"/>
        <v>0</v>
      </c>
      <c r="KW93" s="243">
        <f t="shared" si="932"/>
        <v>0</v>
      </c>
      <c r="KX93" s="243">
        <f t="shared" si="933"/>
        <v>0</v>
      </c>
      <c r="KY93" s="243">
        <f t="shared" si="934"/>
        <v>0</v>
      </c>
      <c r="KZ93" s="243">
        <f t="shared" si="982"/>
        <v>0</v>
      </c>
      <c r="LA93" s="243">
        <f t="shared" si="935"/>
        <v>0</v>
      </c>
      <c r="LB93" s="243">
        <f t="shared" si="936"/>
        <v>0</v>
      </c>
      <c r="LC93" s="243">
        <f t="shared" si="937"/>
        <v>0</v>
      </c>
      <c r="LD93" s="243">
        <f t="shared" si="938"/>
        <v>0</v>
      </c>
      <c r="LE93" s="243">
        <f t="shared" si="939"/>
        <v>0</v>
      </c>
      <c r="LF93" s="243">
        <f t="shared" si="940"/>
        <v>0</v>
      </c>
      <c r="LG93" s="243">
        <f t="shared" si="941"/>
        <v>0</v>
      </c>
      <c r="LH93" s="243">
        <f t="shared" si="942"/>
        <v>0</v>
      </c>
      <c r="LI93" s="243">
        <f t="shared" si="943"/>
        <v>0</v>
      </c>
      <c r="LJ93" s="243">
        <f t="shared" si="944"/>
        <v>0</v>
      </c>
      <c r="LK93" s="243">
        <f t="shared" si="945"/>
        <v>0</v>
      </c>
      <c r="LL93" s="243">
        <f t="shared" si="946"/>
        <v>0</v>
      </c>
      <c r="LM93" s="243">
        <f t="shared" si="947"/>
        <v>0</v>
      </c>
      <c r="LN93" s="243">
        <f t="shared" si="948"/>
        <v>0</v>
      </c>
      <c r="LO93" s="243">
        <f t="shared" si="949"/>
        <v>0</v>
      </c>
      <c r="LP93" s="243">
        <f t="shared" si="950"/>
        <v>0</v>
      </c>
      <c r="LQ93" s="243">
        <f t="shared" si="951"/>
        <v>0</v>
      </c>
      <c r="LR93" s="243">
        <f t="shared" si="952"/>
        <v>0</v>
      </c>
      <c r="LS93" s="243">
        <f t="shared" si="953"/>
        <v>0</v>
      </c>
      <c r="LT93" s="243">
        <f t="shared" si="954"/>
        <v>0</v>
      </c>
      <c r="LU93" s="243">
        <f t="shared" si="955"/>
        <v>0</v>
      </c>
      <c r="LV93" s="243">
        <f t="shared" si="956"/>
        <v>0</v>
      </c>
      <c r="LW93" s="243">
        <f t="shared" si="957"/>
        <v>0</v>
      </c>
      <c r="LX93" s="243">
        <f t="shared" si="958"/>
        <v>0</v>
      </c>
      <c r="LY93" s="243">
        <f t="shared" si="959"/>
        <v>0</v>
      </c>
      <c r="LZ93" s="243">
        <f t="shared" si="960"/>
        <v>0</v>
      </c>
      <c r="MA93" s="243">
        <f t="shared" si="961"/>
        <v>0</v>
      </c>
      <c r="MB93" s="243">
        <f t="shared" si="962"/>
        <v>0</v>
      </c>
      <c r="MC93" s="243">
        <f t="shared" si="983"/>
        <v>0</v>
      </c>
      <c r="MD93" s="243">
        <f t="shared" si="963"/>
        <v>0</v>
      </c>
      <c r="ME93" s="243">
        <f t="shared" si="964"/>
        <v>0</v>
      </c>
      <c r="MF93" s="243">
        <f t="shared" si="965"/>
        <v>0</v>
      </c>
      <c r="MG93" s="243">
        <f t="shared" si="966"/>
        <v>0</v>
      </c>
      <c r="MH93" s="243">
        <f t="shared" si="967"/>
        <v>0</v>
      </c>
      <c r="MI93" s="243">
        <f t="shared" si="968"/>
        <v>0</v>
      </c>
      <c r="MJ93" s="243">
        <f t="shared" si="969"/>
        <v>0</v>
      </c>
      <c r="MK93" s="243">
        <f t="shared" si="970"/>
        <v>0</v>
      </c>
      <c r="ML93" s="243">
        <f t="shared" si="971"/>
        <v>0</v>
      </c>
      <c r="MM93" s="243">
        <f t="shared" si="972"/>
        <v>0</v>
      </c>
      <c r="MN93" s="243">
        <f t="shared" si="973"/>
        <v>0</v>
      </c>
      <c r="MO93" s="243">
        <f t="shared" si="974"/>
        <v>0</v>
      </c>
      <c r="MP93" s="243">
        <f t="shared" si="975"/>
        <v>0</v>
      </c>
      <c r="MQ93" s="243">
        <f t="shared" si="976"/>
        <v>0</v>
      </c>
      <c r="MR93" s="243">
        <f t="shared" si="977"/>
        <v>0</v>
      </c>
      <c r="MS93" s="243">
        <f t="shared" si="978"/>
        <v>0</v>
      </c>
      <c r="MT93" s="243">
        <f t="shared" si="979"/>
        <v>0</v>
      </c>
      <c r="MU93" s="243">
        <f t="shared" si="980"/>
        <v>0</v>
      </c>
      <c r="MV93" s="243">
        <f t="shared" si="981"/>
        <v>0</v>
      </c>
      <c r="MW93" s="861">
        <f t="shared" si="898"/>
        <v>42795</v>
      </c>
      <c r="MX93" s="253">
        <f t="shared" si="899"/>
        <v>167046.48499999999</v>
      </c>
      <c r="MY93" s="243">
        <f t="shared" si="900"/>
        <v>0</v>
      </c>
      <c r="MZ93" s="243">
        <f t="shared" si="901"/>
        <v>0</v>
      </c>
      <c r="NA93" s="243">
        <f t="shared" si="902"/>
        <v>167046.48499999999</v>
      </c>
      <c r="NB93" s="359"/>
      <c r="NC93" s="1159">
        <f t="shared" si="794"/>
        <v>42614</v>
      </c>
      <c r="ND93" s="378">
        <f t="shared" si="795"/>
        <v>1658.125</v>
      </c>
      <c r="NE93" s="378">
        <f t="shared" si="796"/>
        <v>0</v>
      </c>
      <c r="NF93" s="382">
        <f t="shared" si="797"/>
        <v>0</v>
      </c>
      <c r="NG93" s="274">
        <f t="shared" si="798"/>
        <v>1658.125</v>
      </c>
      <c r="NH93" s="819">
        <f t="shared" si="799"/>
        <v>42614</v>
      </c>
      <c r="NI93" s="269">
        <f t="shared" si="800"/>
        <v>1658.125</v>
      </c>
      <c r="NJ93" s="274">
        <f t="shared" si="801"/>
        <v>0</v>
      </c>
      <c r="NK93" s="1113">
        <f t="shared" si="802"/>
        <v>1</v>
      </c>
      <c r="NL93" s="992">
        <f t="shared" si="803"/>
        <v>0</v>
      </c>
      <c r="NM93" s="413">
        <f t="shared" si="804"/>
        <v>42614</v>
      </c>
      <c r="NN93" s="378">
        <f t="shared" si="896"/>
        <v>146298.995</v>
      </c>
      <c r="NO93" s="243">
        <f>MAX(NN55:NN93)</f>
        <v>146298.995</v>
      </c>
      <c r="NP93" s="243">
        <f t="shared" si="805"/>
        <v>0</v>
      </c>
      <c r="NQ93" s="276">
        <f>(NP93=NP203)*1</f>
        <v>0</v>
      </c>
      <c r="NR93" s="254">
        <f t="shared" si="806"/>
        <v>0</v>
      </c>
      <c r="NS93" s="757"/>
      <c r="NT93" s="757"/>
      <c r="NU93" s="758"/>
      <c r="NV93" s="758"/>
      <c r="NW93" s="758"/>
      <c r="NX93" s="234"/>
      <c r="NY93" s="241"/>
      <c r="NZ93" s="241"/>
      <c r="OA93" s="143"/>
      <c r="OB93" s="241"/>
      <c r="OC93" s="241"/>
      <c r="OD93" s="236"/>
      <c r="OE93" s="236"/>
      <c r="OF93" s="236"/>
      <c r="OG93" s="234"/>
      <c r="OH93" s="143"/>
      <c r="OI93" s="236"/>
      <c r="OJ93" s="236"/>
      <c r="OK93" s="236"/>
      <c r="OL93" s="236"/>
      <c r="OM93" s="236"/>
      <c r="ON93" s="236"/>
      <c r="OO93" s="236"/>
      <c r="OP93" s="236"/>
      <c r="OQ93" s="236"/>
      <c r="OR93" s="236"/>
      <c r="OS93" s="236"/>
      <c r="OT93" s="236"/>
      <c r="OU93" s="236"/>
      <c r="OV93" s="236"/>
      <c r="OW93" s="236"/>
      <c r="OX93" s="236"/>
      <c r="OY93" s="236"/>
      <c r="OZ93" s="236"/>
      <c r="PA93" s="236"/>
      <c r="PB93" s="236"/>
      <c r="PC93" s="236"/>
      <c r="PD93" s="236"/>
      <c r="PE93" s="236"/>
      <c r="PF93" s="236"/>
      <c r="PG93" s="236"/>
      <c r="PH93" s="236"/>
      <c r="PI93" s="236"/>
      <c r="PJ93" s="236"/>
      <c r="PK93" s="236"/>
      <c r="PL93" s="236"/>
      <c r="PM93" s="236"/>
      <c r="PN93" s="236"/>
      <c r="PO93" s="236"/>
      <c r="PP93" s="236"/>
      <c r="PQ93" s="236"/>
      <c r="PR93" s="236"/>
      <c r="PS93" s="236"/>
      <c r="PT93" s="236"/>
      <c r="PU93" s="236"/>
      <c r="PV93" s="236"/>
      <c r="PW93" s="236"/>
      <c r="PX93" s="236"/>
      <c r="PY93" s="236"/>
      <c r="PZ93" s="236"/>
      <c r="QA93" s="236"/>
      <c r="QB93" s="236"/>
      <c r="QC93" s="236"/>
      <c r="QD93" s="236"/>
      <c r="QE93" s="236"/>
      <c r="QF93" s="236"/>
      <c r="QG93" s="236"/>
      <c r="QH93" s="236"/>
      <c r="QI93" s="236"/>
      <c r="QJ93" s="236"/>
      <c r="QK93" s="236"/>
      <c r="QL93" s="236"/>
      <c r="QM93" s="236"/>
      <c r="QN93" s="236"/>
      <c r="QO93" s="236"/>
      <c r="QP93" s="236"/>
      <c r="QQ93" s="236"/>
      <c r="QR93" s="236"/>
      <c r="QS93" s="236"/>
      <c r="QT93" s="236"/>
      <c r="QU93" s="236"/>
      <c r="QV93" s="236"/>
      <c r="QW93" s="236"/>
      <c r="QX93" s="236"/>
      <c r="QY93" s="84"/>
      <c r="QZ93" s="84"/>
      <c r="RA93" s="84"/>
      <c r="RB93" s="84"/>
      <c r="RC93" s="84"/>
      <c r="RD93" s="84"/>
      <c r="RE93" s="84"/>
      <c r="RF93" s="84"/>
      <c r="RG93" s="84"/>
      <c r="RH93" s="84"/>
      <c r="RI93" s="84"/>
      <c r="RJ93" s="84"/>
      <c r="RK93" s="84"/>
      <c r="RL93" s="84"/>
      <c r="RM93" s="84"/>
      <c r="RN93" s="84"/>
      <c r="RO93" s="84"/>
      <c r="RP93" s="84"/>
      <c r="RQ93" s="84"/>
      <c r="RR93" s="84"/>
      <c r="RS93" s="84"/>
      <c r="RT93" s="84"/>
      <c r="RU93" s="84"/>
      <c r="RV93" s="84"/>
      <c r="RW93" s="84"/>
      <c r="RX93" s="84"/>
      <c r="RY93" s="84"/>
      <c r="RZ93" s="84"/>
      <c r="SA93" s="84"/>
      <c r="SB93" s="84"/>
      <c r="SC93" s="84"/>
      <c r="SD93" s="84"/>
      <c r="SE93" s="84"/>
      <c r="SF93" s="84"/>
      <c r="SG93" s="84"/>
      <c r="SH93" s="84"/>
      <c r="SI93" s="84"/>
      <c r="SJ93" s="84"/>
      <c r="SK93" s="84"/>
      <c r="SL93" s="84"/>
      <c r="SM93" s="84"/>
      <c r="SN93" s="84"/>
      <c r="SO93" s="84"/>
      <c r="SP93" s="84"/>
      <c r="SQ93" s="84"/>
      <c r="SR93" s="84"/>
      <c r="SS93" s="84"/>
      <c r="ST93" s="84"/>
      <c r="SU93" s="84"/>
      <c r="SV93" s="84"/>
      <c r="SW93" s="84"/>
      <c r="SX93" s="84"/>
      <c r="SY93" s="84"/>
      <c r="SZ93" s="84"/>
      <c r="TA93" s="84"/>
      <c r="TB93" s="84"/>
      <c r="TC93" s="84"/>
      <c r="TD93" s="84"/>
      <c r="TE93" s="84"/>
      <c r="TF93" s="84"/>
      <c r="TG93" s="84"/>
      <c r="TH93" s="84"/>
      <c r="TI93" s="84"/>
      <c r="TJ93" s="84"/>
      <c r="TK93" s="84"/>
      <c r="TL93" s="84"/>
      <c r="TM93" s="84"/>
      <c r="TN93" s="84"/>
      <c r="TO93" s="84"/>
      <c r="TP93" s="84"/>
      <c r="TQ93" s="84"/>
      <c r="TR93" s="84"/>
      <c r="TS93" s="84"/>
      <c r="TT93" s="84"/>
      <c r="TU93" s="84"/>
      <c r="TV93" s="84"/>
      <c r="TW93" s="84"/>
      <c r="TX93" s="84"/>
      <c r="TY93" s="84"/>
      <c r="TZ93" s="84"/>
      <c r="UA93" s="84"/>
      <c r="UB93" s="84"/>
      <c r="UC93" s="84"/>
      <c r="UD93" s="84"/>
      <c r="UE93" s="84"/>
      <c r="UF93" s="84"/>
      <c r="UG93" s="84"/>
      <c r="UH93" s="84"/>
      <c r="UI93" s="84"/>
    </row>
    <row r="94" spans="1:555" s="90" customFormat="1" ht="19.5" customHeight="1" x14ac:dyDescent="0.35">
      <c r="A94" s="84"/>
      <c r="B94" s="1167">
        <f t="shared" si="807"/>
        <v>42644</v>
      </c>
      <c r="C94" s="867">
        <f t="shared" si="808"/>
        <v>69942.25</v>
      </c>
      <c r="D94" s="869">
        <v>0</v>
      </c>
      <c r="E94" s="869">
        <v>0</v>
      </c>
      <c r="F94" s="867">
        <f t="shared" si="683"/>
        <v>3485.62</v>
      </c>
      <c r="G94" s="870">
        <f t="shared" si="809"/>
        <v>73427.87</v>
      </c>
      <c r="H94" s="953">
        <f t="shared" si="810"/>
        <v>4.9835685869413691E-2</v>
      </c>
      <c r="I94" s="355">
        <f t="shared" si="811"/>
        <v>149784.61499999999</v>
      </c>
      <c r="J94" s="355">
        <f>MAX(I55:I94)</f>
        <v>149784.61499999999</v>
      </c>
      <c r="K94" s="355">
        <f t="shared" si="684"/>
        <v>0</v>
      </c>
      <c r="L94" s="1145">
        <f t="shared" si="685"/>
        <v>42644</v>
      </c>
      <c r="M94" s="330">
        <f t="shared" si="812"/>
        <v>0</v>
      </c>
      <c r="N94" s="1035">
        <v>-2433.75</v>
      </c>
      <c r="O94" s="498">
        <f t="shared" si="686"/>
        <v>0</v>
      </c>
      <c r="P94" s="330">
        <f t="shared" si="813"/>
        <v>1</v>
      </c>
      <c r="Q94" s="382">
        <f t="shared" si="687"/>
        <v>-243.375</v>
      </c>
      <c r="R94" s="274">
        <f t="shared" si="688"/>
        <v>-243.375</v>
      </c>
      <c r="S94" s="499">
        <f t="shared" si="814"/>
        <v>0</v>
      </c>
      <c r="T94" s="964">
        <v>-4640</v>
      </c>
      <c r="U94" s="269">
        <f t="shared" si="689"/>
        <v>0</v>
      </c>
      <c r="V94" s="499">
        <f t="shared" si="815"/>
        <v>1</v>
      </c>
      <c r="W94" s="964">
        <v>-464</v>
      </c>
      <c r="X94" s="269">
        <f t="shared" si="690"/>
        <v>-464</v>
      </c>
      <c r="Y94" s="499">
        <f t="shared" si="816"/>
        <v>0</v>
      </c>
      <c r="Z94" s="298">
        <v>1530</v>
      </c>
      <c r="AA94" s="392">
        <f t="shared" si="691"/>
        <v>0</v>
      </c>
      <c r="AB94" s="330">
        <f t="shared" si="817"/>
        <v>0</v>
      </c>
      <c r="AC94" s="298">
        <f t="shared" si="692"/>
        <v>765</v>
      </c>
      <c r="AD94" s="274">
        <f t="shared" si="693"/>
        <v>0</v>
      </c>
      <c r="AE94" s="499">
        <f t="shared" si="818"/>
        <v>1</v>
      </c>
      <c r="AF94" s="1036">
        <v>153</v>
      </c>
      <c r="AG94" s="274">
        <f t="shared" si="694"/>
        <v>153</v>
      </c>
      <c r="AH94" s="499">
        <f t="shared" si="819"/>
        <v>0</v>
      </c>
      <c r="AI94" s="1036">
        <v>4490</v>
      </c>
      <c r="AJ94" s="392">
        <f t="shared" si="695"/>
        <v>0</v>
      </c>
      <c r="AK94" s="330">
        <f t="shared" si="820"/>
        <v>0</v>
      </c>
      <c r="AL94" s="1036">
        <v>2245</v>
      </c>
      <c r="AM94" s="274">
        <f t="shared" si="696"/>
        <v>0</v>
      </c>
      <c r="AN94" s="499">
        <f t="shared" si="821"/>
        <v>1</v>
      </c>
      <c r="AO94" s="1036">
        <v>898</v>
      </c>
      <c r="AP94" s="392">
        <f t="shared" si="697"/>
        <v>898</v>
      </c>
      <c r="AQ94" s="316">
        <f t="shared" si="822"/>
        <v>0</v>
      </c>
      <c r="AR94" s="1036">
        <v>2343.75</v>
      </c>
      <c r="AS94" s="392">
        <f t="shared" si="698"/>
        <v>0</v>
      </c>
      <c r="AT94" s="276">
        <f t="shared" si="823"/>
        <v>0</v>
      </c>
      <c r="AU94" s="1036">
        <v>1171.8699999999999</v>
      </c>
      <c r="AV94" s="392">
        <f t="shared" si="699"/>
        <v>0</v>
      </c>
      <c r="AW94" s="297">
        <f t="shared" si="824"/>
        <v>1</v>
      </c>
      <c r="AX94" s="1036">
        <v>234.37</v>
      </c>
      <c r="AY94" s="274">
        <f t="shared" si="700"/>
        <v>234.37</v>
      </c>
      <c r="AZ94" s="499">
        <f t="shared" si="825"/>
        <v>0</v>
      </c>
      <c r="BA94" s="268">
        <v>990</v>
      </c>
      <c r="BB94" s="392">
        <f t="shared" si="701"/>
        <v>0</v>
      </c>
      <c r="BC94" s="330">
        <f t="shared" si="826"/>
        <v>0</v>
      </c>
      <c r="BD94" s="268">
        <v>1480</v>
      </c>
      <c r="BE94" s="274">
        <f t="shared" si="702"/>
        <v>0</v>
      </c>
      <c r="BF94" s="499">
        <f t="shared" si="827"/>
        <v>0</v>
      </c>
      <c r="BG94" s="1036">
        <v>1562.5</v>
      </c>
      <c r="BH94" s="358">
        <f t="shared" si="703"/>
        <v>0</v>
      </c>
      <c r="BI94" s="499">
        <f t="shared" si="828"/>
        <v>0</v>
      </c>
      <c r="BJ94" s="1036">
        <v>1725</v>
      </c>
      <c r="BK94" s="269">
        <f t="shared" si="704"/>
        <v>0</v>
      </c>
      <c r="BL94" s="499">
        <f t="shared" si="829"/>
        <v>1</v>
      </c>
      <c r="BM94" s="382">
        <f t="shared" si="705"/>
        <v>862.5</v>
      </c>
      <c r="BN94" s="392">
        <f t="shared" si="706"/>
        <v>862.5</v>
      </c>
      <c r="BO94" s="499">
        <f t="shared" si="830"/>
        <v>0</v>
      </c>
      <c r="BP94" s="1036">
        <v>1118.75</v>
      </c>
      <c r="BQ94" s="274">
        <f t="shared" si="707"/>
        <v>0</v>
      </c>
      <c r="BR94" s="499">
        <f t="shared" si="831"/>
        <v>0</v>
      </c>
      <c r="BS94" s="298">
        <v>4256.25</v>
      </c>
      <c r="BT94" s="269">
        <f t="shared" si="708"/>
        <v>0</v>
      </c>
      <c r="BU94" s="499">
        <f t="shared" si="832"/>
        <v>1</v>
      </c>
      <c r="BV94" s="298">
        <f t="shared" si="709"/>
        <v>2128.125</v>
      </c>
      <c r="BW94" s="392">
        <f t="shared" si="710"/>
        <v>2128.125</v>
      </c>
      <c r="BX94" s="499">
        <f t="shared" si="833"/>
        <v>0</v>
      </c>
      <c r="BY94" s="1036">
        <v>1410</v>
      </c>
      <c r="BZ94" s="392">
        <f t="shared" si="711"/>
        <v>0</v>
      </c>
      <c r="CA94" s="297">
        <f t="shared" si="897"/>
        <v>0</v>
      </c>
      <c r="CB94" s="964">
        <v>-830</v>
      </c>
      <c r="CC94" s="269">
        <f t="shared" si="712"/>
        <v>0</v>
      </c>
      <c r="CD94" s="501">
        <f t="shared" si="834"/>
        <v>0</v>
      </c>
      <c r="CE94" s="298">
        <f t="shared" si="713"/>
        <v>-415</v>
      </c>
      <c r="CF94" s="500">
        <f t="shared" si="714"/>
        <v>0</v>
      </c>
      <c r="CG94" s="330">
        <f t="shared" si="835"/>
        <v>1</v>
      </c>
      <c r="CH94" s="964">
        <v>-83</v>
      </c>
      <c r="CI94" s="299">
        <f t="shared" si="715"/>
        <v>-83</v>
      </c>
      <c r="CJ94" s="499">
        <f t="shared" si="836"/>
        <v>0</v>
      </c>
      <c r="CK94" s="268"/>
      <c r="CL94" s="392">
        <f t="shared" si="716"/>
        <v>0</v>
      </c>
      <c r="CM94" s="330">
        <f t="shared" si="837"/>
        <v>0</v>
      </c>
      <c r="CN94" s="268"/>
      <c r="CO94" s="269">
        <f t="shared" si="717"/>
        <v>0</v>
      </c>
      <c r="CP94" s="501">
        <f t="shared" si="838"/>
        <v>0</v>
      </c>
      <c r="CQ94" s="268"/>
      <c r="CR94" s="299"/>
      <c r="CS94" s="330">
        <f t="shared" si="839"/>
        <v>1</v>
      </c>
      <c r="CT94" s="268"/>
      <c r="CU94" s="274">
        <f t="shared" si="718"/>
        <v>0</v>
      </c>
      <c r="CV94" s="323">
        <f t="shared" si="719"/>
        <v>3485.62</v>
      </c>
      <c r="CW94" s="323">
        <f t="shared" si="840"/>
        <v>149784.61499999999</v>
      </c>
      <c r="CX94" s="223"/>
      <c r="CY94" s="1127">
        <f t="shared" si="720"/>
        <v>42644</v>
      </c>
      <c r="CZ94" s="297">
        <f t="shared" si="841"/>
        <v>0</v>
      </c>
      <c r="DA94" s="269">
        <v>-2588.75</v>
      </c>
      <c r="DB94" s="299">
        <f t="shared" si="721"/>
        <v>0</v>
      </c>
      <c r="DC94" s="297">
        <f t="shared" si="842"/>
        <v>0</v>
      </c>
      <c r="DD94" s="298">
        <f t="shared" si="722"/>
        <v>-258.875</v>
      </c>
      <c r="DE94" s="299">
        <f t="shared" si="723"/>
        <v>0</v>
      </c>
      <c r="DF94" s="297">
        <f t="shared" si="843"/>
        <v>0</v>
      </c>
      <c r="DG94" s="1034">
        <v>655</v>
      </c>
      <c r="DH94" s="299">
        <f t="shared" si="724"/>
        <v>0</v>
      </c>
      <c r="DI94" s="297">
        <f t="shared" si="844"/>
        <v>0</v>
      </c>
      <c r="DJ94" s="1036">
        <v>65.5</v>
      </c>
      <c r="DK94" s="596">
        <f t="shared" si="725"/>
        <v>0</v>
      </c>
      <c r="DL94" s="297">
        <f t="shared" si="845"/>
        <v>0</v>
      </c>
      <c r="DM94" s="1034">
        <v>3360</v>
      </c>
      <c r="DN94" s="596">
        <f t="shared" si="726"/>
        <v>0</v>
      </c>
      <c r="DO94" s="330">
        <f t="shared" si="846"/>
        <v>0</v>
      </c>
      <c r="DP94" s="298">
        <f t="shared" si="727"/>
        <v>1680</v>
      </c>
      <c r="DQ94" s="274">
        <f t="shared" si="728"/>
        <v>0</v>
      </c>
      <c r="DR94" s="499">
        <f t="shared" si="847"/>
        <v>0</v>
      </c>
      <c r="DS94" s="298">
        <f t="shared" si="729"/>
        <v>336</v>
      </c>
      <c r="DT94" s="274">
        <f t="shared" si="730"/>
        <v>0</v>
      </c>
      <c r="DU94" s="297">
        <f t="shared" si="848"/>
        <v>0</v>
      </c>
      <c r="DV94" s="1036">
        <v>4565</v>
      </c>
      <c r="DW94" s="596">
        <f t="shared" si="731"/>
        <v>0</v>
      </c>
      <c r="DX94" s="297">
        <f t="shared" si="849"/>
        <v>0</v>
      </c>
      <c r="DY94" s="269">
        <f t="shared" si="732"/>
        <v>2282.5</v>
      </c>
      <c r="DZ94" s="596">
        <f t="shared" si="733"/>
        <v>0</v>
      </c>
      <c r="EA94" s="297">
        <f t="shared" si="850"/>
        <v>0</v>
      </c>
      <c r="EB94" s="1053">
        <v>913</v>
      </c>
      <c r="EC94" s="596">
        <f t="shared" si="734"/>
        <v>0</v>
      </c>
      <c r="ED94" s="297">
        <f t="shared" si="851"/>
        <v>0</v>
      </c>
      <c r="EE94" s="274">
        <v>4062.5</v>
      </c>
      <c r="EF94" s="596">
        <f t="shared" si="735"/>
        <v>0</v>
      </c>
      <c r="EG94" s="297">
        <f t="shared" si="852"/>
        <v>0</v>
      </c>
      <c r="EH94" s="269">
        <f t="shared" si="736"/>
        <v>2031.25</v>
      </c>
      <c r="EI94" s="596">
        <f t="shared" si="737"/>
        <v>0</v>
      </c>
      <c r="EJ94" s="276">
        <f t="shared" si="853"/>
        <v>0</v>
      </c>
      <c r="EK94" s="269">
        <f t="shared" si="738"/>
        <v>406.25</v>
      </c>
      <c r="EL94" s="596">
        <f t="shared" si="739"/>
        <v>0</v>
      </c>
      <c r="EM94" s="297">
        <f t="shared" si="854"/>
        <v>0</v>
      </c>
      <c r="EN94" s="1224">
        <v>640</v>
      </c>
      <c r="EO94" s="596">
        <f t="shared" si="740"/>
        <v>0</v>
      </c>
      <c r="EP94" s="297">
        <f t="shared" si="855"/>
        <v>0</v>
      </c>
      <c r="EQ94" s="269">
        <v>1415</v>
      </c>
      <c r="ER94" s="596">
        <f t="shared" si="741"/>
        <v>0</v>
      </c>
      <c r="ES94" s="297">
        <f t="shared" si="856"/>
        <v>0</v>
      </c>
      <c r="ET94" s="1036">
        <v>1810</v>
      </c>
      <c r="EU94" s="596">
        <f t="shared" si="742"/>
        <v>0</v>
      </c>
      <c r="EV94" s="297">
        <f t="shared" si="857"/>
        <v>0</v>
      </c>
      <c r="EW94" s="1036">
        <v>2487.5</v>
      </c>
      <c r="EX94" s="596">
        <f t="shared" si="743"/>
        <v>0</v>
      </c>
      <c r="EY94" s="297">
        <f t="shared" si="858"/>
        <v>0</v>
      </c>
      <c r="EZ94" s="1036">
        <v>1243.75</v>
      </c>
      <c r="FA94" s="596">
        <f t="shared" si="744"/>
        <v>0</v>
      </c>
      <c r="FB94" s="297">
        <f t="shared" si="859"/>
        <v>0</v>
      </c>
      <c r="FC94" s="1036">
        <v>4550</v>
      </c>
      <c r="FD94" s="596">
        <f t="shared" si="745"/>
        <v>0</v>
      </c>
      <c r="FE94" s="297">
        <f t="shared" si="860"/>
        <v>0</v>
      </c>
      <c r="FF94" s="1036">
        <v>2406.25</v>
      </c>
      <c r="FG94" s="596">
        <f t="shared" si="746"/>
        <v>0</v>
      </c>
      <c r="FH94" s="297">
        <f t="shared" si="861"/>
        <v>0</v>
      </c>
      <c r="FI94" s="1036">
        <v>1203.1199999999999</v>
      </c>
      <c r="FJ94" s="596">
        <f t="shared" si="747"/>
        <v>0</v>
      </c>
      <c r="FK94" s="297">
        <f t="shared" si="862"/>
        <v>0</v>
      </c>
      <c r="FL94" s="1036">
        <v>2780</v>
      </c>
      <c r="FM94" s="596">
        <f t="shared" si="748"/>
        <v>0</v>
      </c>
      <c r="FN94" s="297">
        <f t="shared" si="863"/>
        <v>0</v>
      </c>
      <c r="FO94" s="1036">
        <v>1340</v>
      </c>
      <c r="FP94" s="274">
        <f t="shared" si="749"/>
        <v>0</v>
      </c>
      <c r="FQ94" s="274"/>
      <c r="FR94" s="297">
        <f t="shared" si="864"/>
        <v>0</v>
      </c>
      <c r="FS94" s="269">
        <f t="shared" si="750"/>
        <v>670</v>
      </c>
      <c r="FT94" s="596">
        <f t="shared" si="751"/>
        <v>0</v>
      </c>
      <c r="FU94" s="297">
        <f t="shared" si="865"/>
        <v>0</v>
      </c>
      <c r="FV94" s="269">
        <f t="shared" si="752"/>
        <v>134</v>
      </c>
      <c r="FW94" s="596">
        <f t="shared" si="753"/>
        <v>0</v>
      </c>
      <c r="FX94" s="301">
        <f t="shared" si="754"/>
        <v>0</v>
      </c>
      <c r="FY94" s="492">
        <f t="shared" si="866"/>
        <v>0</v>
      </c>
      <c r="FZ94" s="302"/>
      <c r="GA94" s="1131">
        <f t="shared" si="755"/>
        <v>42644</v>
      </c>
      <c r="GB94" s="316">
        <f t="shared" si="867"/>
        <v>0</v>
      </c>
      <c r="GC94" s="323">
        <v>465</v>
      </c>
      <c r="GD94" s="268">
        <f t="shared" si="756"/>
        <v>0</v>
      </c>
      <c r="GE94" s="316">
        <f t="shared" si="868"/>
        <v>0</v>
      </c>
      <c r="GF94" s="1036">
        <v>46.5</v>
      </c>
      <c r="GG94" s="386">
        <f t="shared" si="757"/>
        <v>0</v>
      </c>
      <c r="GH94" s="669">
        <f t="shared" si="869"/>
        <v>0</v>
      </c>
      <c r="GI94" s="964">
        <v>-680</v>
      </c>
      <c r="GJ94" s="268">
        <f t="shared" si="758"/>
        <v>0</v>
      </c>
      <c r="GK94" s="546">
        <f t="shared" si="870"/>
        <v>0</v>
      </c>
      <c r="GL94" s="268">
        <f t="shared" si="759"/>
        <v>-68</v>
      </c>
      <c r="GM94" s="386">
        <f t="shared" si="760"/>
        <v>0</v>
      </c>
      <c r="GN94" s="297">
        <f t="shared" si="871"/>
        <v>0</v>
      </c>
      <c r="GO94" s="269">
        <v>7106.25</v>
      </c>
      <c r="GP94" s="596">
        <f t="shared" si="761"/>
        <v>0</v>
      </c>
      <c r="GQ94" s="330">
        <f t="shared" si="872"/>
        <v>0</v>
      </c>
      <c r="GR94" s="298">
        <f t="shared" si="762"/>
        <v>3553.125</v>
      </c>
      <c r="GS94" s="274">
        <f t="shared" si="763"/>
        <v>0</v>
      </c>
      <c r="GT94" s="499">
        <f t="shared" si="873"/>
        <v>0</v>
      </c>
      <c r="GU94" s="298">
        <f t="shared" si="764"/>
        <v>710.625</v>
      </c>
      <c r="GV94" s="274">
        <f t="shared" si="765"/>
        <v>0</v>
      </c>
      <c r="GW94" s="499">
        <f t="shared" si="874"/>
        <v>0</v>
      </c>
      <c r="GX94" s="1036">
        <v>6850</v>
      </c>
      <c r="GY94" s="274">
        <f t="shared" si="766"/>
        <v>0</v>
      </c>
      <c r="GZ94" s="499">
        <f t="shared" si="875"/>
        <v>0</v>
      </c>
      <c r="HA94" s="298">
        <f t="shared" si="767"/>
        <v>3425</v>
      </c>
      <c r="HB94" s="274">
        <f t="shared" si="768"/>
        <v>0</v>
      </c>
      <c r="HC94" s="499">
        <f t="shared" si="876"/>
        <v>0</v>
      </c>
      <c r="HD94" s="1036">
        <v>1370</v>
      </c>
      <c r="HE94" s="274">
        <f t="shared" si="769"/>
        <v>0</v>
      </c>
      <c r="HF94" s="691">
        <f t="shared" si="877"/>
        <v>0</v>
      </c>
      <c r="HG94" s="317">
        <v>2550</v>
      </c>
      <c r="HH94" s="498">
        <f t="shared" si="770"/>
        <v>0</v>
      </c>
      <c r="HI94" s="691">
        <f t="shared" si="878"/>
        <v>0</v>
      </c>
      <c r="HJ94" s="317">
        <f t="shared" si="771"/>
        <v>1275</v>
      </c>
      <c r="HK94" s="498">
        <f t="shared" si="772"/>
        <v>0</v>
      </c>
      <c r="HL94" s="689">
        <f t="shared" si="879"/>
        <v>0</v>
      </c>
      <c r="HM94" s="317">
        <f t="shared" si="773"/>
        <v>255</v>
      </c>
      <c r="HN94" s="317">
        <f t="shared" si="774"/>
        <v>0</v>
      </c>
      <c r="HO94" s="691">
        <f t="shared" si="880"/>
        <v>0</v>
      </c>
      <c r="HP94" s="964">
        <v>-160</v>
      </c>
      <c r="HQ94" s="498">
        <f t="shared" si="775"/>
        <v>0</v>
      </c>
      <c r="HR94" s="499"/>
      <c r="HS94" s="298"/>
      <c r="HT94" s="392"/>
      <c r="HU94" s="691">
        <f t="shared" si="881"/>
        <v>0</v>
      </c>
      <c r="HV94" s="1036">
        <v>860</v>
      </c>
      <c r="HW94" s="498">
        <f t="shared" si="776"/>
        <v>0</v>
      </c>
      <c r="HX94" s="499"/>
      <c r="HY94" s="298"/>
      <c r="HZ94" s="392"/>
      <c r="IA94" s="689">
        <f t="shared" si="882"/>
        <v>0</v>
      </c>
      <c r="IB94" s="1036">
        <v>3200</v>
      </c>
      <c r="IC94" s="317">
        <f t="shared" si="777"/>
        <v>0</v>
      </c>
      <c r="ID94" s="499">
        <f t="shared" si="883"/>
        <v>0</v>
      </c>
      <c r="IE94" s="1036">
        <v>320</v>
      </c>
      <c r="IF94" s="392">
        <f t="shared" si="778"/>
        <v>0</v>
      </c>
      <c r="IG94" s="691">
        <f t="shared" si="884"/>
        <v>0</v>
      </c>
      <c r="IH94" s="317">
        <v>4200</v>
      </c>
      <c r="II94" s="498">
        <f t="shared" si="779"/>
        <v>0</v>
      </c>
      <c r="IJ94" s="691">
        <f t="shared" si="885"/>
        <v>0</v>
      </c>
      <c r="IK94" s="298">
        <f t="shared" si="780"/>
        <v>2100</v>
      </c>
      <c r="IL94" s="317">
        <f t="shared" si="781"/>
        <v>0</v>
      </c>
      <c r="IM94" s="499">
        <f t="shared" si="886"/>
        <v>0</v>
      </c>
      <c r="IN94" s="1036">
        <v>420</v>
      </c>
      <c r="IO94" s="392">
        <f t="shared" si="782"/>
        <v>0</v>
      </c>
      <c r="IP94" s="499">
        <f t="shared" si="887"/>
        <v>0</v>
      </c>
      <c r="IQ94" s="1036">
        <v>3625</v>
      </c>
      <c r="IR94" s="392">
        <f t="shared" si="783"/>
        <v>0</v>
      </c>
      <c r="IS94" s="499"/>
      <c r="IT94" s="298"/>
      <c r="IU94" s="392"/>
      <c r="IV94" s="499">
        <f t="shared" si="888"/>
        <v>0</v>
      </c>
      <c r="IW94" s="298">
        <v>3737.5</v>
      </c>
      <c r="IX94" s="392">
        <f t="shared" si="784"/>
        <v>0</v>
      </c>
      <c r="IY94" s="499">
        <f t="shared" si="889"/>
        <v>0</v>
      </c>
      <c r="IZ94" s="298">
        <f t="shared" si="785"/>
        <v>1868.75</v>
      </c>
      <c r="JA94" s="392">
        <f t="shared" si="786"/>
        <v>0</v>
      </c>
      <c r="JB94" s="385">
        <f t="shared" si="890"/>
        <v>0</v>
      </c>
      <c r="JC94" s="298">
        <v>357.88</v>
      </c>
      <c r="JD94" s="392">
        <f t="shared" si="787"/>
        <v>0</v>
      </c>
      <c r="JE94" s="499">
        <f t="shared" si="891"/>
        <v>0</v>
      </c>
      <c r="JF94" s="298">
        <v>2675</v>
      </c>
      <c r="JG94" s="392">
        <f t="shared" si="788"/>
        <v>0</v>
      </c>
      <c r="JH94" s="499">
        <f t="shared" si="892"/>
        <v>0</v>
      </c>
      <c r="JI94" s="1036">
        <v>4850</v>
      </c>
      <c r="JJ94" s="392">
        <f t="shared" si="789"/>
        <v>0</v>
      </c>
      <c r="JK94" s="499">
        <f t="shared" si="893"/>
        <v>0</v>
      </c>
      <c r="JL94" s="1036">
        <v>2425</v>
      </c>
      <c r="JM94" s="392">
        <f t="shared" si="790"/>
        <v>0</v>
      </c>
      <c r="JN94" s="499">
        <f t="shared" si="894"/>
        <v>0</v>
      </c>
      <c r="JO94" s="298">
        <f t="shared" si="791"/>
        <v>485</v>
      </c>
      <c r="JP94" s="392">
        <f t="shared" si="792"/>
        <v>0</v>
      </c>
      <c r="JQ94" s="561">
        <f t="shared" si="793"/>
        <v>0</v>
      </c>
      <c r="JR94" s="498">
        <f t="shared" si="895"/>
        <v>0</v>
      </c>
      <c r="JS94" s="223"/>
      <c r="JT94" s="254">
        <f t="shared" si="903"/>
        <v>42826</v>
      </c>
      <c r="JU94" s="253">
        <f t="shared" si="904"/>
        <v>0</v>
      </c>
      <c r="JV94" s="253">
        <f t="shared" si="905"/>
        <v>4970.625</v>
      </c>
      <c r="JW94" s="253">
        <f t="shared" si="906"/>
        <v>0</v>
      </c>
      <c r="JX94" s="253">
        <f t="shared" si="907"/>
        <v>-126.5</v>
      </c>
      <c r="JY94" s="253">
        <f t="shared" si="908"/>
        <v>0</v>
      </c>
      <c r="JZ94" s="253">
        <f t="shared" si="909"/>
        <v>0</v>
      </c>
      <c r="KA94" s="253">
        <f t="shared" si="910"/>
        <v>10853</v>
      </c>
      <c r="KB94" s="253">
        <f t="shared" si="911"/>
        <v>0</v>
      </c>
      <c r="KC94" s="253">
        <f t="shared" si="912"/>
        <v>0</v>
      </c>
      <c r="KD94" s="831">
        <f t="shared" si="913"/>
        <v>15196</v>
      </c>
      <c r="KE94" s="831">
        <f t="shared" si="914"/>
        <v>0</v>
      </c>
      <c r="KF94" s="831">
        <f t="shared" si="915"/>
        <v>0</v>
      </c>
      <c r="KG94" s="831">
        <f t="shared" si="916"/>
        <v>4983.49</v>
      </c>
      <c r="KH94" s="831">
        <f t="shared" si="917"/>
        <v>0</v>
      </c>
      <c r="KI94" s="831">
        <f t="shared" si="918"/>
        <v>0</v>
      </c>
      <c r="KJ94" s="253">
        <f t="shared" si="919"/>
        <v>0</v>
      </c>
      <c r="KK94" s="831">
        <f t="shared" si="920"/>
        <v>0</v>
      </c>
      <c r="KL94" s="831">
        <f t="shared" si="921"/>
        <v>63500</v>
      </c>
      <c r="KM94" s="831">
        <f t="shared" si="922"/>
        <v>0</v>
      </c>
      <c r="KN94" s="831">
        <f t="shared" si="923"/>
        <v>0</v>
      </c>
      <c r="KO94" s="831">
        <f t="shared" si="924"/>
        <v>57581.25</v>
      </c>
      <c r="KP94" s="831">
        <f t="shared" si="925"/>
        <v>0</v>
      </c>
      <c r="KQ94" s="831">
        <f t="shared" si="926"/>
        <v>0</v>
      </c>
      <c r="KR94" s="831">
        <f t="shared" si="927"/>
        <v>0</v>
      </c>
      <c r="KS94" s="831">
        <f t="shared" si="928"/>
        <v>9148</v>
      </c>
      <c r="KT94" s="243">
        <f t="shared" si="929"/>
        <v>0</v>
      </c>
      <c r="KU94" s="243">
        <f t="shared" si="930"/>
        <v>0</v>
      </c>
      <c r="KV94" s="243">
        <f t="shared" si="931"/>
        <v>0</v>
      </c>
      <c r="KW94" s="243">
        <f t="shared" si="932"/>
        <v>0</v>
      </c>
      <c r="KX94" s="243">
        <f t="shared" si="933"/>
        <v>0</v>
      </c>
      <c r="KY94" s="243">
        <f t="shared" si="934"/>
        <v>0</v>
      </c>
      <c r="KZ94" s="243">
        <f t="shared" si="982"/>
        <v>0</v>
      </c>
      <c r="LA94" s="243">
        <f t="shared" si="935"/>
        <v>0</v>
      </c>
      <c r="LB94" s="243">
        <f t="shared" si="936"/>
        <v>0</v>
      </c>
      <c r="LC94" s="243">
        <f t="shared" si="937"/>
        <v>0</v>
      </c>
      <c r="LD94" s="243">
        <f t="shared" si="938"/>
        <v>0</v>
      </c>
      <c r="LE94" s="243">
        <f t="shared" si="939"/>
        <v>0</v>
      </c>
      <c r="LF94" s="243">
        <f t="shared" si="940"/>
        <v>0</v>
      </c>
      <c r="LG94" s="243">
        <f t="shared" si="941"/>
        <v>0</v>
      </c>
      <c r="LH94" s="243">
        <f t="shared" si="942"/>
        <v>0</v>
      </c>
      <c r="LI94" s="243">
        <f t="shared" si="943"/>
        <v>0</v>
      </c>
      <c r="LJ94" s="243">
        <f t="shared" si="944"/>
        <v>0</v>
      </c>
      <c r="LK94" s="243">
        <f t="shared" si="945"/>
        <v>0</v>
      </c>
      <c r="LL94" s="243">
        <f t="shared" si="946"/>
        <v>0</v>
      </c>
      <c r="LM94" s="243">
        <f t="shared" si="947"/>
        <v>0</v>
      </c>
      <c r="LN94" s="243">
        <f t="shared" si="948"/>
        <v>0</v>
      </c>
      <c r="LO94" s="243">
        <f t="shared" si="949"/>
        <v>0</v>
      </c>
      <c r="LP94" s="243">
        <f t="shared" si="950"/>
        <v>0</v>
      </c>
      <c r="LQ94" s="243">
        <f t="shared" si="951"/>
        <v>0</v>
      </c>
      <c r="LR94" s="243">
        <f t="shared" si="952"/>
        <v>0</v>
      </c>
      <c r="LS94" s="243">
        <f t="shared" si="953"/>
        <v>0</v>
      </c>
      <c r="LT94" s="243">
        <f t="shared" si="954"/>
        <v>0</v>
      </c>
      <c r="LU94" s="243">
        <f t="shared" si="955"/>
        <v>0</v>
      </c>
      <c r="LV94" s="243">
        <f t="shared" si="956"/>
        <v>0</v>
      </c>
      <c r="LW94" s="243">
        <f t="shared" si="957"/>
        <v>0</v>
      </c>
      <c r="LX94" s="243">
        <f t="shared" si="958"/>
        <v>0</v>
      </c>
      <c r="LY94" s="243">
        <f t="shared" si="959"/>
        <v>0</v>
      </c>
      <c r="LZ94" s="243">
        <f t="shared" si="960"/>
        <v>0</v>
      </c>
      <c r="MA94" s="243">
        <f t="shared" si="961"/>
        <v>0</v>
      </c>
      <c r="MB94" s="243">
        <f t="shared" si="962"/>
        <v>0</v>
      </c>
      <c r="MC94" s="243">
        <f t="shared" si="983"/>
        <v>0</v>
      </c>
      <c r="MD94" s="243">
        <f t="shared" si="963"/>
        <v>0</v>
      </c>
      <c r="ME94" s="243">
        <f t="shared" si="964"/>
        <v>0</v>
      </c>
      <c r="MF94" s="243">
        <f t="shared" si="965"/>
        <v>0</v>
      </c>
      <c r="MG94" s="243">
        <f t="shared" si="966"/>
        <v>0</v>
      </c>
      <c r="MH94" s="243">
        <f t="shared" si="967"/>
        <v>0</v>
      </c>
      <c r="MI94" s="243">
        <f t="shared" si="968"/>
        <v>0</v>
      </c>
      <c r="MJ94" s="243">
        <f t="shared" si="969"/>
        <v>0</v>
      </c>
      <c r="MK94" s="243">
        <f t="shared" si="970"/>
        <v>0</v>
      </c>
      <c r="ML94" s="243">
        <f t="shared" si="971"/>
        <v>0</v>
      </c>
      <c r="MM94" s="243">
        <f t="shared" si="972"/>
        <v>0</v>
      </c>
      <c r="MN94" s="243">
        <f t="shared" si="973"/>
        <v>0</v>
      </c>
      <c r="MO94" s="243">
        <f t="shared" si="974"/>
        <v>0</v>
      </c>
      <c r="MP94" s="243">
        <f t="shared" si="975"/>
        <v>0</v>
      </c>
      <c r="MQ94" s="243">
        <f t="shared" si="976"/>
        <v>0</v>
      </c>
      <c r="MR94" s="243">
        <f t="shared" si="977"/>
        <v>0</v>
      </c>
      <c r="MS94" s="243">
        <f t="shared" si="978"/>
        <v>0</v>
      </c>
      <c r="MT94" s="243">
        <f t="shared" si="979"/>
        <v>0</v>
      </c>
      <c r="MU94" s="243">
        <f t="shared" si="980"/>
        <v>0</v>
      </c>
      <c r="MV94" s="243">
        <f t="shared" si="981"/>
        <v>0</v>
      </c>
      <c r="MW94" s="861">
        <f t="shared" si="898"/>
        <v>42826</v>
      </c>
      <c r="MX94" s="253">
        <f t="shared" si="899"/>
        <v>166105.86499999999</v>
      </c>
      <c r="MY94" s="243">
        <f t="shared" si="900"/>
        <v>0</v>
      </c>
      <c r="MZ94" s="243">
        <f t="shared" si="901"/>
        <v>0</v>
      </c>
      <c r="NA94" s="243">
        <f t="shared" si="902"/>
        <v>166105.86499999999</v>
      </c>
      <c r="NB94" s="359"/>
      <c r="NC94" s="1159">
        <f t="shared" si="794"/>
        <v>42644</v>
      </c>
      <c r="ND94" s="378">
        <f t="shared" si="795"/>
        <v>3485.62</v>
      </c>
      <c r="NE94" s="378">
        <f t="shared" si="796"/>
        <v>0</v>
      </c>
      <c r="NF94" s="382">
        <f t="shared" si="797"/>
        <v>0</v>
      </c>
      <c r="NG94" s="274">
        <f t="shared" si="798"/>
        <v>3485.62</v>
      </c>
      <c r="NH94" s="819">
        <f t="shared" si="799"/>
        <v>42644</v>
      </c>
      <c r="NI94" s="269">
        <f t="shared" si="800"/>
        <v>3485.62</v>
      </c>
      <c r="NJ94" s="274">
        <f t="shared" si="801"/>
        <v>0</v>
      </c>
      <c r="NK94" s="1113">
        <f t="shared" si="802"/>
        <v>1</v>
      </c>
      <c r="NL94" s="992">
        <f t="shared" si="803"/>
        <v>0</v>
      </c>
      <c r="NM94" s="413">
        <f t="shared" si="804"/>
        <v>42644</v>
      </c>
      <c r="NN94" s="378">
        <f t="shared" si="896"/>
        <v>149784.61499999999</v>
      </c>
      <c r="NO94" s="243">
        <f>MAX(NN55:NN94)</f>
        <v>149784.61499999999</v>
      </c>
      <c r="NP94" s="243">
        <f t="shared" si="805"/>
        <v>0</v>
      </c>
      <c r="NQ94" s="276">
        <f>(NP94=NP203)*1</f>
        <v>0</v>
      </c>
      <c r="NR94" s="254">
        <f t="shared" si="806"/>
        <v>0</v>
      </c>
      <c r="NS94" s="757"/>
      <c r="NT94" s="757"/>
      <c r="NU94" s="758"/>
      <c r="NV94" s="758"/>
      <c r="NW94" s="758"/>
      <c r="NX94" s="234"/>
      <c r="NY94" s="241"/>
      <c r="NZ94" s="241"/>
      <c r="OA94" s="143"/>
      <c r="OB94" s="241"/>
      <c r="OC94" s="241"/>
      <c r="OD94" s="236"/>
      <c r="OE94" s="236"/>
      <c r="OF94" s="236"/>
      <c r="OG94" s="234"/>
      <c r="OH94" s="143"/>
      <c r="OI94" s="236"/>
      <c r="OJ94" s="236"/>
      <c r="OK94" s="236"/>
      <c r="OL94" s="236"/>
      <c r="OM94" s="236"/>
      <c r="ON94" s="236"/>
      <c r="OO94" s="236"/>
      <c r="OP94" s="236"/>
      <c r="OQ94" s="236"/>
      <c r="OR94" s="236"/>
      <c r="OS94" s="236"/>
      <c r="OT94" s="236"/>
      <c r="OU94" s="236"/>
      <c r="OV94" s="236"/>
      <c r="OW94" s="236"/>
      <c r="OX94" s="236"/>
      <c r="OY94" s="236"/>
      <c r="OZ94" s="236"/>
      <c r="PA94" s="236"/>
      <c r="PB94" s="236"/>
      <c r="PC94" s="236"/>
      <c r="PD94" s="236"/>
      <c r="PE94" s="236"/>
      <c r="PF94" s="236"/>
      <c r="PG94" s="236"/>
      <c r="PH94" s="236"/>
      <c r="PI94" s="236"/>
      <c r="PJ94" s="236"/>
      <c r="PK94" s="236"/>
      <c r="PL94" s="236"/>
      <c r="PM94" s="236"/>
      <c r="PN94" s="236"/>
      <c r="PO94" s="236"/>
      <c r="PP94" s="236"/>
      <c r="PQ94" s="236"/>
      <c r="PR94" s="236"/>
      <c r="PS94" s="236"/>
      <c r="PT94" s="236"/>
      <c r="PU94" s="236"/>
      <c r="PV94" s="236"/>
      <c r="PW94" s="236"/>
      <c r="PX94" s="236"/>
      <c r="PY94" s="236"/>
      <c r="PZ94" s="236"/>
      <c r="QA94" s="236"/>
      <c r="QB94" s="236"/>
      <c r="QC94" s="236"/>
      <c r="QD94" s="236"/>
      <c r="QE94" s="236"/>
      <c r="QF94" s="236"/>
      <c r="QG94" s="236"/>
      <c r="QH94" s="236"/>
      <c r="QI94" s="236"/>
      <c r="QJ94" s="236"/>
      <c r="QK94" s="236"/>
      <c r="QL94" s="236"/>
      <c r="QM94" s="236"/>
      <c r="QN94" s="236"/>
      <c r="QO94" s="236"/>
      <c r="QP94" s="236"/>
      <c r="QQ94" s="236"/>
      <c r="QR94" s="236"/>
      <c r="QS94" s="236"/>
      <c r="QT94" s="236"/>
      <c r="QU94" s="236"/>
      <c r="QV94" s="236"/>
      <c r="QW94" s="236"/>
      <c r="QX94" s="236"/>
      <c r="QY94" s="84"/>
      <c r="QZ94" s="84"/>
      <c r="RA94" s="84"/>
      <c r="RB94" s="84"/>
      <c r="RC94" s="84"/>
      <c r="RD94" s="84"/>
      <c r="RE94" s="84"/>
      <c r="RF94" s="84"/>
      <c r="RG94" s="84"/>
      <c r="RH94" s="84"/>
      <c r="RI94" s="84"/>
      <c r="RJ94" s="84"/>
      <c r="RK94" s="84"/>
      <c r="RL94" s="84"/>
      <c r="RM94" s="84"/>
      <c r="RN94" s="84"/>
      <c r="RO94" s="84"/>
      <c r="RP94" s="84"/>
      <c r="RQ94" s="84"/>
      <c r="RR94" s="84"/>
      <c r="RS94" s="84"/>
      <c r="RT94" s="84"/>
      <c r="RU94" s="84"/>
      <c r="RV94" s="84"/>
      <c r="RW94" s="84"/>
      <c r="RX94" s="84"/>
      <c r="RY94" s="84"/>
      <c r="RZ94" s="84"/>
      <c r="SA94" s="84"/>
      <c r="SB94" s="84"/>
      <c r="SC94" s="84"/>
      <c r="SD94" s="84"/>
      <c r="SE94" s="84"/>
      <c r="SF94" s="84"/>
      <c r="SG94" s="84"/>
      <c r="SH94" s="84"/>
      <c r="SI94" s="84"/>
      <c r="SJ94" s="84"/>
      <c r="SK94" s="84"/>
      <c r="SL94" s="84"/>
      <c r="SM94" s="84"/>
      <c r="SN94" s="84"/>
      <c r="SO94" s="84"/>
      <c r="SP94" s="84"/>
      <c r="SQ94" s="84"/>
      <c r="SR94" s="84"/>
      <c r="SS94" s="84"/>
      <c r="ST94" s="84"/>
      <c r="SU94" s="84"/>
      <c r="SV94" s="84"/>
      <c r="SW94" s="84"/>
      <c r="SX94" s="84"/>
      <c r="SY94" s="84"/>
      <c r="SZ94" s="84"/>
      <c r="TA94" s="84"/>
      <c r="TB94" s="84"/>
      <c r="TC94" s="84"/>
      <c r="TD94" s="84"/>
      <c r="TE94" s="84"/>
      <c r="TF94" s="84"/>
      <c r="TG94" s="84"/>
      <c r="TH94" s="84"/>
      <c r="TI94" s="84"/>
      <c r="TJ94" s="84"/>
      <c r="TK94" s="84"/>
      <c r="TL94" s="84"/>
      <c r="TM94" s="84"/>
      <c r="TN94" s="84"/>
      <c r="TO94" s="84"/>
      <c r="TP94" s="84"/>
      <c r="TQ94" s="84"/>
      <c r="TR94" s="84"/>
      <c r="TS94" s="84"/>
      <c r="TT94" s="84"/>
      <c r="TU94" s="84"/>
      <c r="TV94" s="84"/>
      <c r="TW94" s="84"/>
      <c r="TX94" s="84"/>
      <c r="TY94" s="84"/>
      <c r="TZ94" s="84"/>
      <c r="UA94" s="84"/>
      <c r="UB94" s="84"/>
      <c r="UC94" s="84"/>
      <c r="UD94" s="84"/>
      <c r="UE94" s="84"/>
      <c r="UF94" s="84"/>
      <c r="UG94" s="84"/>
      <c r="UH94" s="84"/>
      <c r="UI94" s="84"/>
    </row>
    <row r="95" spans="1:555" s="90" customFormat="1" ht="19.5" customHeight="1" x14ac:dyDescent="0.35">
      <c r="A95" s="84"/>
      <c r="B95" s="1167">
        <f t="shared" si="807"/>
        <v>42675</v>
      </c>
      <c r="C95" s="867">
        <f t="shared" si="808"/>
        <v>73427.87</v>
      </c>
      <c r="D95" s="869">
        <v>0</v>
      </c>
      <c r="E95" s="869">
        <v>0</v>
      </c>
      <c r="F95" s="867">
        <f t="shared" si="683"/>
        <v>7291.7449999999999</v>
      </c>
      <c r="G95" s="870">
        <f t="shared" si="809"/>
        <v>80719.614999999991</v>
      </c>
      <c r="H95" s="953">
        <f t="shared" si="810"/>
        <v>9.9304868846120692E-2</v>
      </c>
      <c r="I95" s="355">
        <f t="shared" si="811"/>
        <v>157076.35999999999</v>
      </c>
      <c r="J95" s="355">
        <f>MAX(I55:I95)</f>
        <v>157076.35999999999</v>
      </c>
      <c r="K95" s="355">
        <f t="shared" si="684"/>
        <v>0</v>
      </c>
      <c r="L95" s="1145">
        <f t="shared" si="685"/>
        <v>42675</v>
      </c>
      <c r="M95" s="330">
        <f t="shared" si="812"/>
        <v>0</v>
      </c>
      <c r="N95" s="1035">
        <v>-1001.25</v>
      </c>
      <c r="O95" s="498">
        <f t="shared" si="686"/>
        <v>0</v>
      </c>
      <c r="P95" s="330">
        <f t="shared" si="813"/>
        <v>1</v>
      </c>
      <c r="Q95" s="382">
        <f t="shared" si="687"/>
        <v>-100.125</v>
      </c>
      <c r="R95" s="274">
        <f t="shared" si="688"/>
        <v>-100.125</v>
      </c>
      <c r="S95" s="499">
        <f t="shared" si="814"/>
        <v>0</v>
      </c>
      <c r="T95" s="1036">
        <v>1080</v>
      </c>
      <c r="U95" s="269">
        <f t="shared" si="689"/>
        <v>0</v>
      </c>
      <c r="V95" s="499">
        <f t="shared" si="815"/>
        <v>1</v>
      </c>
      <c r="W95" s="1036">
        <v>108</v>
      </c>
      <c r="X95" s="269">
        <f t="shared" si="690"/>
        <v>108</v>
      </c>
      <c r="Y95" s="499">
        <f t="shared" si="816"/>
        <v>0</v>
      </c>
      <c r="Z95" s="298">
        <v>2520</v>
      </c>
      <c r="AA95" s="392">
        <f t="shared" si="691"/>
        <v>0</v>
      </c>
      <c r="AB95" s="330">
        <f t="shared" si="817"/>
        <v>0</v>
      </c>
      <c r="AC95" s="298">
        <f t="shared" si="692"/>
        <v>1260</v>
      </c>
      <c r="AD95" s="274">
        <f t="shared" si="693"/>
        <v>0</v>
      </c>
      <c r="AE95" s="499">
        <f t="shared" si="818"/>
        <v>1</v>
      </c>
      <c r="AF95" s="1036">
        <v>252</v>
      </c>
      <c r="AG95" s="274">
        <f t="shared" si="694"/>
        <v>252</v>
      </c>
      <c r="AH95" s="499">
        <f t="shared" si="819"/>
        <v>0</v>
      </c>
      <c r="AI95" s="1036">
        <v>6165</v>
      </c>
      <c r="AJ95" s="392">
        <f t="shared" si="695"/>
        <v>0</v>
      </c>
      <c r="AK95" s="330">
        <f t="shared" si="820"/>
        <v>0</v>
      </c>
      <c r="AL95" s="1036">
        <v>3082.5</v>
      </c>
      <c r="AM95" s="274">
        <f t="shared" si="696"/>
        <v>0</v>
      </c>
      <c r="AN95" s="499">
        <f t="shared" si="821"/>
        <v>1</v>
      </c>
      <c r="AO95" s="1036">
        <v>1233</v>
      </c>
      <c r="AP95" s="392">
        <f t="shared" si="697"/>
        <v>1233</v>
      </c>
      <c r="AQ95" s="316">
        <f t="shared" si="822"/>
        <v>0</v>
      </c>
      <c r="AR95" s="1036">
        <v>6891.25</v>
      </c>
      <c r="AS95" s="392">
        <f t="shared" si="698"/>
        <v>0</v>
      </c>
      <c r="AT95" s="276">
        <f t="shared" si="823"/>
        <v>0</v>
      </c>
      <c r="AU95" s="1036">
        <v>3445.62</v>
      </c>
      <c r="AV95" s="392">
        <f t="shared" si="699"/>
        <v>0</v>
      </c>
      <c r="AW95" s="297">
        <f t="shared" si="824"/>
        <v>1</v>
      </c>
      <c r="AX95" s="1036">
        <v>689.12</v>
      </c>
      <c r="AY95" s="274">
        <f t="shared" si="700"/>
        <v>689.12</v>
      </c>
      <c r="AZ95" s="499">
        <f t="shared" si="825"/>
        <v>0</v>
      </c>
      <c r="BA95" s="268">
        <v>1750</v>
      </c>
      <c r="BB95" s="392">
        <f t="shared" si="701"/>
        <v>0</v>
      </c>
      <c r="BC95" s="330">
        <f t="shared" si="826"/>
        <v>0</v>
      </c>
      <c r="BD95" s="268">
        <v>-535</v>
      </c>
      <c r="BE95" s="274">
        <f t="shared" si="702"/>
        <v>0</v>
      </c>
      <c r="BF95" s="499">
        <f t="shared" si="827"/>
        <v>0</v>
      </c>
      <c r="BG95" s="1036">
        <v>2087.5</v>
      </c>
      <c r="BH95" s="358">
        <f t="shared" si="703"/>
        <v>0</v>
      </c>
      <c r="BI95" s="499">
        <f t="shared" si="828"/>
        <v>0</v>
      </c>
      <c r="BJ95" s="1036">
        <v>1600</v>
      </c>
      <c r="BK95" s="269">
        <f t="shared" si="704"/>
        <v>0</v>
      </c>
      <c r="BL95" s="499">
        <f t="shared" si="829"/>
        <v>1</v>
      </c>
      <c r="BM95" s="382">
        <f t="shared" si="705"/>
        <v>800</v>
      </c>
      <c r="BN95" s="392">
        <f t="shared" si="706"/>
        <v>800</v>
      </c>
      <c r="BO95" s="499">
        <f t="shared" si="830"/>
        <v>0</v>
      </c>
      <c r="BP95" s="964">
        <v>-356.25</v>
      </c>
      <c r="BQ95" s="274">
        <f t="shared" si="707"/>
        <v>0</v>
      </c>
      <c r="BR95" s="499">
        <f t="shared" si="831"/>
        <v>0</v>
      </c>
      <c r="BS95" s="298">
        <v>8337.5</v>
      </c>
      <c r="BT95" s="269">
        <f t="shared" si="708"/>
        <v>0</v>
      </c>
      <c r="BU95" s="499">
        <f t="shared" si="832"/>
        <v>1</v>
      </c>
      <c r="BV95" s="298">
        <f t="shared" si="709"/>
        <v>4168.75</v>
      </c>
      <c r="BW95" s="392">
        <f t="shared" si="710"/>
        <v>4168.75</v>
      </c>
      <c r="BX95" s="499">
        <f t="shared" si="833"/>
        <v>0</v>
      </c>
      <c r="BY95" s="1036">
        <v>140</v>
      </c>
      <c r="BZ95" s="392">
        <f t="shared" si="711"/>
        <v>0</v>
      </c>
      <c r="CA95" s="297">
        <f t="shared" si="897"/>
        <v>0</v>
      </c>
      <c r="CB95" s="1036">
        <v>1410</v>
      </c>
      <c r="CC95" s="269">
        <f t="shared" si="712"/>
        <v>0</v>
      </c>
      <c r="CD95" s="501">
        <f t="shared" si="834"/>
        <v>0</v>
      </c>
      <c r="CE95" s="298">
        <f t="shared" si="713"/>
        <v>705</v>
      </c>
      <c r="CF95" s="500">
        <f t="shared" si="714"/>
        <v>0</v>
      </c>
      <c r="CG95" s="330">
        <f t="shared" si="835"/>
        <v>1</v>
      </c>
      <c r="CH95" s="1036">
        <v>141</v>
      </c>
      <c r="CI95" s="299">
        <f t="shared" si="715"/>
        <v>141</v>
      </c>
      <c r="CJ95" s="499">
        <f t="shared" si="836"/>
        <v>0</v>
      </c>
      <c r="CK95" s="268"/>
      <c r="CL95" s="392">
        <f t="shared" si="716"/>
        <v>0</v>
      </c>
      <c r="CM95" s="330">
        <f t="shared" si="837"/>
        <v>0</v>
      </c>
      <c r="CN95" s="268"/>
      <c r="CO95" s="269">
        <f t="shared" si="717"/>
        <v>0</v>
      </c>
      <c r="CP95" s="501">
        <f t="shared" si="838"/>
        <v>0</v>
      </c>
      <c r="CQ95" s="497"/>
      <c r="CR95" s="299"/>
      <c r="CS95" s="330">
        <f t="shared" si="839"/>
        <v>1</v>
      </c>
      <c r="CT95" s="268"/>
      <c r="CU95" s="274">
        <f t="shared" si="718"/>
        <v>0</v>
      </c>
      <c r="CV95" s="323">
        <f t="shared" si="719"/>
        <v>7291.7449999999999</v>
      </c>
      <c r="CW95" s="323">
        <f t="shared" si="840"/>
        <v>157076.35999999999</v>
      </c>
      <c r="CX95" s="223"/>
      <c r="CY95" s="1127">
        <f t="shared" si="720"/>
        <v>42675</v>
      </c>
      <c r="CZ95" s="297">
        <f t="shared" si="841"/>
        <v>0</v>
      </c>
      <c r="DA95" s="269">
        <v>-3741.25</v>
      </c>
      <c r="DB95" s="299">
        <f t="shared" si="721"/>
        <v>0</v>
      </c>
      <c r="DC95" s="297">
        <f t="shared" si="842"/>
        <v>0</v>
      </c>
      <c r="DD95" s="298">
        <f t="shared" si="722"/>
        <v>-374.125</v>
      </c>
      <c r="DE95" s="299">
        <f t="shared" si="723"/>
        <v>0</v>
      </c>
      <c r="DF95" s="297">
        <f t="shared" si="843"/>
        <v>0</v>
      </c>
      <c r="DG95" s="1035">
        <v>-5485</v>
      </c>
      <c r="DH95" s="299">
        <f t="shared" si="724"/>
        <v>0</v>
      </c>
      <c r="DI95" s="297">
        <f t="shared" si="844"/>
        <v>0</v>
      </c>
      <c r="DJ95" s="964">
        <v>-548.5</v>
      </c>
      <c r="DK95" s="596">
        <f t="shared" si="725"/>
        <v>0</v>
      </c>
      <c r="DL95" s="297">
        <f t="shared" si="845"/>
        <v>0</v>
      </c>
      <c r="DM95" s="1034">
        <v>1720</v>
      </c>
      <c r="DN95" s="596">
        <f t="shared" si="726"/>
        <v>0</v>
      </c>
      <c r="DO95" s="330">
        <f t="shared" si="846"/>
        <v>0</v>
      </c>
      <c r="DP95" s="298">
        <f t="shared" si="727"/>
        <v>860</v>
      </c>
      <c r="DQ95" s="274">
        <f t="shared" si="728"/>
        <v>0</v>
      </c>
      <c r="DR95" s="499">
        <f t="shared" si="847"/>
        <v>0</v>
      </c>
      <c r="DS95" s="298">
        <f t="shared" si="729"/>
        <v>172</v>
      </c>
      <c r="DT95" s="274">
        <f t="shared" si="730"/>
        <v>0</v>
      </c>
      <c r="DU95" s="297">
        <f t="shared" si="848"/>
        <v>0</v>
      </c>
      <c r="DV95" s="1036">
        <v>7342.5</v>
      </c>
      <c r="DW95" s="596">
        <f t="shared" si="731"/>
        <v>0</v>
      </c>
      <c r="DX95" s="297">
        <f t="shared" si="849"/>
        <v>0</v>
      </c>
      <c r="DY95" s="269">
        <f t="shared" si="732"/>
        <v>3671.25</v>
      </c>
      <c r="DZ95" s="596">
        <f t="shared" si="733"/>
        <v>0</v>
      </c>
      <c r="EA95" s="297">
        <f t="shared" si="850"/>
        <v>0</v>
      </c>
      <c r="EB95" s="1053">
        <v>1468.5</v>
      </c>
      <c r="EC95" s="596">
        <f t="shared" si="734"/>
        <v>0</v>
      </c>
      <c r="ED95" s="297">
        <f t="shared" si="851"/>
        <v>0</v>
      </c>
      <c r="EE95" s="274">
        <v>11275</v>
      </c>
      <c r="EF95" s="596">
        <f t="shared" si="735"/>
        <v>0</v>
      </c>
      <c r="EG95" s="297">
        <f t="shared" si="852"/>
        <v>0</v>
      </c>
      <c r="EH95" s="269">
        <f t="shared" si="736"/>
        <v>5637.5</v>
      </c>
      <c r="EI95" s="596">
        <f t="shared" si="737"/>
        <v>0</v>
      </c>
      <c r="EJ95" s="276">
        <f t="shared" si="853"/>
        <v>0</v>
      </c>
      <c r="EK95" s="269">
        <f t="shared" si="738"/>
        <v>1127.5</v>
      </c>
      <c r="EL95" s="596">
        <f t="shared" si="739"/>
        <v>0</v>
      </c>
      <c r="EM95" s="297">
        <f t="shared" si="854"/>
        <v>0</v>
      </c>
      <c r="EN95" s="1224">
        <v>1670</v>
      </c>
      <c r="EO95" s="596">
        <f t="shared" si="740"/>
        <v>0</v>
      </c>
      <c r="EP95" s="297">
        <f t="shared" si="855"/>
        <v>0</v>
      </c>
      <c r="EQ95" s="269">
        <v>-1480</v>
      </c>
      <c r="ER95" s="596">
        <f t="shared" si="741"/>
        <v>0</v>
      </c>
      <c r="ES95" s="297">
        <f t="shared" si="856"/>
        <v>0</v>
      </c>
      <c r="ET95" s="1036">
        <v>890</v>
      </c>
      <c r="EU95" s="596">
        <f t="shared" si="742"/>
        <v>0</v>
      </c>
      <c r="EV95" s="297">
        <f t="shared" si="857"/>
        <v>0</v>
      </c>
      <c r="EW95" s="1036">
        <v>1487.5</v>
      </c>
      <c r="EX95" s="596">
        <f t="shared" si="743"/>
        <v>0</v>
      </c>
      <c r="EY95" s="297">
        <f t="shared" si="858"/>
        <v>0</v>
      </c>
      <c r="EZ95" s="1036">
        <v>743.75</v>
      </c>
      <c r="FA95" s="596">
        <f t="shared" si="744"/>
        <v>0</v>
      </c>
      <c r="FB95" s="297">
        <f t="shared" si="859"/>
        <v>0</v>
      </c>
      <c r="FC95" s="964">
        <v>-537.5</v>
      </c>
      <c r="FD95" s="596">
        <f t="shared" si="745"/>
        <v>0</v>
      </c>
      <c r="FE95" s="297">
        <f t="shared" si="860"/>
        <v>0</v>
      </c>
      <c r="FF95" s="1036">
        <v>3150</v>
      </c>
      <c r="FG95" s="596">
        <f t="shared" si="746"/>
        <v>0</v>
      </c>
      <c r="FH95" s="297">
        <f t="shared" si="861"/>
        <v>0</v>
      </c>
      <c r="FI95" s="1036">
        <v>1575</v>
      </c>
      <c r="FJ95" s="596">
        <f t="shared" si="747"/>
        <v>0</v>
      </c>
      <c r="FK95" s="297">
        <f t="shared" si="862"/>
        <v>0</v>
      </c>
      <c r="FL95" s="964">
        <v>-1275</v>
      </c>
      <c r="FM95" s="596">
        <f t="shared" si="748"/>
        <v>0</v>
      </c>
      <c r="FN95" s="297">
        <f t="shared" si="863"/>
        <v>0</v>
      </c>
      <c r="FO95" s="1036">
        <v>3470</v>
      </c>
      <c r="FP95" s="274">
        <f t="shared" si="749"/>
        <v>0</v>
      </c>
      <c r="FQ95" s="274"/>
      <c r="FR95" s="297">
        <f t="shared" si="864"/>
        <v>0</v>
      </c>
      <c r="FS95" s="269">
        <f t="shared" si="750"/>
        <v>1735</v>
      </c>
      <c r="FT95" s="596">
        <f t="shared" si="751"/>
        <v>0</v>
      </c>
      <c r="FU95" s="297">
        <f t="shared" si="865"/>
        <v>0</v>
      </c>
      <c r="FV95" s="269">
        <f t="shared" si="752"/>
        <v>347</v>
      </c>
      <c r="FW95" s="596">
        <f t="shared" si="753"/>
        <v>0</v>
      </c>
      <c r="FX95" s="301">
        <f t="shared" si="754"/>
        <v>0</v>
      </c>
      <c r="FY95" s="492">
        <f t="shared" si="866"/>
        <v>0</v>
      </c>
      <c r="FZ95" s="302"/>
      <c r="GA95" s="1131">
        <f t="shared" si="755"/>
        <v>42675</v>
      </c>
      <c r="GB95" s="316">
        <f t="shared" si="867"/>
        <v>0</v>
      </c>
      <c r="GC95" s="323">
        <v>2975</v>
      </c>
      <c r="GD95" s="268">
        <f t="shared" si="756"/>
        <v>0</v>
      </c>
      <c r="GE95" s="316">
        <f t="shared" si="868"/>
        <v>0</v>
      </c>
      <c r="GF95" s="1036">
        <v>297.5</v>
      </c>
      <c r="GG95" s="386">
        <f t="shared" si="757"/>
        <v>0</v>
      </c>
      <c r="GH95" s="669">
        <f t="shared" si="869"/>
        <v>0</v>
      </c>
      <c r="GI95" s="964">
        <v>-6805</v>
      </c>
      <c r="GJ95" s="268">
        <f t="shared" si="758"/>
        <v>0</v>
      </c>
      <c r="GK95" s="546">
        <f t="shared" si="870"/>
        <v>0</v>
      </c>
      <c r="GL95" s="268">
        <f t="shared" si="759"/>
        <v>-680.5</v>
      </c>
      <c r="GM95" s="386">
        <f t="shared" si="760"/>
        <v>0</v>
      </c>
      <c r="GN95" s="297">
        <f t="shared" si="871"/>
        <v>0</v>
      </c>
      <c r="GO95" s="269">
        <v>8177.5</v>
      </c>
      <c r="GP95" s="596">
        <f t="shared" si="761"/>
        <v>0</v>
      </c>
      <c r="GQ95" s="330">
        <f t="shared" si="872"/>
        <v>0</v>
      </c>
      <c r="GR95" s="298">
        <f t="shared" si="762"/>
        <v>4088.75</v>
      </c>
      <c r="GS95" s="274">
        <f t="shared" si="763"/>
        <v>0</v>
      </c>
      <c r="GT95" s="499">
        <f t="shared" si="873"/>
        <v>0</v>
      </c>
      <c r="GU95" s="298">
        <f t="shared" si="764"/>
        <v>817.75</v>
      </c>
      <c r="GV95" s="274">
        <f t="shared" si="765"/>
        <v>0</v>
      </c>
      <c r="GW95" s="499">
        <f t="shared" si="874"/>
        <v>0</v>
      </c>
      <c r="GX95" s="1036">
        <v>4950</v>
      </c>
      <c r="GY95" s="274">
        <f t="shared" si="766"/>
        <v>0</v>
      </c>
      <c r="GZ95" s="499">
        <f t="shared" si="875"/>
        <v>0</v>
      </c>
      <c r="HA95" s="298">
        <f t="shared" si="767"/>
        <v>2475</v>
      </c>
      <c r="HB95" s="274">
        <f t="shared" si="768"/>
        <v>0</v>
      </c>
      <c r="HC95" s="499">
        <f t="shared" si="876"/>
        <v>0</v>
      </c>
      <c r="HD95" s="1036">
        <v>990</v>
      </c>
      <c r="HE95" s="274">
        <f t="shared" si="769"/>
        <v>0</v>
      </c>
      <c r="HF95" s="691">
        <f t="shared" si="877"/>
        <v>0</v>
      </c>
      <c r="HG95" s="317">
        <v>6852.5</v>
      </c>
      <c r="HH95" s="498">
        <f t="shared" si="770"/>
        <v>0</v>
      </c>
      <c r="HI95" s="691">
        <f t="shared" si="878"/>
        <v>0</v>
      </c>
      <c r="HJ95" s="317">
        <f t="shared" si="771"/>
        <v>3426.25</v>
      </c>
      <c r="HK95" s="498">
        <f t="shared" si="772"/>
        <v>0</v>
      </c>
      <c r="HL95" s="689">
        <f t="shared" si="879"/>
        <v>0</v>
      </c>
      <c r="HM95" s="317">
        <f t="shared" si="773"/>
        <v>685.25</v>
      </c>
      <c r="HN95" s="317">
        <f t="shared" si="774"/>
        <v>0</v>
      </c>
      <c r="HO95" s="691">
        <f t="shared" si="880"/>
        <v>0</v>
      </c>
      <c r="HP95" s="1036">
        <v>420</v>
      </c>
      <c r="HQ95" s="498">
        <f t="shared" si="775"/>
        <v>0</v>
      </c>
      <c r="HR95" s="499"/>
      <c r="HS95" s="298"/>
      <c r="HT95" s="392"/>
      <c r="HU95" s="691">
        <f t="shared" si="881"/>
        <v>0</v>
      </c>
      <c r="HV95" s="964">
        <v>-2660</v>
      </c>
      <c r="HW95" s="498">
        <f t="shared" si="776"/>
        <v>0</v>
      </c>
      <c r="HX95" s="499"/>
      <c r="HY95" s="298"/>
      <c r="HZ95" s="392"/>
      <c r="IA95" s="689">
        <f t="shared" si="882"/>
        <v>0</v>
      </c>
      <c r="IB95" s="1036">
        <v>887.5</v>
      </c>
      <c r="IC95" s="317">
        <f t="shared" si="777"/>
        <v>0</v>
      </c>
      <c r="ID95" s="499">
        <f t="shared" si="883"/>
        <v>0</v>
      </c>
      <c r="IE95" s="1036">
        <v>71</v>
      </c>
      <c r="IF95" s="392">
        <f t="shared" si="778"/>
        <v>0</v>
      </c>
      <c r="IG95" s="691">
        <f t="shared" si="884"/>
        <v>0</v>
      </c>
      <c r="IH95" s="317">
        <v>2662.5</v>
      </c>
      <c r="II95" s="498">
        <f t="shared" si="779"/>
        <v>0</v>
      </c>
      <c r="IJ95" s="691">
        <f t="shared" si="885"/>
        <v>0</v>
      </c>
      <c r="IK95" s="298">
        <f t="shared" si="780"/>
        <v>1331.25</v>
      </c>
      <c r="IL95" s="317">
        <f t="shared" si="781"/>
        <v>0</v>
      </c>
      <c r="IM95" s="499">
        <f t="shared" si="886"/>
        <v>0</v>
      </c>
      <c r="IN95" s="1036">
        <v>237.25</v>
      </c>
      <c r="IO95" s="392">
        <f t="shared" si="782"/>
        <v>0</v>
      </c>
      <c r="IP95" s="499">
        <f t="shared" si="887"/>
        <v>0</v>
      </c>
      <c r="IQ95" s="964">
        <v>-406.25</v>
      </c>
      <c r="IR95" s="392">
        <f t="shared" si="783"/>
        <v>0</v>
      </c>
      <c r="IS95" s="499"/>
      <c r="IT95" s="298"/>
      <c r="IU95" s="392"/>
      <c r="IV95" s="499">
        <f t="shared" si="888"/>
        <v>0</v>
      </c>
      <c r="IW95" s="298">
        <v>4525</v>
      </c>
      <c r="IX95" s="392">
        <f t="shared" si="784"/>
        <v>0</v>
      </c>
      <c r="IY95" s="499">
        <f t="shared" si="889"/>
        <v>0</v>
      </c>
      <c r="IZ95" s="298">
        <f t="shared" si="785"/>
        <v>2262.5</v>
      </c>
      <c r="JA95" s="392">
        <f t="shared" si="786"/>
        <v>0</v>
      </c>
      <c r="JB95" s="385">
        <f t="shared" si="890"/>
        <v>0</v>
      </c>
      <c r="JC95" s="298">
        <v>428.5</v>
      </c>
      <c r="JD95" s="392">
        <f t="shared" si="787"/>
        <v>0</v>
      </c>
      <c r="JE95" s="499">
        <f t="shared" si="891"/>
        <v>0</v>
      </c>
      <c r="JF95" s="298">
        <v>1530</v>
      </c>
      <c r="JG95" s="392">
        <f t="shared" si="788"/>
        <v>0</v>
      </c>
      <c r="JH95" s="499">
        <f t="shared" si="892"/>
        <v>0</v>
      </c>
      <c r="JI95" s="1036">
        <v>3870</v>
      </c>
      <c r="JJ95" s="392">
        <f t="shared" si="789"/>
        <v>0</v>
      </c>
      <c r="JK95" s="499">
        <f t="shared" si="893"/>
        <v>0</v>
      </c>
      <c r="JL95" s="1036">
        <v>1935</v>
      </c>
      <c r="JM95" s="392">
        <f t="shared" si="790"/>
        <v>0</v>
      </c>
      <c r="JN95" s="499">
        <f t="shared" si="894"/>
        <v>0</v>
      </c>
      <c r="JO95" s="298">
        <f t="shared" si="791"/>
        <v>387</v>
      </c>
      <c r="JP95" s="392">
        <f t="shared" si="792"/>
        <v>0</v>
      </c>
      <c r="JQ95" s="561">
        <f t="shared" si="793"/>
        <v>0</v>
      </c>
      <c r="JR95" s="498">
        <f t="shared" si="895"/>
        <v>0</v>
      </c>
      <c r="JS95" s="223"/>
      <c r="JT95" s="254">
        <f t="shared" si="903"/>
        <v>42856</v>
      </c>
      <c r="JU95" s="253">
        <f t="shared" si="904"/>
        <v>0</v>
      </c>
      <c r="JV95" s="253">
        <f t="shared" si="905"/>
        <v>5243.125</v>
      </c>
      <c r="JW95" s="253">
        <f t="shared" si="906"/>
        <v>0</v>
      </c>
      <c r="JX95" s="253">
        <f t="shared" si="907"/>
        <v>-65</v>
      </c>
      <c r="JY95" s="253">
        <f t="shared" si="908"/>
        <v>0</v>
      </c>
      <c r="JZ95" s="253">
        <f t="shared" si="909"/>
        <v>0</v>
      </c>
      <c r="KA95" s="253">
        <f t="shared" si="910"/>
        <v>11446</v>
      </c>
      <c r="KB95" s="253">
        <f t="shared" si="911"/>
        <v>0</v>
      </c>
      <c r="KC95" s="253">
        <f t="shared" si="912"/>
        <v>0</v>
      </c>
      <c r="KD95" s="831">
        <f t="shared" si="913"/>
        <v>16484</v>
      </c>
      <c r="KE95" s="831">
        <f t="shared" si="914"/>
        <v>0</v>
      </c>
      <c r="KF95" s="831">
        <f t="shared" si="915"/>
        <v>0</v>
      </c>
      <c r="KG95" s="831">
        <f t="shared" si="916"/>
        <v>4771.62</v>
      </c>
      <c r="KH95" s="831">
        <f t="shared" si="917"/>
        <v>0</v>
      </c>
      <c r="KI95" s="831">
        <f t="shared" si="918"/>
        <v>0</v>
      </c>
      <c r="KJ95" s="253">
        <f t="shared" si="919"/>
        <v>0</v>
      </c>
      <c r="KK95" s="831">
        <f t="shared" si="920"/>
        <v>0</v>
      </c>
      <c r="KL95" s="831">
        <f t="shared" si="921"/>
        <v>66771.875</v>
      </c>
      <c r="KM95" s="831">
        <f t="shared" si="922"/>
        <v>0</v>
      </c>
      <c r="KN95" s="831">
        <f t="shared" si="923"/>
        <v>0</v>
      </c>
      <c r="KO95" s="831">
        <f t="shared" si="924"/>
        <v>58378.125</v>
      </c>
      <c r="KP95" s="831">
        <f t="shared" si="925"/>
        <v>0</v>
      </c>
      <c r="KQ95" s="831">
        <f t="shared" si="926"/>
        <v>0</v>
      </c>
      <c r="KR95" s="831">
        <f t="shared" si="927"/>
        <v>0</v>
      </c>
      <c r="KS95" s="831">
        <f t="shared" si="928"/>
        <v>9368</v>
      </c>
      <c r="KT95" s="243">
        <f t="shared" si="929"/>
        <v>0</v>
      </c>
      <c r="KU95" s="243">
        <f t="shared" si="930"/>
        <v>0</v>
      </c>
      <c r="KV95" s="243">
        <f t="shared" si="931"/>
        <v>0</v>
      </c>
      <c r="KW95" s="243">
        <f t="shared" si="932"/>
        <v>0</v>
      </c>
      <c r="KX95" s="243">
        <f t="shared" si="933"/>
        <v>0</v>
      </c>
      <c r="KY95" s="243">
        <f t="shared" si="934"/>
        <v>0</v>
      </c>
      <c r="KZ95" s="243">
        <f t="shared" si="982"/>
        <v>0</v>
      </c>
      <c r="LA95" s="243">
        <f t="shared" si="935"/>
        <v>0</v>
      </c>
      <c r="LB95" s="243">
        <f t="shared" si="936"/>
        <v>0</v>
      </c>
      <c r="LC95" s="243">
        <f t="shared" si="937"/>
        <v>0</v>
      </c>
      <c r="LD95" s="243">
        <f t="shared" si="938"/>
        <v>0</v>
      </c>
      <c r="LE95" s="243">
        <f t="shared" si="939"/>
        <v>0</v>
      </c>
      <c r="LF95" s="243">
        <f t="shared" si="940"/>
        <v>0</v>
      </c>
      <c r="LG95" s="243">
        <f t="shared" si="941"/>
        <v>0</v>
      </c>
      <c r="LH95" s="243">
        <f t="shared" si="942"/>
        <v>0</v>
      </c>
      <c r="LI95" s="243">
        <f t="shared" si="943"/>
        <v>0</v>
      </c>
      <c r="LJ95" s="243">
        <f t="shared" si="944"/>
        <v>0</v>
      </c>
      <c r="LK95" s="243">
        <f t="shared" si="945"/>
        <v>0</v>
      </c>
      <c r="LL95" s="243">
        <f t="shared" si="946"/>
        <v>0</v>
      </c>
      <c r="LM95" s="243">
        <f t="shared" si="947"/>
        <v>0</v>
      </c>
      <c r="LN95" s="243">
        <f t="shared" si="948"/>
        <v>0</v>
      </c>
      <c r="LO95" s="243">
        <f t="shared" si="949"/>
        <v>0</v>
      </c>
      <c r="LP95" s="243">
        <f t="shared" si="950"/>
        <v>0</v>
      </c>
      <c r="LQ95" s="243">
        <f t="shared" si="951"/>
        <v>0</v>
      </c>
      <c r="LR95" s="243">
        <f t="shared" si="952"/>
        <v>0</v>
      </c>
      <c r="LS95" s="243">
        <f t="shared" si="953"/>
        <v>0</v>
      </c>
      <c r="LT95" s="243">
        <f t="shared" si="954"/>
        <v>0</v>
      </c>
      <c r="LU95" s="243">
        <f t="shared" si="955"/>
        <v>0</v>
      </c>
      <c r="LV95" s="243">
        <f t="shared" si="956"/>
        <v>0</v>
      </c>
      <c r="LW95" s="243">
        <f t="shared" si="957"/>
        <v>0</v>
      </c>
      <c r="LX95" s="243">
        <f t="shared" si="958"/>
        <v>0</v>
      </c>
      <c r="LY95" s="243">
        <f t="shared" si="959"/>
        <v>0</v>
      </c>
      <c r="LZ95" s="243">
        <f t="shared" si="960"/>
        <v>0</v>
      </c>
      <c r="MA95" s="243">
        <f t="shared" si="961"/>
        <v>0</v>
      </c>
      <c r="MB95" s="243">
        <f t="shared" si="962"/>
        <v>0</v>
      </c>
      <c r="MC95" s="243">
        <f t="shared" si="983"/>
        <v>0</v>
      </c>
      <c r="MD95" s="243">
        <f t="shared" si="963"/>
        <v>0</v>
      </c>
      <c r="ME95" s="243">
        <f t="shared" si="964"/>
        <v>0</v>
      </c>
      <c r="MF95" s="243">
        <f t="shared" si="965"/>
        <v>0</v>
      </c>
      <c r="MG95" s="243">
        <f t="shared" si="966"/>
        <v>0</v>
      </c>
      <c r="MH95" s="243">
        <f t="shared" si="967"/>
        <v>0</v>
      </c>
      <c r="MI95" s="243">
        <f t="shared" si="968"/>
        <v>0</v>
      </c>
      <c r="MJ95" s="243">
        <f t="shared" si="969"/>
        <v>0</v>
      </c>
      <c r="MK95" s="243">
        <f t="shared" si="970"/>
        <v>0</v>
      </c>
      <c r="ML95" s="243">
        <f t="shared" si="971"/>
        <v>0</v>
      </c>
      <c r="MM95" s="243">
        <f t="shared" si="972"/>
        <v>0</v>
      </c>
      <c r="MN95" s="243">
        <f t="shared" si="973"/>
        <v>0</v>
      </c>
      <c r="MO95" s="243">
        <f t="shared" si="974"/>
        <v>0</v>
      </c>
      <c r="MP95" s="243">
        <f t="shared" si="975"/>
        <v>0</v>
      </c>
      <c r="MQ95" s="243">
        <f t="shared" si="976"/>
        <v>0</v>
      </c>
      <c r="MR95" s="243">
        <f t="shared" si="977"/>
        <v>0</v>
      </c>
      <c r="MS95" s="243">
        <f t="shared" si="978"/>
        <v>0</v>
      </c>
      <c r="MT95" s="243">
        <f t="shared" si="979"/>
        <v>0</v>
      </c>
      <c r="MU95" s="243">
        <f t="shared" si="980"/>
        <v>0</v>
      </c>
      <c r="MV95" s="243">
        <f t="shared" si="981"/>
        <v>0</v>
      </c>
      <c r="MW95" s="861">
        <f t="shared" si="898"/>
        <v>42856</v>
      </c>
      <c r="MX95" s="253">
        <f t="shared" si="899"/>
        <v>172397.745</v>
      </c>
      <c r="MY95" s="243">
        <f t="shared" si="900"/>
        <v>0</v>
      </c>
      <c r="MZ95" s="243">
        <f t="shared" si="901"/>
        <v>0</v>
      </c>
      <c r="NA95" s="243">
        <f t="shared" si="902"/>
        <v>172397.745</v>
      </c>
      <c r="NB95" s="359"/>
      <c r="NC95" s="1159">
        <f t="shared" si="794"/>
        <v>42675</v>
      </c>
      <c r="ND95" s="378">
        <f t="shared" si="795"/>
        <v>7291.7449999999999</v>
      </c>
      <c r="NE95" s="378">
        <f t="shared" si="796"/>
        <v>0</v>
      </c>
      <c r="NF95" s="382">
        <f t="shared" si="797"/>
        <v>0</v>
      </c>
      <c r="NG95" s="274">
        <f t="shared" si="798"/>
        <v>7291.7449999999999</v>
      </c>
      <c r="NH95" s="819">
        <f t="shared" si="799"/>
        <v>42675</v>
      </c>
      <c r="NI95" s="269">
        <f t="shared" si="800"/>
        <v>7291.7449999999999</v>
      </c>
      <c r="NJ95" s="274">
        <f t="shared" si="801"/>
        <v>0</v>
      </c>
      <c r="NK95" s="1113">
        <f t="shared" si="802"/>
        <v>1</v>
      </c>
      <c r="NL95" s="992">
        <f t="shared" si="803"/>
        <v>0</v>
      </c>
      <c r="NM95" s="413">
        <f t="shared" si="804"/>
        <v>42675</v>
      </c>
      <c r="NN95" s="378">
        <f t="shared" si="896"/>
        <v>157076.35999999999</v>
      </c>
      <c r="NO95" s="243">
        <f>MAX(NN55:NN95)</f>
        <v>157076.35999999999</v>
      </c>
      <c r="NP95" s="243">
        <f t="shared" si="805"/>
        <v>0</v>
      </c>
      <c r="NQ95" s="276">
        <f>(NP95=NP203)*1</f>
        <v>0</v>
      </c>
      <c r="NR95" s="254">
        <f t="shared" si="806"/>
        <v>0</v>
      </c>
      <c r="NS95" s="757"/>
      <c r="NT95" s="757"/>
      <c r="NU95" s="758"/>
      <c r="NV95" s="758"/>
      <c r="NW95" s="758"/>
      <c r="NX95" s="234"/>
      <c r="NY95" s="241"/>
      <c r="NZ95" s="241"/>
      <c r="OA95" s="143"/>
      <c r="OB95" s="241"/>
      <c r="OC95" s="241"/>
      <c r="OD95" s="236"/>
      <c r="OE95" s="236"/>
      <c r="OF95" s="236"/>
      <c r="OG95" s="234"/>
      <c r="OH95" s="143"/>
      <c r="OI95" s="236"/>
      <c r="OJ95" s="236"/>
      <c r="OK95" s="236"/>
      <c r="OL95" s="236"/>
      <c r="OM95" s="236"/>
      <c r="ON95" s="236"/>
      <c r="OO95" s="236"/>
      <c r="OP95" s="236"/>
      <c r="OQ95" s="236"/>
      <c r="OR95" s="236"/>
      <c r="OS95" s="236"/>
      <c r="OT95" s="236"/>
      <c r="OU95" s="236"/>
      <c r="OV95" s="236"/>
      <c r="OW95" s="236"/>
      <c r="OX95" s="236"/>
      <c r="OY95" s="236"/>
      <c r="OZ95" s="236"/>
      <c r="PA95" s="236"/>
      <c r="PB95" s="236"/>
      <c r="PC95" s="236"/>
      <c r="PD95" s="236"/>
      <c r="PE95" s="236"/>
      <c r="PF95" s="236"/>
      <c r="PG95" s="236"/>
      <c r="PH95" s="236"/>
      <c r="PI95" s="236"/>
      <c r="PJ95" s="236"/>
      <c r="PK95" s="236"/>
      <c r="PL95" s="236"/>
      <c r="PM95" s="236"/>
      <c r="PN95" s="236"/>
      <c r="PO95" s="236"/>
      <c r="PP95" s="236"/>
      <c r="PQ95" s="236"/>
      <c r="PR95" s="236"/>
      <c r="PS95" s="236"/>
      <c r="PT95" s="236"/>
      <c r="PU95" s="236"/>
      <c r="PV95" s="236"/>
      <c r="PW95" s="236"/>
      <c r="PX95" s="236"/>
      <c r="PY95" s="236"/>
      <c r="PZ95" s="236"/>
      <c r="QA95" s="236"/>
      <c r="QB95" s="236"/>
      <c r="QC95" s="236"/>
      <c r="QD95" s="236"/>
      <c r="QE95" s="236"/>
      <c r="QF95" s="236"/>
      <c r="QG95" s="236"/>
      <c r="QH95" s="236"/>
      <c r="QI95" s="236"/>
      <c r="QJ95" s="236"/>
      <c r="QK95" s="236"/>
      <c r="QL95" s="236"/>
      <c r="QM95" s="236"/>
      <c r="QN95" s="236"/>
      <c r="QO95" s="236"/>
      <c r="QP95" s="236"/>
      <c r="QQ95" s="236"/>
      <c r="QR95" s="236"/>
      <c r="QS95" s="236"/>
      <c r="QT95" s="236"/>
      <c r="QU95" s="236"/>
      <c r="QV95" s="236"/>
      <c r="QW95" s="236"/>
      <c r="QX95" s="236"/>
      <c r="QY95" s="84"/>
      <c r="QZ95" s="84"/>
      <c r="RA95" s="84"/>
      <c r="RB95" s="84"/>
      <c r="RC95" s="84"/>
      <c r="RD95" s="84"/>
      <c r="RE95" s="84"/>
      <c r="RF95" s="84"/>
      <c r="RG95" s="84"/>
      <c r="RH95" s="84"/>
      <c r="RI95" s="84"/>
      <c r="RJ95" s="84"/>
      <c r="RK95" s="84"/>
      <c r="RL95" s="84"/>
      <c r="RM95" s="84"/>
      <c r="RN95" s="84"/>
      <c r="RO95" s="84"/>
      <c r="RP95" s="84"/>
      <c r="RQ95" s="84"/>
      <c r="RR95" s="84"/>
      <c r="RS95" s="84"/>
      <c r="RT95" s="84"/>
      <c r="RU95" s="84"/>
      <c r="RV95" s="84"/>
      <c r="RW95" s="84"/>
      <c r="RX95" s="84"/>
      <c r="RY95" s="84"/>
      <c r="RZ95" s="84"/>
      <c r="SA95" s="84"/>
      <c r="SB95" s="84"/>
      <c r="SC95" s="84"/>
      <c r="SD95" s="84"/>
      <c r="SE95" s="84"/>
      <c r="SF95" s="84"/>
      <c r="SG95" s="84"/>
      <c r="SH95" s="84"/>
      <c r="SI95" s="84"/>
      <c r="SJ95" s="84"/>
      <c r="SK95" s="84"/>
      <c r="SL95" s="84"/>
      <c r="SM95" s="84"/>
      <c r="SN95" s="84"/>
      <c r="SO95" s="84"/>
      <c r="SP95" s="84"/>
      <c r="SQ95" s="84"/>
      <c r="SR95" s="84"/>
      <c r="SS95" s="84"/>
      <c r="ST95" s="84"/>
      <c r="SU95" s="84"/>
      <c r="SV95" s="84"/>
      <c r="SW95" s="84"/>
      <c r="SX95" s="84"/>
      <c r="SY95" s="84"/>
      <c r="SZ95" s="84"/>
      <c r="TA95" s="84"/>
      <c r="TB95" s="84"/>
      <c r="TC95" s="84"/>
      <c r="TD95" s="84"/>
      <c r="TE95" s="84"/>
      <c r="TF95" s="84"/>
      <c r="TG95" s="84"/>
      <c r="TH95" s="84"/>
      <c r="TI95" s="84"/>
      <c r="TJ95" s="84"/>
      <c r="TK95" s="84"/>
      <c r="TL95" s="84"/>
      <c r="TM95" s="84"/>
      <c r="TN95" s="84"/>
      <c r="TO95" s="84"/>
      <c r="TP95" s="84"/>
      <c r="TQ95" s="84"/>
      <c r="TR95" s="84"/>
      <c r="TS95" s="84"/>
      <c r="TT95" s="84"/>
      <c r="TU95" s="84"/>
      <c r="TV95" s="84"/>
      <c r="TW95" s="84"/>
      <c r="TX95" s="84"/>
      <c r="TY95" s="84"/>
      <c r="TZ95" s="84"/>
      <c r="UA95" s="84"/>
      <c r="UB95" s="84"/>
      <c r="UC95" s="84"/>
      <c r="UD95" s="84"/>
      <c r="UE95" s="84"/>
      <c r="UF95" s="84"/>
      <c r="UG95" s="84"/>
      <c r="UH95" s="84"/>
      <c r="UI95" s="84"/>
    </row>
    <row r="96" spans="1:555" s="90" customFormat="1" ht="19.5" customHeight="1" x14ac:dyDescent="0.35">
      <c r="A96" s="84"/>
      <c r="B96" s="1167">
        <f t="shared" si="807"/>
        <v>42705</v>
      </c>
      <c r="C96" s="867">
        <f t="shared" si="808"/>
        <v>80719.614999999991</v>
      </c>
      <c r="D96" s="869">
        <v>0</v>
      </c>
      <c r="E96" s="869">
        <v>0</v>
      </c>
      <c r="F96" s="867">
        <f t="shared" si="683"/>
        <v>790.375</v>
      </c>
      <c r="G96" s="870">
        <f t="shared" si="809"/>
        <v>81509.989999999991</v>
      </c>
      <c r="H96" s="953">
        <f t="shared" si="810"/>
        <v>9.7916101309452486E-3</v>
      </c>
      <c r="I96" s="355">
        <f t="shared" si="811"/>
        <v>157866.73499999999</v>
      </c>
      <c r="J96" s="355">
        <f>MAX(I55:I96)</f>
        <v>157866.73499999999</v>
      </c>
      <c r="K96" s="355"/>
      <c r="L96" s="1145">
        <f t="shared" si="685"/>
        <v>42705</v>
      </c>
      <c r="M96" s="330">
        <f t="shared" si="812"/>
        <v>0</v>
      </c>
      <c r="N96" s="1034">
        <v>668.75</v>
      </c>
      <c r="O96" s="498">
        <f t="shared" si="686"/>
        <v>0</v>
      </c>
      <c r="P96" s="330">
        <f t="shared" si="813"/>
        <v>1</v>
      </c>
      <c r="Q96" s="382">
        <f t="shared" si="687"/>
        <v>66.875</v>
      </c>
      <c r="R96" s="274">
        <f t="shared" si="688"/>
        <v>66.875</v>
      </c>
      <c r="S96" s="499">
        <f t="shared" si="814"/>
        <v>0</v>
      </c>
      <c r="T96" s="1036">
        <v>1060</v>
      </c>
      <c r="U96" s="269">
        <f t="shared" si="689"/>
        <v>0</v>
      </c>
      <c r="V96" s="499">
        <f t="shared" si="815"/>
        <v>1</v>
      </c>
      <c r="W96" s="1036">
        <v>106</v>
      </c>
      <c r="X96" s="269">
        <f t="shared" si="690"/>
        <v>106</v>
      </c>
      <c r="Y96" s="499">
        <f t="shared" si="816"/>
        <v>0</v>
      </c>
      <c r="Z96" s="298">
        <v>310</v>
      </c>
      <c r="AA96" s="392">
        <f t="shared" si="691"/>
        <v>0</v>
      </c>
      <c r="AB96" s="330">
        <f t="shared" si="817"/>
        <v>0</v>
      </c>
      <c r="AC96" s="298">
        <f t="shared" si="692"/>
        <v>155</v>
      </c>
      <c r="AD96" s="274">
        <f t="shared" si="693"/>
        <v>0</v>
      </c>
      <c r="AE96" s="499">
        <f t="shared" si="818"/>
        <v>1</v>
      </c>
      <c r="AF96" s="1036">
        <v>31</v>
      </c>
      <c r="AG96" s="274">
        <f t="shared" si="694"/>
        <v>31</v>
      </c>
      <c r="AH96" s="499">
        <f t="shared" si="819"/>
        <v>0</v>
      </c>
      <c r="AI96" s="964">
        <v>-595</v>
      </c>
      <c r="AJ96" s="392">
        <f t="shared" si="695"/>
        <v>0</v>
      </c>
      <c r="AK96" s="330">
        <f t="shared" si="820"/>
        <v>0</v>
      </c>
      <c r="AL96" s="964">
        <v>-297.5</v>
      </c>
      <c r="AM96" s="274">
        <f t="shared" si="696"/>
        <v>0</v>
      </c>
      <c r="AN96" s="499">
        <f t="shared" si="821"/>
        <v>1</v>
      </c>
      <c r="AO96" s="964">
        <v>-119</v>
      </c>
      <c r="AP96" s="392">
        <f t="shared" si="697"/>
        <v>-119</v>
      </c>
      <c r="AQ96" s="316">
        <f t="shared" si="822"/>
        <v>0</v>
      </c>
      <c r="AR96" s="964">
        <v>-190</v>
      </c>
      <c r="AS96" s="392">
        <f t="shared" si="698"/>
        <v>0</v>
      </c>
      <c r="AT96" s="276">
        <f t="shared" si="823"/>
        <v>0</v>
      </c>
      <c r="AU96" s="964">
        <v>-95</v>
      </c>
      <c r="AV96" s="392">
        <f t="shared" si="699"/>
        <v>0</v>
      </c>
      <c r="AW96" s="297">
        <f t="shared" si="824"/>
        <v>1</v>
      </c>
      <c r="AX96" s="964">
        <v>-19</v>
      </c>
      <c r="AY96" s="274">
        <f t="shared" si="700"/>
        <v>-19</v>
      </c>
      <c r="AZ96" s="499">
        <f t="shared" si="825"/>
        <v>0</v>
      </c>
      <c r="BA96" s="268">
        <v>140</v>
      </c>
      <c r="BB96" s="392">
        <f t="shared" si="701"/>
        <v>0</v>
      </c>
      <c r="BC96" s="330">
        <f t="shared" si="826"/>
        <v>0</v>
      </c>
      <c r="BD96" s="268">
        <v>3015</v>
      </c>
      <c r="BE96" s="274">
        <f t="shared" si="702"/>
        <v>0</v>
      </c>
      <c r="BF96" s="499">
        <f t="shared" si="827"/>
        <v>0</v>
      </c>
      <c r="BG96" s="1036">
        <v>1462.5</v>
      </c>
      <c r="BH96" s="358">
        <f t="shared" si="703"/>
        <v>0</v>
      </c>
      <c r="BI96" s="499">
        <f t="shared" si="828"/>
        <v>0</v>
      </c>
      <c r="BJ96" s="1036">
        <v>656.25</v>
      </c>
      <c r="BK96" s="269">
        <f t="shared" si="704"/>
        <v>0</v>
      </c>
      <c r="BL96" s="499">
        <f t="shared" si="829"/>
        <v>1</v>
      </c>
      <c r="BM96" s="382">
        <f t="shared" si="705"/>
        <v>328.125</v>
      </c>
      <c r="BN96" s="392">
        <f t="shared" si="706"/>
        <v>328.125</v>
      </c>
      <c r="BO96" s="499">
        <f t="shared" si="830"/>
        <v>0</v>
      </c>
      <c r="BP96" s="1036">
        <v>662.5</v>
      </c>
      <c r="BQ96" s="274">
        <f t="shared" si="707"/>
        <v>0</v>
      </c>
      <c r="BR96" s="499">
        <f t="shared" si="831"/>
        <v>0</v>
      </c>
      <c r="BS96" s="298">
        <v>1818.75</v>
      </c>
      <c r="BT96" s="269">
        <f t="shared" si="708"/>
        <v>0</v>
      </c>
      <c r="BU96" s="499">
        <f t="shared" si="832"/>
        <v>1</v>
      </c>
      <c r="BV96" s="298">
        <f t="shared" si="709"/>
        <v>909.375</v>
      </c>
      <c r="BW96" s="392">
        <f t="shared" si="710"/>
        <v>909.375</v>
      </c>
      <c r="BX96" s="499">
        <f t="shared" si="833"/>
        <v>0</v>
      </c>
      <c r="BY96" s="1036">
        <v>2360</v>
      </c>
      <c r="BZ96" s="392">
        <f t="shared" si="711"/>
        <v>0</v>
      </c>
      <c r="CA96" s="297">
        <f t="shared" si="897"/>
        <v>0</v>
      </c>
      <c r="CB96" s="964">
        <v>-5130</v>
      </c>
      <c r="CC96" s="269">
        <f t="shared" si="712"/>
        <v>0</v>
      </c>
      <c r="CD96" s="501">
        <f t="shared" si="834"/>
        <v>0</v>
      </c>
      <c r="CE96" s="298">
        <f t="shared" si="713"/>
        <v>-2565</v>
      </c>
      <c r="CF96" s="500">
        <f t="shared" si="714"/>
        <v>0</v>
      </c>
      <c r="CG96" s="330">
        <f t="shared" si="835"/>
        <v>1</v>
      </c>
      <c r="CH96" s="964">
        <v>-513</v>
      </c>
      <c r="CI96" s="299">
        <f t="shared" si="715"/>
        <v>-513</v>
      </c>
      <c r="CJ96" s="499">
        <f t="shared" si="836"/>
        <v>0</v>
      </c>
      <c r="CK96" s="268"/>
      <c r="CL96" s="392">
        <f t="shared" si="716"/>
        <v>0</v>
      </c>
      <c r="CM96" s="330">
        <f t="shared" si="837"/>
        <v>0</v>
      </c>
      <c r="CN96" s="268"/>
      <c r="CO96" s="269">
        <f t="shared" si="717"/>
        <v>0</v>
      </c>
      <c r="CP96" s="501">
        <f t="shared" si="838"/>
        <v>0</v>
      </c>
      <c r="CQ96" s="268"/>
      <c r="CR96" s="299"/>
      <c r="CS96" s="330">
        <f t="shared" si="839"/>
        <v>1</v>
      </c>
      <c r="CT96" s="268"/>
      <c r="CU96" s="274">
        <f t="shared" si="718"/>
        <v>0</v>
      </c>
      <c r="CV96" s="323">
        <f t="shared" si="719"/>
        <v>790.375</v>
      </c>
      <c r="CW96" s="323">
        <f t="shared" si="840"/>
        <v>157866.73499999999</v>
      </c>
      <c r="CX96" s="223"/>
      <c r="CY96" s="1127">
        <f t="shared" si="720"/>
        <v>42705</v>
      </c>
      <c r="CZ96" s="297">
        <f t="shared" si="841"/>
        <v>0</v>
      </c>
      <c r="DA96" s="269">
        <v>2066.25</v>
      </c>
      <c r="DB96" s="299">
        <f t="shared" si="721"/>
        <v>0</v>
      </c>
      <c r="DC96" s="297">
        <f t="shared" si="842"/>
        <v>0</v>
      </c>
      <c r="DD96" s="298">
        <f t="shared" si="722"/>
        <v>206.625</v>
      </c>
      <c r="DE96" s="299">
        <f t="shared" si="723"/>
        <v>0</v>
      </c>
      <c r="DF96" s="297">
        <f t="shared" si="843"/>
        <v>0</v>
      </c>
      <c r="DG96" s="1034">
        <v>2250</v>
      </c>
      <c r="DH96" s="299">
        <f t="shared" si="724"/>
        <v>0</v>
      </c>
      <c r="DI96" s="297">
        <f t="shared" si="844"/>
        <v>0</v>
      </c>
      <c r="DJ96" s="1036">
        <v>225</v>
      </c>
      <c r="DK96" s="596">
        <f t="shared" si="725"/>
        <v>0</v>
      </c>
      <c r="DL96" s="297">
        <f t="shared" si="845"/>
        <v>0</v>
      </c>
      <c r="DM96" s="1034">
        <v>240</v>
      </c>
      <c r="DN96" s="596">
        <f t="shared" si="726"/>
        <v>0</v>
      </c>
      <c r="DO96" s="330">
        <f t="shared" si="846"/>
        <v>0</v>
      </c>
      <c r="DP96" s="298">
        <f t="shared" si="727"/>
        <v>120</v>
      </c>
      <c r="DQ96" s="274">
        <f t="shared" si="728"/>
        <v>0</v>
      </c>
      <c r="DR96" s="499">
        <f t="shared" si="847"/>
        <v>0</v>
      </c>
      <c r="DS96" s="298">
        <f t="shared" si="729"/>
        <v>24</v>
      </c>
      <c r="DT96" s="274">
        <f t="shared" si="730"/>
        <v>0</v>
      </c>
      <c r="DU96" s="297">
        <f t="shared" si="848"/>
        <v>0</v>
      </c>
      <c r="DV96" s="964">
        <v>-2857.5</v>
      </c>
      <c r="DW96" s="596">
        <f t="shared" si="731"/>
        <v>0</v>
      </c>
      <c r="DX96" s="297">
        <f t="shared" si="849"/>
        <v>0</v>
      </c>
      <c r="DY96" s="269">
        <f t="shared" si="732"/>
        <v>-1428.75</v>
      </c>
      <c r="DZ96" s="596">
        <f t="shared" si="733"/>
        <v>0</v>
      </c>
      <c r="EA96" s="297">
        <f t="shared" si="850"/>
        <v>0</v>
      </c>
      <c r="EB96" s="1052">
        <v>-571.5</v>
      </c>
      <c r="EC96" s="596">
        <f t="shared" si="734"/>
        <v>0</v>
      </c>
      <c r="ED96" s="297">
        <f t="shared" si="851"/>
        <v>0</v>
      </c>
      <c r="EE96" s="274">
        <v>-1600</v>
      </c>
      <c r="EF96" s="596">
        <f t="shared" si="735"/>
        <v>0</v>
      </c>
      <c r="EG96" s="297">
        <f t="shared" si="852"/>
        <v>0</v>
      </c>
      <c r="EH96" s="269">
        <f t="shared" si="736"/>
        <v>-800</v>
      </c>
      <c r="EI96" s="596">
        <f t="shared" si="737"/>
        <v>0</v>
      </c>
      <c r="EJ96" s="276">
        <f t="shared" si="853"/>
        <v>0</v>
      </c>
      <c r="EK96" s="269">
        <f t="shared" si="738"/>
        <v>-160</v>
      </c>
      <c r="EL96" s="596">
        <f t="shared" si="739"/>
        <v>0</v>
      </c>
      <c r="EM96" s="297">
        <f t="shared" si="854"/>
        <v>0</v>
      </c>
      <c r="EN96" s="1224">
        <v>1180</v>
      </c>
      <c r="EO96" s="596">
        <f t="shared" si="740"/>
        <v>0</v>
      </c>
      <c r="EP96" s="297">
        <f t="shared" si="855"/>
        <v>0</v>
      </c>
      <c r="EQ96" s="269">
        <v>3060</v>
      </c>
      <c r="ER96" s="596">
        <f t="shared" si="741"/>
        <v>0</v>
      </c>
      <c r="ES96" s="297">
        <f t="shared" si="856"/>
        <v>0</v>
      </c>
      <c r="ET96" s="964">
        <v>-2590</v>
      </c>
      <c r="EU96" s="596">
        <f t="shared" si="742"/>
        <v>0</v>
      </c>
      <c r="EV96" s="297">
        <f t="shared" si="857"/>
        <v>0</v>
      </c>
      <c r="EW96" s="964">
        <v>-3718.75</v>
      </c>
      <c r="EX96" s="596">
        <f t="shared" si="743"/>
        <v>0</v>
      </c>
      <c r="EY96" s="297">
        <f t="shared" si="858"/>
        <v>0</v>
      </c>
      <c r="EZ96" s="964">
        <v>-1859.37</v>
      </c>
      <c r="FA96" s="596">
        <f t="shared" si="744"/>
        <v>0</v>
      </c>
      <c r="FB96" s="297">
        <f t="shared" si="859"/>
        <v>0</v>
      </c>
      <c r="FC96" s="1036">
        <v>2143.75</v>
      </c>
      <c r="FD96" s="596">
        <f t="shared" si="745"/>
        <v>0</v>
      </c>
      <c r="FE96" s="297">
        <f t="shared" si="860"/>
        <v>0</v>
      </c>
      <c r="FF96" s="964">
        <v>-925</v>
      </c>
      <c r="FG96" s="596">
        <f t="shared" si="746"/>
        <v>0</v>
      </c>
      <c r="FH96" s="297">
        <f t="shared" si="861"/>
        <v>0</v>
      </c>
      <c r="FI96" s="964">
        <v>-462.5</v>
      </c>
      <c r="FJ96" s="596">
        <f t="shared" si="747"/>
        <v>0</v>
      </c>
      <c r="FK96" s="297">
        <f t="shared" si="862"/>
        <v>0</v>
      </c>
      <c r="FL96" s="964">
        <v>-715</v>
      </c>
      <c r="FM96" s="596">
        <f t="shared" si="748"/>
        <v>0</v>
      </c>
      <c r="FN96" s="297">
        <f t="shared" si="863"/>
        <v>0</v>
      </c>
      <c r="FO96" s="964">
        <v>-320</v>
      </c>
      <c r="FP96" s="274">
        <f t="shared" si="749"/>
        <v>0</v>
      </c>
      <c r="FQ96" s="274"/>
      <c r="FR96" s="297">
        <f t="shared" si="864"/>
        <v>0</v>
      </c>
      <c r="FS96" s="269">
        <f t="shared" si="750"/>
        <v>-160</v>
      </c>
      <c r="FT96" s="596">
        <f t="shared" si="751"/>
        <v>0</v>
      </c>
      <c r="FU96" s="297">
        <f t="shared" si="865"/>
        <v>0</v>
      </c>
      <c r="FV96" s="269">
        <f t="shared" si="752"/>
        <v>-32</v>
      </c>
      <c r="FW96" s="596">
        <f t="shared" si="753"/>
        <v>0</v>
      </c>
      <c r="FX96" s="301">
        <f t="shared" si="754"/>
        <v>0</v>
      </c>
      <c r="FY96" s="492">
        <f t="shared" si="866"/>
        <v>0</v>
      </c>
      <c r="FZ96" s="302"/>
      <c r="GA96" s="1131">
        <f t="shared" si="755"/>
        <v>42705</v>
      </c>
      <c r="GB96" s="316">
        <f t="shared" si="867"/>
        <v>0</v>
      </c>
      <c r="GC96" s="323">
        <v>1001.25</v>
      </c>
      <c r="GD96" s="268">
        <f t="shared" si="756"/>
        <v>0</v>
      </c>
      <c r="GE96" s="316">
        <f t="shared" si="868"/>
        <v>0</v>
      </c>
      <c r="GF96" s="1036">
        <v>100.13</v>
      </c>
      <c r="GG96" s="386">
        <f t="shared" si="757"/>
        <v>0</v>
      </c>
      <c r="GH96" s="669">
        <f t="shared" si="869"/>
        <v>0</v>
      </c>
      <c r="GI96" s="1036">
        <v>3015</v>
      </c>
      <c r="GJ96" s="268">
        <f t="shared" si="758"/>
        <v>0</v>
      </c>
      <c r="GK96" s="546">
        <f t="shared" si="870"/>
        <v>0</v>
      </c>
      <c r="GL96" s="268">
        <f t="shared" si="759"/>
        <v>301.5</v>
      </c>
      <c r="GM96" s="386">
        <f t="shared" si="760"/>
        <v>0</v>
      </c>
      <c r="GN96" s="297">
        <f t="shared" si="871"/>
        <v>0</v>
      </c>
      <c r="GO96" s="269">
        <v>5086.25</v>
      </c>
      <c r="GP96" s="596">
        <f t="shared" si="761"/>
        <v>0</v>
      </c>
      <c r="GQ96" s="330">
        <f t="shared" si="872"/>
        <v>0</v>
      </c>
      <c r="GR96" s="298">
        <f t="shared" si="762"/>
        <v>2543.125</v>
      </c>
      <c r="GS96" s="274">
        <f t="shared" si="763"/>
        <v>0</v>
      </c>
      <c r="GT96" s="499">
        <f t="shared" si="873"/>
        <v>0</v>
      </c>
      <c r="GU96" s="298">
        <f t="shared" si="764"/>
        <v>508.625</v>
      </c>
      <c r="GV96" s="274">
        <f t="shared" si="765"/>
        <v>0</v>
      </c>
      <c r="GW96" s="499">
        <f t="shared" si="874"/>
        <v>0</v>
      </c>
      <c r="GX96" s="1036">
        <v>4095</v>
      </c>
      <c r="GY96" s="274">
        <f t="shared" si="766"/>
        <v>0</v>
      </c>
      <c r="GZ96" s="499">
        <f t="shared" si="875"/>
        <v>0</v>
      </c>
      <c r="HA96" s="298">
        <f t="shared" si="767"/>
        <v>2047.5</v>
      </c>
      <c r="HB96" s="274">
        <f t="shared" si="768"/>
        <v>0</v>
      </c>
      <c r="HC96" s="499">
        <f t="shared" si="876"/>
        <v>0</v>
      </c>
      <c r="HD96" s="1036">
        <v>819</v>
      </c>
      <c r="HE96" s="274">
        <f t="shared" si="769"/>
        <v>0</v>
      </c>
      <c r="HF96" s="691">
        <f t="shared" si="877"/>
        <v>0</v>
      </c>
      <c r="HG96" s="317">
        <v>442.5</v>
      </c>
      <c r="HH96" s="498">
        <f t="shared" si="770"/>
        <v>0</v>
      </c>
      <c r="HI96" s="691">
        <f t="shared" si="878"/>
        <v>0</v>
      </c>
      <c r="HJ96" s="317">
        <f t="shared" si="771"/>
        <v>221.25</v>
      </c>
      <c r="HK96" s="498">
        <f t="shared" si="772"/>
        <v>0</v>
      </c>
      <c r="HL96" s="689">
        <f t="shared" si="879"/>
        <v>0</v>
      </c>
      <c r="HM96" s="317">
        <f t="shared" si="773"/>
        <v>44.25</v>
      </c>
      <c r="HN96" s="317">
        <f t="shared" si="774"/>
        <v>0</v>
      </c>
      <c r="HO96" s="691">
        <f t="shared" si="880"/>
        <v>0</v>
      </c>
      <c r="HP96" s="1036">
        <v>1010</v>
      </c>
      <c r="HQ96" s="498">
        <f t="shared" si="775"/>
        <v>0</v>
      </c>
      <c r="HR96" s="499"/>
      <c r="HS96" s="298"/>
      <c r="HT96" s="392"/>
      <c r="HU96" s="691">
        <f t="shared" si="881"/>
        <v>0</v>
      </c>
      <c r="HV96" s="1036">
        <v>1970</v>
      </c>
      <c r="HW96" s="498">
        <f t="shared" si="776"/>
        <v>0</v>
      </c>
      <c r="HX96" s="499"/>
      <c r="HY96" s="298"/>
      <c r="HZ96" s="392"/>
      <c r="IA96" s="689">
        <f t="shared" si="882"/>
        <v>0</v>
      </c>
      <c r="IB96" s="964">
        <v>-1800</v>
      </c>
      <c r="IC96" s="317">
        <f t="shared" si="777"/>
        <v>0</v>
      </c>
      <c r="ID96" s="499">
        <f t="shared" si="883"/>
        <v>0</v>
      </c>
      <c r="IE96" s="964">
        <v>-252</v>
      </c>
      <c r="IF96" s="392">
        <f t="shared" si="778"/>
        <v>0</v>
      </c>
      <c r="IG96" s="691">
        <f t="shared" si="884"/>
        <v>0</v>
      </c>
      <c r="IH96" s="317">
        <v>-5000</v>
      </c>
      <c r="II96" s="498">
        <f t="shared" si="779"/>
        <v>0</v>
      </c>
      <c r="IJ96" s="691">
        <f t="shared" si="885"/>
        <v>0</v>
      </c>
      <c r="IK96" s="298">
        <f t="shared" si="780"/>
        <v>-2500</v>
      </c>
      <c r="IL96" s="317">
        <f t="shared" si="781"/>
        <v>0</v>
      </c>
      <c r="IM96" s="499">
        <f t="shared" si="886"/>
        <v>0</v>
      </c>
      <c r="IN96" s="964">
        <v>-573.25</v>
      </c>
      <c r="IO96" s="392">
        <f t="shared" si="782"/>
        <v>0</v>
      </c>
      <c r="IP96" s="499">
        <f t="shared" si="887"/>
        <v>0</v>
      </c>
      <c r="IQ96" s="964">
        <v>-156.25</v>
      </c>
      <c r="IR96" s="392">
        <f t="shared" si="783"/>
        <v>0</v>
      </c>
      <c r="IS96" s="499"/>
      <c r="IT96" s="298"/>
      <c r="IU96" s="392"/>
      <c r="IV96" s="499">
        <f t="shared" si="888"/>
        <v>0</v>
      </c>
      <c r="IW96" s="298">
        <v>2637.5</v>
      </c>
      <c r="IX96" s="392">
        <f t="shared" si="784"/>
        <v>0</v>
      </c>
      <c r="IY96" s="499">
        <f t="shared" si="889"/>
        <v>0</v>
      </c>
      <c r="IZ96" s="298">
        <f t="shared" si="785"/>
        <v>1318.75</v>
      </c>
      <c r="JA96" s="392">
        <f t="shared" si="786"/>
        <v>0</v>
      </c>
      <c r="JB96" s="385">
        <f t="shared" si="890"/>
        <v>0</v>
      </c>
      <c r="JC96" s="298">
        <v>239.75</v>
      </c>
      <c r="JD96" s="392">
        <f t="shared" si="787"/>
        <v>0</v>
      </c>
      <c r="JE96" s="499">
        <f t="shared" si="891"/>
        <v>0</v>
      </c>
      <c r="JF96" s="298">
        <v>295</v>
      </c>
      <c r="JG96" s="392">
        <f t="shared" si="788"/>
        <v>0</v>
      </c>
      <c r="JH96" s="499">
        <f t="shared" si="892"/>
        <v>0</v>
      </c>
      <c r="JI96" s="964">
        <v>-1160</v>
      </c>
      <c r="JJ96" s="392">
        <f t="shared" si="789"/>
        <v>0</v>
      </c>
      <c r="JK96" s="499">
        <f t="shared" si="893"/>
        <v>0</v>
      </c>
      <c r="JL96" s="964">
        <v>-580</v>
      </c>
      <c r="JM96" s="392">
        <f t="shared" si="790"/>
        <v>0</v>
      </c>
      <c r="JN96" s="499">
        <f t="shared" si="894"/>
        <v>0</v>
      </c>
      <c r="JO96" s="298">
        <f t="shared" si="791"/>
        <v>-116</v>
      </c>
      <c r="JP96" s="392">
        <f t="shared" si="792"/>
        <v>0</v>
      </c>
      <c r="JQ96" s="561">
        <f t="shared" si="793"/>
        <v>0</v>
      </c>
      <c r="JR96" s="498">
        <f t="shared" si="895"/>
        <v>0</v>
      </c>
      <c r="JS96" s="223"/>
      <c r="JT96" s="254">
        <f t="shared" si="903"/>
        <v>42887</v>
      </c>
      <c r="JU96" s="253">
        <f t="shared" si="904"/>
        <v>0</v>
      </c>
      <c r="JV96" s="253">
        <f t="shared" si="905"/>
        <v>5136.25</v>
      </c>
      <c r="JW96" s="253">
        <f t="shared" si="906"/>
        <v>0</v>
      </c>
      <c r="JX96" s="253">
        <f t="shared" si="907"/>
        <v>238</v>
      </c>
      <c r="JY96" s="253">
        <f t="shared" si="908"/>
        <v>0</v>
      </c>
      <c r="JZ96" s="253">
        <f t="shared" si="909"/>
        <v>0</v>
      </c>
      <c r="KA96" s="253">
        <f t="shared" si="910"/>
        <v>11676</v>
      </c>
      <c r="KB96" s="253">
        <f t="shared" si="911"/>
        <v>0</v>
      </c>
      <c r="KC96" s="253">
        <f t="shared" si="912"/>
        <v>0</v>
      </c>
      <c r="KD96" s="831">
        <f t="shared" si="913"/>
        <v>17728</v>
      </c>
      <c r="KE96" s="831">
        <f t="shared" si="914"/>
        <v>0</v>
      </c>
      <c r="KF96" s="831">
        <f t="shared" si="915"/>
        <v>0</v>
      </c>
      <c r="KG96" s="831">
        <f t="shared" si="916"/>
        <v>4918</v>
      </c>
      <c r="KH96" s="831">
        <f t="shared" si="917"/>
        <v>0</v>
      </c>
      <c r="KI96" s="831">
        <f t="shared" si="918"/>
        <v>0</v>
      </c>
      <c r="KJ96" s="253">
        <f t="shared" si="919"/>
        <v>0</v>
      </c>
      <c r="KK96" s="831">
        <f t="shared" si="920"/>
        <v>0</v>
      </c>
      <c r="KL96" s="831">
        <f t="shared" si="921"/>
        <v>66484.375</v>
      </c>
      <c r="KM96" s="831">
        <f t="shared" si="922"/>
        <v>0</v>
      </c>
      <c r="KN96" s="831">
        <f t="shared" si="923"/>
        <v>0</v>
      </c>
      <c r="KO96" s="831">
        <f t="shared" si="924"/>
        <v>59650</v>
      </c>
      <c r="KP96" s="831">
        <f t="shared" si="925"/>
        <v>0</v>
      </c>
      <c r="KQ96" s="831">
        <f t="shared" si="926"/>
        <v>0</v>
      </c>
      <c r="KR96" s="831">
        <f t="shared" si="927"/>
        <v>0</v>
      </c>
      <c r="KS96" s="831">
        <f t="shared" si="928"/>
        <v>9449</v>
      </c>
      <c r="KT96" s="243">
        <f t="shared" si="929"/>
        <v>0</v>
      </c>
      <c r="KU96" s="243">
        <f t="shared" si="930"/>
        <v>0</v>
      </c>
      <c r="KV96" s="243">
        <f t="shared" si="931"/>
        <v>0</v>
      </c>
      <c r="KW96" s="243">
        <f t="shared" si="932"/>
        <v>0</v>
      </c>
      <c r="KX96" s="243">
        <f t="shared" si="933"/>
        <v>0</v>
      </c>
      <c r="KY96" s="243">
        <f t="shared" si="934"/>
        <v>0</v>
      </c>
      <c r="KZ96" s="243">
        <f t="shared" si="982"/>
        <v>0</v>
      </c>
      <c r="LA96" s="243">
        <f t="shared" si="935"/>
        <v>0</v>
      </c>
      <c r="LB96" s="243">
        <f t="shared" si="936"/>
        <v>0</v>
      </c>
      <c r="LC96" s="243">
        <f t="shared" si="937"/>
        <v>0</v>
      </c>
      <c r="LD96" s="243">
        <f t="shared" si="938"/>
        <v>0</v>
      </c>
      <c r="LE96" s="243">
        <f t="shared" si="939"/>
        <v>0</v>
      </c>
      <c r="LF96" s="243">
        <f t="shared" si="940"/>
        <v>0</v>
      </c>
      <c r="LG96" s="243">
        <f t="shared" si="941"/>
        <v>0</v>
      </c>
      <c r="LH96" s="243">
        <f t="shared" si="942"/>
        <v>0</v>
      </c>
      <c r="LI96" s="243">
        <f t="shared" si="943"/>
        <v>0</v>
      </c>
      <c r="LJ96" s="243">
        <f t="shared" si="944"/>
        <v>0</v>
      </c>
      <c r="LK96" s="243">
        <f t="shared" si="945"/>
        <v>0</v>
      </c>
      <c r="LL96" s="243">
        <f t="shared" si="946"/>
        <v>0</v>
      </c>
      <c r="LM96" s="243">
        <f t="shared" si="947"/>
        <v>0</v>
      </c>
      <c r="LN96" s="243">
        <f t="shared" si="948"/>
        <v>0</v>
      </c>
      <c r="LO96" s="243">
        <f t="shared" si="949"/>
        <v>0</v>
      </c>
      <c r="LP96" s="243">
        <f t="shared" si="950"/>
        <v>0</v>
      </c>
      <c r="LQ96" s="243">
        <f t="shared" si="951"/>
        <v>0</v>
      </c>
      <c r="LR96" s="243">
        <f t="shared" si="952"/>
        <v>0</v>
      </c>
      <c r="LS96" s="243">
        <f t="shared" si="953"/>
        <v>0</v>
      </c>
      <c r="LT96" s="243">
        <f t="shared" si="954"/>
        <v>0</v>
      </c>
      <c r="LU96" s="243">
        <f t="shared" si="955"/>
        <v>0</v>
      </c>
      <c r="LV96" s="243">
        <f t="shared" si="956"/>
        <v>0</v>
      </c>
      <c r="LW96" s="243">
        <f t="shared" si="957"/>
        <v>0</v>
      </c>
      <c r="LX96" s="243">
        <f t="shared" si="958"/>
        <v>0</v>
      </c>
      <c r="LY96" s="243">
        <f t="shared" si="959"/>
        <v>0</v>
      </c>
      <c r="LZ96" s="243">
        <f t="shared" si="960"/>
        <v>0</v>
      </c>
      <c r="MA96" s="243">
        <f t="shared" si="961"/>
        <v>0</v>
      </c>
      <c r="MB96" s="243">
        <f t="shared" si="962"/>
        <v>0</v>
      </c>
      <c r="MC96" s="243">
        <f t="shared" si="983"/>
        <v>0</v>
      </c>
      <c r="MD96" s="243">
        <f t="shared" si="963"/>
        <v>0</v>
      </c>
      <c r="ME96" s="243">
        <f t="shared" si="964"/>
        <v>0</v>
      </c>
      <c r="MF96" s="243">
        <f t="shared" si="965"/>
        <v>0</v>
      </c>
      <c r="MG96" s="243">
        <f t="shared" si="966"/>
        <v>0</v>
      </c>
      <c r="MH96" s="243">
        <f t="shared" si="967"/>
        <v>0</v>
      </c>
      <c r="MI96" s="243">
        <f t="shared" si="968"/>
        <v>0</v>
      </c>
      <c r="MJ96" s="243">
        <f t="shared" si="969"/>
        <v>0</v>
      </c>
      <c r="MK96" s="243">
        <f t="shared" si="970"/>
        <v>0</v>
      </c>
      <c r="ML96" s="243">
        <f t="shared" si="971"/>
        <v>0</v>
      </c>
      <c r="MM96" s="243">
        <f t="shared" si="972"/>
        <v>0</v>
      </c>
      <c r="MN96" s="243">
        <f t="shared" si="973"/>
        <v>0</v>
      </c>
      <c r="MO96" s="243">
        <f t="shared" si="974"/>
        <v>0</v>
      </c>
      <c r="MP96" s="243">
        <f t="shared" si="975"/>
        <v>0</v>
      </c>
      <c r="MQ96" s="243">
        <f t="shared" si="976"/>
        <v>0</v>
      </c>
      <c r="MR96" s="243">
        <f t="shared" si="977"/>
        <v>0</v>
      </c>
      <c r="MS96" s="243">
        <f t="shared" si="978"/>
        <v>0</v>
      </c>
      <c r="MT96" s="243">
        <f t="shared" si="979"/>
        <v>0</v>
      </c>
      <c r="MU96" s="243">
        <f t="shared" si="980"/>
        <v>0</v>
      </c>
      <c r="MV96" s="243">
        <f t="shared" si="981"/>
        <v>0</v>
      </c>
      <c r="MW96" s="861">
        <f t="shared" si="898"/>
        <v>42887</v>
      </c>
      <c r="MX96" s="253">
        <f t="shared" si="899"/>
        <v>175279.625</v>
      </c>
      <c r="MY96" s="243">
        <f t="shared" si="900"/>
        <v>0</v>
      </c>
      <c r="MZ96" s="243">
        <f t="shared" si="901"/>
        <v>0</v>
      </c>
      <c r="NA96" s="243">
        <f t="shared" si="902"/>
        <v>175279.625</v>
      </c>
      <c r="NB96" s="359"/>
      <c r="NC96" s="1159">
        <f t="shared" si="794"/>
        <v>42705</v>
      </c>
      <c r="ND96" s="378">
        <f t="shared" si="795"/>
        <v>790.375</v>
      </c>
      <c r="NE96" s="378">
        <f t="shared" si="796"/>
        <v>0</v>
      </c>
      <c r="NF96" s="382">
        <f t="shared" si="797"/>
        <v>0</v>
      </c>
      <c r="NG96" s="274">
        <f t="shared" si="798"/>
        <v>790.375</v>
      </c>
      <c r="NH96" s="819">
        <f t="shared" si="799"/>
        <v>42705</v>
      </c>
      <c r="NI96" s="269">
        <f t="shared" si="800"/>
        <v>790.375</v>
      </c>
      <c r="NJ96" s="274">
        <f t="shared" si="801"/>
        <v>0</v>
      </c>
      <c r="NK96" s="1113">
        <f t="shared" si="802"/>
        <v>1</v>
      </c>
      <c r="NL96" s="992">
        <f t="shared" si="803"/>
        <v>0</v>
      </c>
      <c r="NM96" s="413">
        <f t="shared" si="804"/>
        <v>42705</v>
      </c>
      <c r="NN96" s="378">
        <f t="shared" si="896"/>
        <v>157866.73499999999</v>
      </c>
      <c r="NO96" s="243">
        <f>MAX(NN56:NN96)</f>
        <v>157866.73499999999</v>
      </c>
      <c r="NP96" s="243">
        <f t="shared" si="805"/>
        <v>0</v>
      </c>
      <c r="NQ96" s="276">
        <f>(NP96=NP203)*1</f>
        <v>0</v>
      </c>
      <c r="NR96" s="254">
        <f t="shared" si="806"/>
        <v>0</v>
      </c>
      <c r="NS96" s="757"/>
      <c r="NT96" s="757"/>
      <c r="NU96" s="758"/>
      <c r="NV96" s="758"/>
      <c r="NW96" s="758"/>
      <c r="NX96" s="234"/>
      <c r="NY96" s="241"/>
      <c r="NZ96" s="241"/>
      <c r="OA96" s="143"/>
      <c r="OB96" s="241"/>
      <c r="OC96" s="241"/>
      <c r="OD96" s="236"/>
      <c r="OE96" s="236"/>
      <c r="OF96" s="236"/>
      <c r="OG96" s="234"/>
      <c r="OH96" s="143"/>
      <c r="OI96" s="236"/>
      <c r="OJ96" s="236"/>
      <c r="OK96" s="236"/>
      <c r="OL96" s="236"/>
      <c r="OM96" s="236"/>
      <c r="ON96" s="236"/>
      <c r="OO96" s="236"/>
      <c r="OP96" s="236"/>
      <c r="OQ96" s="236"/>
      <c r="OR96" s="236"/>
      <c r="OS96" s="236"/>
      <c r="OT96" s="236"/>
      <c r="OU96" s="236"/>
      <c r="OV96" s="236"/>
      <c r="OW96" s="236"/>
      <c r="OX96" s="236"/>
      <c r="OY96" s="236"/>
      <c r="OZ96" s="236"/>
      <c r="PA96" s="236"/>
      <c r="PB96" s="236"/>
      <c r="PC96" s="236"/>
      <c r="PD96" s="236"/>
      <c r="PE96" s="236"/>
      <c r="PF96" s="236"/>
      <c r="PG96" s="236"/>
      <c r="PH96" s="236"/>
      <c r="PI96" s="236"/>
      <c r="PJ96" s="236"/>
      <c r="PK96" s="236"/>
      <c r="PL96" s="236"/>
      <c r="PM96" s="236"/>
      <c r="PN96" s="236"/>
      <c r="PO96" s="236"/>
      <c r="PP96" s="236"/>
      <c r="PQ96" s="236"/>
      <c r="PR96" s="236"/>
      <c r="PS96" s="236"/>
      <c r="PT96" s="236"/>
      <c r="PU96" s="236"/>
      <c r="PV96" s="236"/>
      <c r="PW96" s="236"/>
      <c r="PX96" s="236"/>
      <c r="PY96" s="236"/>
      <c r="PZ96" s="236"/>
      <c r="QA96" s="236"/>
      <c r="QB96" s="236"/>
      <c r="QC96" s="236"/>
      <c r="QD96" s="236"/>
      <c r="QE96" s="236"/>
      <c r="QF96" s="236"/>
      <c r="QG96" s="236"/>
      <c r="QH96" s="236"/>
      <c r="QI96" s="236"/>
      <c r="QJ96" s="236"/>
      <c r="QK96" s="236"/>
      <c r="QL96" s="236"/>
      <c r="QM96" s="236"/>
      <c r="QN96" s="236"/>
      <c r="QO96" s="236"/>
      <c r="QP96" s="236"/>
      <c r="QQ96" s="236"/>
      <c r="QR96" s="236"/>
      <c r="QS96" s="236"/>
      <c r="QT96" s="236"/>
      <c r="QU96" s="236"/>
      <c r="QV96" s="236"/>
      <c r="QW96" s="236"/>
      <c r="QX96" s="236"/>
      <c r="QY96" s="84"/>
      <c r="QZ96" s="84"/>
      <c r="RA96" s="84"/>
      <c r="RB96" s="84"/>
      <c r="RC96" s="84"/>
      <c r="RD96" s="84"/>
      <c r="RE96" s="84"/>
      <c r="RF96" s="84"/>
      <c r="RG96" s="84"/>
      <c r="RH96" s="84"/>
      <c r="RI96" s="84"/>
      <c r="RJ96" s="84"/>
      <c r="RK96" s="84"/>
      <c r="RL96" s="84"/>
      <c r="RM96" s="84"/>
      <c r="RN96" s="84"/>
      <c r="RO96" s="84"/>
      <c r="RP96" s="84"/>
      <c r="RQ96" s="84"/>
      <c r="RR96" s="84"/>
      <c r="RS96" s="84"/>
      <c r="RT96" s="84"/>
      <c r="RU96" s="84"/>
      <c r="RV96" s="84"/>
      <c r="RW96" s="84"/>
      <c r="RX96" s="84"/>
      <c r="RY96" s="84"/>
      <c r="RZ96" s="84"/>
      <c r="SA96" s="84"/>
      <c r="SB96" s="84"/>
      <c r="SC96" s="84"/>
      <c r="SD96" s="84"/>
      <c r="SE96" s="84"/>
      <c r="SF96" s="84"/>
      <c r="SG96" s="84"/>
      <c r="SH96" s="84"/>
      <c r="SI96" s="84"/>
      <c r="SJ96" s="84"/>
      <c r="SK96" s="84"/>
      <c r="SL96" s="84"/>
      <c r="SM96" s="84"/>
      <c r="SN96" s="84"/>
      <c r="SO96" s="84"/>
      <c r="SP96" s="84"/>
      <c r="SQ96" s="84"/>
      <c r="SR96" s="84"/>
      <c r="SS96" s="84"/>
      <c r="ST96" s="84"/>
      <c r="SU96" s="84"/>
      <c r="SV96" s="84"/>
      <c r="SW96" s="84"/>
      <c r="SX96" s="84"/>
      <c r="SY96" s="84"/>
      <c r="SZ96" s="84"/>
      <c r="TA96" s="84"/>
      <c r="TB96" s="84"/>
      <c r="TC96" s="84"/>
      <c r="TD96" s="84"/>
      <c r="TE96" s="84"/>
      <c r="TF96" s="84"/>
      <c r="TG96" s="84"/>
      <c r="TH96" s="84"/>
      <c r="TI96" s="84"/>
      <c r="TJ96" s="84"/>
      <c r="TK96" s="84"/>
      <c r="TL96" s="84"/>
      <c r="TM96" s="84"/>
      <c r="TN96" s="84"/>
      <c r="TO96" s="84"/>
      <c r="TP96" s="84"/>
      <c r="TQ96" s="84"/>
      <c r="TR96" s="84"/>
      <c r="TS96" s="84"/>
      <c r="TT96" s="84"/>
      <c r="TU96" s="84"/>
      <c r="TV96" s="84"/>
      <c r="TW96" s="84"/>
      <c r="TX96" s="84"/>
      <c r="TY96" s="84"/>
      <c r="TZ96" s="84"/>
      <c r="UA96" s="84"/>
      <c r="UB96" s="84"/>
      <c r="UC96" s="84"/>
      <c r="UD96" s="84"/>
      <c r="UE96" s="84"/>
      <c r="UF96" s="84"/>
      <c r="UG96" s="84"/>
      <c r="UH96" s="84"/>
      <c r="UI96" s="84"/>
    </row>
    <row r="97" spans="1:555" s="90" customFormat="1" ht="19.5" customHeight="1" x14ac:dyDescent="0.35">
      <c r="A97" s="84"/>
      <c r="B97" s="1167"/>
      <c r="C97" s="867"/>
      <c r="D97" s="869"/>
      <c r="E97" s="869"/>
      <c r="F97" s="871" t="s">
        <v>35</v>
      </c>
      <c r="G97" s="870"/>
      <c r="H97" s="954" t="s">
        <v>18</v>
      </c>
      <c r="I97" s="355"/>
      <c r="J97" s="355"/>
      <c r="K97" s="355"/>
      <c r="L97" s="1146"/>
      <c r="M97" s="330"/>
      <c r="N97" s="1215" t="s">
        <v>89</v>
      </c>
      <c r="O97" s="498"/>
      <c r="P97" s="330"/>
      <c r="Q97" s="536"/>
      <c r="R97" s="274"/>
      <c r="S97" s="499"/>
      <c r="T97" s="1037" t="s">
        <v>89</v>
      </c>
      <c r="U97" s="269"/>
      <c r="V97" s="499"/>
      <c r="W97" s="1037" t="s">
        <v>89</v>
      </c>
      <c r="X97" s="269"/>
      <c r="Y97" s="499"/>
      <c r="Z97" s="617" t="s">
        <v>89</v>
      </c>
      <c r="AA97" s="392"/>
      <c r="AB97" s="330"/>
      <c r="AC97" s="607" t="s">
        <v>89</v>
      </c>
      <c r="AD97" s="274"/>
      <c r="AE97" s="499"/>
      <c r="AF97" s="1037" t="s">
        <v>89</v>
      </c>
      <c r="AG97" s="274"/>
      <c r="AH97" s="499"/>
      <c r="AI97" s="1037" t="s">
        <v>89</v>
      </c>
      <c r="AJ97" s="392"/>
      <c r="AK97" s="330"/>
      <c r="AL97" s="1037" t="s">
        <v>89</v>
      </c>
      <c r="AM97" s="274"/>
      <c r="AN97" s="499"/>
      <c r="AO97" s="1037" t="s">
        <v>89</v>
      </c>
      <c r="AP97" s="392"/>
      <c r="AQ97" s="660"/>
      <c r="AR97" s="1037" t="s">
        <v>89</v>
      </c>
      <c r="AS97" s="270"/>
      <c r="AT97" s="669"/>
      <c r="AU97" s="1037" t="s">
        <v>89</v>
      </c>
      <c r="AV97" s="270"/>
      <c r="AW97" s="675"/>
      <c r="AX97" s="1037" t="s">
        <v>89</v>
      </c>
      <c r="AY97" s="270"/>
      <c r="AZ97" s="499"/>
      <c r="BA97" s="270" t="s">
        <v>89</v>
      </c>
      <c r="BB97" s="392"/>
      <c r="BC97" s="330"/>
      <c r="BD97" s="270" t="s">
        <v>89</v>
      </c>
      <c r="BE97" s="274"/>
      <c r="BF97" s="499"/>
      <c r="BG97" s="1037" t="s">
        <v>89</v>
      </c>
      <c r="BH97" s="358"/>
      <c r="BI97" s="499"/>
      <c r="BJ97" s="1037" t="s">
        <v>89</v>
      </c>
      <c r="BK97" s="269"/>
      <c r="BL97" s="499"/>
      <c r="BM97" s="576" t="s">
        <v>89</v>
      </c>
      <c r="BN97" s="392"/>
      <c r="BO97" s="499"/>
      <c r="BP97" s="1037" t="s">
        <v>89</v>
      </c>
      <c r="BQ97" s="274"/>
      <c r="BR97" s="499"/>
      <c r="BS97" s="617" t="s">
        <v>89</v>
      </c>
      <c r="BT97" s="269"/>
      <c r="BU97" s="499"/>
      <c r="BV97" s="617"/>
      <c r="BW97" s="392"/>
      <c r="BX97" s="499"/>
      <c r="BY97" s="1037" t="s">
        <v>89</v>
      </c>
      <c r="BZ97" s="392"/>
      <c r="CA97" s="297"/>
      <c r="CB97" s="1037" t="s">
        <v>89</v>
      </c>
      <c r="CC97" s="269"/>
      <c r="CD97" s="297"/>
      <c r="CE97" s="270" t="s">
        <v>89</v>
      </c>
      <c r="CF97" s="269"/>
      <c r="CG97" s="297"/>
      <c r="CH97" s="1037" t="s">
        <v>89</v>
      </c>
      <c r="CI97" s="269"/>
      <c r="CJ97" s="499"/>
      <c r="CK97" s="270"/>
      <c r="CL97" s="392"/>
      <c r="CM97" s="330"/>
      <c r="CN97" s="270"/>
      <c r="CO97" s="269"/>
      <c r="CP97" s="501"/>
      <c r="CQ97" s="270"/>
      <c r="CR97" s="299"/>
      <c r="CS97" s="330"/>
      <c r="CT97" s="270"/>
      <c r="CU97" s="274"/>
      <c r="CV97" s="502" t="s">
        <v>56</v>
      </c>
      <c r="CW97" s="502"/>
      <c r="CX97" s="223"/>
      <c r="CY97" s="1127"/>
      <c r="CZ97" s="303"/>
      <c r="DA97" s="269" t="s">
        <v>89</v>
      </c>
      <c r="DB97" s="305"/>
      <c r="DC97" s="303"/>
      <c r="DD97" s="298" t="s">
        <v>89</v>
      </c>
      <c r="DE97" s="305"/>
      <c r="DF97" s="303"/>
      <c r="DG97" s="1215" t="s">
        <v>89</v>
      </c>
      <c r="DH97" s="305"/>
      <c r="DI97" s="297"/>
      <c r="DJ97" s="1037" t="s">
        <v>89</v>
      </c>
      <c r="DK97" s="596"/>
      <c r="DL97" s="297"/>
      <c r="DM97" s="1215" t="s">
        <v>89</v>
      </c>
      <c r="DN97" s="299"/>
      <c r="DO97" s="330"/>
      <c r="DP97" s="607" t="s">
        <v>89</v>
      </c>
      <c r="DQ97" s="274"/>
      <c r="DR97" s="499"/>
      <c r="DS97" s="607" t="s">
        <v>89</v>
      </c>
      <c r="DT97" s="274"/>
      <c r="DU97" s="297"/>
      <c r="DV97" s="1037" t="s">
        <v>89</v>
      </c>
      <c r="DW97" s="299"/>
      <c r="DX97" s="297"/>
      <c r="DY97" s="269" t="s">
        <v>89</v>
      </c>
      <c r="DZ97" s="299"/>
      <c r="EA97" s="297"/>
      <c r="EB97" s="1053" t="s">
        <v>89</v>
      </c>
      <c r="EC97" s="299"/>
      <c r="ED97" s="276"/>
      <c r="EE97" s="269" t="s">
        <v>89</v>
      </c>
      <c r="EF97" s="299"/>
      <c r="EG97" s="316"/>
      <c r="EH97" s="269" t="s">
        <v>89</v>
      </c>
      <c r="EI97" s="358"/>
      <c r="EJ97" s="276"/>
      <c r="EK97" s="269" t="s">
        <v>89</v>
      </c>
      <c r="EL97" s="269"/>
      <c r="EM97" s="297"/>
      <c r="EN97" s="1226" t="s">
        <v>89</v>
      </c>
      <c r="EO97" s="299"/>
      <c r="EP97" s="297"/>
      <c r="EQ97" s="269" t="s">
        <v>89</v>
      </c>
      <c r="ER97" s="299"/>
      <c r="ES97" s="297"/>
      <c r="ET97" s="1037" t="s">
        <v>89</v>
      </c>
      <c r="EU97" s="299"/>
      <c r="EV97" s="297"/>
      <c r="EW97" s="1037" t="s">
        <v>89</v>
      </c>
      <c r="EX97" s="299"/>
      <c r="EY97" s="297"/>
      <c r="EZ97" s="1037" t="s">
        <v>89</v>
      </c>
      <c r="FA97" s="299"/>
      <c r="FB97" s="297"/>
      <c r="FC97" s="1037" t="s">
        <v>89</v>
      </c>
      <c r="FD97" s="299"/>
      <c r="FE97" s="297"/>
      <c r="FF97" s="1037" t="s">
        <v>89</v>
      </c>
      <c r="FG97" s="299"/>
      <c r="FH97" s="297"/>
      <c r="FI97" s="1037" t="s">
        <v>89</v>
      </c>
      <c r="FJ97" s="299"/>
      <c r="FK97" s="297"/>
      <c r="FL97" s="1037" t="s">
        <v>89</v>
      </c>
      <c r="FM97" s="299"/>
      <c r="FN97" s="297"/>
      <c r="FO97" s="1037" t="s">
        <v>89</v>
      </c>
      <c r="FP97" s="269"/>
      <c r="FQ97" s="269"/>
      <c r="FR97" s="297"/>
      <c r="FS97" s="269" t="s">
        <v>89</v>
      </c>
      <c r="FT97" s="299"/>
      <c r="FU97" s="297"/>
      <c r="FV97" s="269" t="s">
        <v>89</v>
      </c>
      <c r="FW97" s="299"/>
      <c r="FX97" s="607" t="s">
        <v>89</v>
      </c>
      <c r="FY97" s="492"/>
      <c r="FZ97" s="302"/>
      <c r="GA97" s="1131"/>
      <c r="GB97" s="387"/>
      <c r="GC97" s="502" t="s">
        <v>89</v>
      </c>
      <c r="GD97" s="270"/>
      <c r="GE97" s="546"/>
      <c r="GF97" s="1037" t="s">
        <v>89</v>
      </c>
      <c r="GG97" s="388"/>
      <c r="GH97" s="669"/>
      <c r="GI97" s="1037" t="s">
        <v>89</v>
      </c>
      <c r="GJ97" s="270"/>
      <c r="GK97" s="546"/>
      <c r="GL97" s="270" t="s">
        <v>89</v>
      </c>
      <c r="GM97" s="388"/>
      <c r="GN97" s="297"/>
      <c r="GO97" s="269" t="s">
        <v>89</v>
      </c>
      <c r="GP97" s="299"/>
      <c r="GQ97" s="330"/>
      <c r="GR97" s="607" t="s">
        <v>89</v>
      </c>
      <c r="GS97" s="274"/>
      <c r="GT97" s="499"/>
      <c r="GU97" s="607" t="s">
        <v>89</v>
      </c>
      <c r="GV97" s="274"/>
      <c r="GW97" s="499"/>
      <c r="GX97" s="1037" t="s">
        <v>89</v>
      </c>
      <c r="GY97" s="274"/>
      <c r="GZ97" s="499"/>
      <c r="HA97" s="269" t="s">
        <v>89</v>
      </c>
      <c r="HB97" s="274"/>
      <c r="HC97" s="499"/>
      <c r="HD97" s="1037" t="s">
        <v>89</v>
      </c>
      <c r="HE97" s="274"/>
      <c r="HF97" s="691"/>
      <c r="HG97" s="230" t="s">
        <v>89</v>
      </c>
      <c r="HH97" s="498"/>
      <c r="HI97" s="691"/>
      <c r="HJ97" s="230" t="s">
        <v>89</v>
      </c>
      <c r="HK97" s="498"/>
      <c r="HL97" s="276"/>
      <c r="HM97" s="230" t="s">
        <v>89</v>
      </c>
      <c r="HN97" s="317"/>
      <c r="HO97" s="691"/>
      <c r="HP97" s="1037" t="s">
        <v>89</v>
      </c>
      <c r="HQ97" s="498"/>
      <c r="HR97" s="499"/>
      <c r="HS97" s="270"/>
      <c r="HT97" s="392"/>
      <c r="HU97" s="691"/>
      <c r="HV97" s="1037" t="s">
        <v>89</v>
      </c>
      <c r="HW97" s="498"/>
      <c r="HX97" s="499"/>
      <c r="HY97" s="270"/>
      <c r="HZ97" s="392"/>
      <c r="IA97" s="276"/>
      <c r="IB97" s="1037" t="s">
        <v>89</v>
      </c>
      <c r="IC97" s="317"/>
      <c r="ID97" s="499"/>
      <c r="IE97" s="1037" t="s">
        <v>89</v>
      </c>
      <c r="IF97" s="392"/>
      <c r="IG97" s="316"/>
      <c r="IH97" s="230" t="s">
        <v>89</v>
      </c>
      <c r="II97" s="498"/>
      <c r="IJ97" s="316"/>
      <c r="IK97" s="304" t="s">
        <v>89</v>
      </c>
      <c r="IL97" s="317"/>
      <c r="IM97" s="499"/>
      <c r="IN97" s="1037" t="s">
        <v>89</v>
      </c>
      <c r="IO97" s="392"/>
      <c r="IP97" s="499"/>
      <c r="IQ97" s="1037" t="s">
        <v>89</v>
      </c>
      <c r="IR97" s="392"/>
      <c r="IS97" s="499"/>
      <c r="IT97" s="270"/>
      <c r="IU97" s="392"/>
      <c r="IV97" s="499"/>
      <c r="IW97" s="617" t="s">
        <v>89</v>
      </c>
      <c r="IX97" s="392"/>
      <c r="IY97" s="499"/>
      <c r="IZ97" s="270" t="s">
        <v>89</v>
      </c>
      <c r="JA97" s="392"/>
      <c r="JB97" s="385"/>
      <c r="JC97" s="270" t="s">
        <v>89</v>
      </c>
      <c r="JD97" s="392"/>
      <c r="JE97" s="499"/>
      <c r="JF97" s="270" t="s">
        <v>89</v>
      </c>
      <c r="JG97" s="392"/>
      <c r="JH97" s="499"/>
      <c r="JI97" s="1037" t="s">
        <v>89</v>
      </c>
      <c r="JJ97" s="392"/>
      <c r="JK97" s="499"/>
      <c r="JL97" s="1037" t="s">
        <v>89</v>
      </c>
      <c r="JM97" s="392"/>
      <c r="JN97" s="499"/>
      <c r="JO97" s="270" t="s">
        <v>89</v>
      </c>
      <c r="JP97" s="392"/>
      <c r="JQ97" s="269" t="s">
        <v>89</v>
      </c>
      <c r="JR97" s="498"/>
      <c r="JS97" s="223"/>
      <c r="JT97" s="254">
        <f t="shared" si="903"/>
        <v>42917</v>
      </c>
      <c r="JU97" s="253">
        <f t="shared" si="904"/>
        <v>0</v>
      </c>
      <c r="JV97" s="253">
        <f t="shared" si="905"/>
        <v>5066.625</v>
      </c>
      <c r="JW97" s="253">
        <f t="shared" si="906"/>
        <v>0</v>
      </c>
      <c r="JX97" s="253">
        <f t="shared" si="907"/>
        <v>174</v>
      </c>
      <c r="JY97" s="253">
        <f t="shared" si="908"/>
        <v>0</v>
      </c>
      <c r="JZ97" s="253">
        <f t="shared" si="909"/>
        <v>0</v>
      </c>
      <c r="KA97" s="253">
        <f t="shared" si="910"/>
        <v>11913</v>
      </c>
      <c r="KB97" s="253">
        <f t="shared" si="911"/>
        <v>0</v>
      </c>
      <c r="KC97" s="253">
        <f t="shared" si="912"/>
        <v>0</v>
      </c>
      <c r="KD97" s="831">
        <f t="shared" si="913"/>
        <v>18166</v>
      </c>
      <c r="KE97" s="831">
        <f t="shared" si="914"/>
        <v>0</v>
      </c>
      <c r="KF97" s="831">
        <f t="shared" si="915"/>
        <v>0</v>
      </c>
      <c r="KG97" s="831">
        <f t="shared" si="916"/>
        <v>4952.5</v>
      </c>
      <c r="KH97" s="831">
        <f t="shared" si="917"/>
        <v>0</v>
      </c>
      <c r="KI97" s="831">
        <f t="shared" si="918"/>
        <v>0</v>
      </c>
      <c r="KJ97" s="253">
        <f t="shared" si="919"/>
        <v>0</v>
      </c>
      <c r="KK97" s="831">
        <f t="shared" si="920"/>
        <v>0</v>
      </c>
      <c r="KL97" s="831">
        <f t="shared" si="921"/>
        <v>67834.375</v>
      </c>
      <c r="KM97" s="831">
        <f t="shared" si="922"/>
        <v>0</v>
      </c>
      <c r="KN97" s="831">
        <f t="shared" si="923"/>
        <v>0</v>
      </c>
      <c r="KO97" s="831">
        <f t="shared" si="924"/>
        <v>60850</v>
      </c>
      <c r="KP97" s="831">
        <f t="shared" si="925"/>
        <v>0</v>
      </c>
      <c r="KQ97" s="831">
        <f t="shared" si="926"/>
        <v>0</v>
      </c>
      <c r="KR97" s="831">
        <f t="shared" si="927"/>
        <v>0</v>
      </c>
      <c r="KS97" s="831">
        <f t="shared" si="928"/>
        <v>9612</v>
      </c>
      <c r="KT97" s="243">
        <f t="shared" si="929"/>
        <v>0</v>
      </c>
      <c r="KU97" s="243">
        <f t="shared" si="930"/>
        <v>0</v>
      </c>
      <c r="KV97" s="243">
        <f t="shared" si="931"/>
        <v>0</v>
      </c>
      <c r="KW97" s="243">
        <f t="shared" si="932"/>
        <v>0</v>
      </c>
      <c r="KX97" s="243">
        <f t="shared" si="933"/>
        <v>0</v>
      </c>
      <c r="KY97" s="243">
        <f t="shared" si="934"/>
        <v>0</v>
      </c>
      <c r="KZ97" s="243">
        <f t="shared" si="982"/>
        <v>0</v>
      </c>
      <c r="LA97" s="243">
        <f t="shared" si="935"/>
        <v>0</v>
      </c>
      <c r="LB97" s="243">
        <f t="shared" si="936"/>
        <v>0</v>
      </c>
      <c r="LC97" s="243">
        <f t="shared" si="937"/>
        <v>0</v>
      </c>
      <c r="LD97" s="243">
        <f t="shared" si="938"/>
        <v>0</v>
      </c>
      <c r="LE97" s="243">
        <f t="shared" si="939"/>
        <v>0</v>
      </c>
      <c r="LF97" s="243">
        <f t="shared" si="940"/>
        <v>0</v>
      </c>
      <c r="LG97" s="243">
        <f t="shared" si="941"/>
        <v>0</v>
      </c>
      <c r="LH97" s="243">
        <f t="shared" si="942"/>
        <v>0</v>
      </c>
      <c r="LI97" s="243">
        <f t="shared" si="943"/>
        <v>0</v>
      </c>
      <c r="LJ97" s="243">
        <f t="shared" si="944"/>
        <v>0</v>
      </c>
      <c r="LK97" s="243">
        <f t="shared" si="945"/>
        <v>0</v>
      </c>
      <c r="LL97" s="243">
        <f t="shared" si="946"/>
        <v>0</v>
      </c>
      <c r="LM97" s="243">
        <f t="shared" si="947"/>
        <v>0</v>
      </c>
      <c r="LN97" s="243">
        <f t="shared" si="948"/>
        <v>0</v>
      </c>
      <c r="LO97" s="243">
        <f t="shared" si="949"/>
        <v>0</v>
      </c>
      <c r="LP97" s="243">
        <f t="shared" si="950"/>
        <v>0</v>
      </c>
      <c r="LQ97" s="243">
        <f t="shared" si="951"/>
        <v>0</v>
      </c>
      <c r="LR97" s="243">
        <f t="shared" si="952"/>
        <v>0</v>
      </c>
      <c r="LS97" s="243">
        <f t="shared" si="953"/>
        <v>0</v>
      </c>
      <c r="LT97" s="243">
        <f t="shared" si="954"/>
        <v>0</v>
      </c>
      <c r="LU97" s="243">
        <f t="shared" si="955"/>
        <v>0</v>
      </c>
      <c r="LV97" s="243">
        <f t="shared" si="956"/>
        <v>0</v>
      </c>
      <c r="LW97" s="243">
        <f t="shared" si="957"/>
        <v>0</v>
      </c>
      <c r="LX97" s="243">
        <f t="shared" si="958"/>
        <v>0</v>
      </c>
      <c r="LY97" s="243">
        <f t="shared" si="959"/>
        <v>0</v>
      </c>
      <c r="LZ97" s="243">
        <f t="shared" si="960"/>
        <v>0</v>
      </c>
      <c r="MA97" s="243">
        <f t="shared" si="961"/>
        <v>0</v>
      </c>
      <c r="MB97" s="243">
        <f t="shared" si="962"/>
        <v>0</v>
      </c>
      <c r="MC97" s="243">
        <f t="shared" si="983"/>
        <v>0</v>
      </c>
      <c r="MD97" s="243">
        <f t="shared" si="963"/>
        <v>0</v>
      </c>
      <c r="ME97" s="243">
        <f t="shared" si="964"/>
        <v>0</v>
      </c>
      <c r="MF97" s="243">
        <f t="shared" si="965"/>
        <v>0</v>
      </c>
      <c r="MG97" s="243">
        <f t="shared" si="966"/>
        <v>0</v>
      </c>
      <c r="MH97" s="243">
        <f t="shared" si="967"/>
        <v>0</v>
      </c>
      <c r="MI97" s="243">
        <f t="shared" si="968"/>
        <v>0</v>
      </c>
      <c r="MJ97" s="243">
        <f t="shared" si="969"/>
        <v>0</v>
      </c>
      <c r="MK97" s="243">
        <f t="shared" si="970"/>
        <v>0</v>
      </c>
      <c r="ML97" s="243">
        <f t="shared" si="971"/>
        <v>0</v>
      </c>
      <c r="MM97" s="243">
        <f t="shared" si="972"/>
        <v>0</v>
      </c>
      <c r="MN97" s="243">
        <f t="shared" si="973"/>
        <v>0</v>
      </c>
      <c r="MO97" s="243">
        <f t="shared" si="974"/>
        <v>0</v>
      </c>
      <c r="MP97" s="243">
        <f t="shared" si="975"/>
        <v>0</v>
      </c>
      <c r="MQ97" s="243">
        <f t="shared" si="976"/>
        <v>0</v>
      </c>
      <c r="MR97" s="243">
        <f t="shared" si="977"/>
        <v>0</v>
      </c>
      <c r="MS97" s="243">
        <f t="shared" si="978"/>
        <v>0</v>
      </c>
      <c r="MT97" s="243">
        <f t="shared" si="979"/>
        <v>0</v>
      </c>
      <c r="MU97" s="243">
        <f t="shared" si="980"/>
        <v>0</v>
      </c>
      <c r="MV97" s="243">
        <f t="shared" si="981"/>
        <v>0</v>
      </c>
      <c r="MW97" s="861">
        <f t="shared" si="898"/>
        <v>42917</v>
      </c>
      <c r="MX97" s="253">
        <f t="shared" si="899"/>
        <v>178568.5</v>
      </c>
      <c r="MY97" s="243">
        <f t="shared" si="900"/>
        <v>0</v>
      </c>
      <c r="MZ97" s="243">
        <f t="shared" si="901"/>
        <v>0</v>
      </c>
      <c r="NA97" s="243">
        <f t="shared" si="902"/>
        <v>178568.5</v>
      </c>
      <c r="NB97" s="359"/>
      <c r="NC97" s="1159"/>
      <c r="ND97" s="378"/>
      <c r="NE97" s="378"/>
      <c r="NF97" s="382"/>
      <c r="NG97" s="414"/>
      <c r="NH97" s="820"/>
      <c r="NI97" s="397"/>
      <c r="NJ97" s="414"/>
      <c r="NK97" s="1114"/>
      <c r="NL97" s="993"/>
      <c r="NM97" s="413"/>
      <c r="NN97" s="378"/>
      <c r="NO97" s="243"/>
      <c r="NP97" s="243"/>
      <c r="NQ97" s="276"/>
      <c r="NR97" s="254"/>
      <c r="NS97" s="757"/>
      <c r="NT97" s="757"/>
      <c r="NU97" s="758"/>
      <c r="NV97" s="758"/>
      <c r="NW97" s="758"/>
      <c r="NX97" s="234"/>
      <c r="NY97" s="241"/>
      <c r="NZ97" s="241"/>
      <c r="OA97" s="143"/>
      <c r="OB97" s="241"/>
      <c r="OC97" s="241"/>
      <c r="OD97" s="236"/>
      <c r="OE97" s="236"/>
      <c r="OF97" s="236"/>
      <c r="OG97" s="234"/>
      <c r="OH97" s="143"/>
      <c r="OI97" s="236"/>
      <c r="OJ97" s="236"/>
      <c r="OK97" s="236"/>
      <c r="OL97" s="236"/>
      <c r="OM97" s="236"/>
      <c r="ON97" s="236"/>
      <c r="OO97" s="236"/>
      <c r="OP97" s="236"/>
      <c r="OQ97" s="236"/>
      <c r="OR97" s="236"/>
      <c r="OS97" s="236"/>
      <c r="OT97" s="236"/>
      <c r="OU97" s="236"/>
      <c r="OV97" s="236"/>
      <c r="OW97" s="236"/>
      <c r="OX97" s="236"/>
      <c r="OY97" s="236"/>
      <c r="OZ97" s="236"/>
      <c r="PA97" s="236"/>
      <c r="PB97" s="236"/>
      <c r="PC97" s="236"/>
      <c r="PD97" s="236"/>
      <c r="PE97" s="236"/>
      <c r="PF97" s="236"/>
      <c r="PG97" s="236"/>
      <c r="PH97" s="236"/>
      <c r="PI97" s="236"/>
      <c r="PJ97" s="236"/>
      <c r="PK97" s="236"/>
      <c r="PL97" s="236"/>
      <c r="PM97" s="236"/>
      <c r="PN97" s="236"/>
      <c r="PO97" s="236"/>
      <c r="PP97" s="236"/>
      <c r="PQ97" s="236"/>
      <c r="PR97" s="236"/>
      <c r="PS97" s="236"/>
      <c r="PT97" s="236"/>
      <c r="PU97" s="236"/>
      <c r="PV97" s="236"/>
      <c r="PW97" s="236"/>
      <c r="PX97" s="236"/>
      <c r="PY97" s="236"/>
      <c r="PZ97" s="236"/>
      <c r="QA97" s="236"/>
      <c r="QB97" s="236"/>
      <c r="QC97" s="236"/>
      <c r="QD97" s="236"/>
      <c r="QE97" s="236"/>
      <c r="QF97" s="236"/>
      <c r="QG97" s="236"/>
      <c r="QH97" s="236"/>
      <c r="QI97" s="236"/>
      <c r="QJ97" s="236"/>
      <c r="QK97" s="236"/>
      <c r="QL97" s="236"/>
      <c r="QM97" s="236"/>
      <c r="QN97" s="236"/>
      <c r="QO97" s="236"/>
      <c r="QP97" s="236"/>
      <c r="QQ97" s="236"/>
      <c r="QR97" s="236"/>
      <c r="QS97" s="236"/>
      <c r="QT97" s="236"/>
      <c r="QU97" s="236"/>
      <c r="QV97" s="236"/>
      <c r="QW97" s="236"/>
      <c r="QX97" s="236"/>
      <c r="QY97" s="84"/>
      <c r="QZ97" s="84"/>
      <c r="RA97" s="84"/>
      <c r="RB97" s="84"/>
      <c r="RC97" s="84"/>
      <c r="RD97" s="84"/>
      <c r="RE97" s="84"/>
      <c r="RF97" s="84"/>
      <c r="RG97" s="84"/>
      <c r="RH97" s="84"/>
      <c r="RI97" s="84"/>
      <c r="RJ97" s="84"/>
      <c r="RK97" s="84"/>
      <c r="RL97" s="84"/>
      <c r="RM97" s="84"/>
      <c r="RN97" s="84"/>
      <c r="RO97" s="84"/>
      <c r="RP97" s="84"/>
      <c r="RQ97" s="84"/>
      <c r="RR97" s="84"/>
      <c r="RS97" s="84"/>
      <c r="RT97" s="84"/>
      <c r="RU97" s="84"/>
      <c r="RV97" s="84"/>
      <c r="RW97" s="84"/>
      <c r="RX97" s="84"/>
      <c r="RY97" s="84"/>
      <c r="RZ97" s="84"/>
      <c r="SA97" s="84"/>
      <c r="SB97" s="84"/>
      <c r="SC97" s="84"/>
      <c r="SD97" s="84"/>
      <c r="SE97" s="84"/>
      <c r="SF97" s="84"/>
      <c r="SG97" s="84"/>
      <c r="SH97" s="84"/>
      <c r="SI97" s="84"/>
      <c r="SJ97" s="84"/>
      <c r="SK97" s="84"/>
      <c r="SL97" s="84"/>
      <c r="SM97" s="84"/>
      <c r="SN97" s="84"/>
      <c r="SO97" s="84"/>
      <c r="SP97" s="84"/>
      <c r="SQ97" s="84"/>
      <c r="SR97" s="84"/>
      <c r="SS97" s="84"/>
      <c r="ST97" s="84"/>
      <c r="SU97" s="84"/>
      <c r="SV97" s="84"/>
      <c r="SW97" s="84"/>
      <c r="SX97" s="84"/>
      <c r="SY97" s="84"/>
      <c r="SZ97" s="84"/>
      <c r="TA97" s="84"/>
      <c r="TB97" s="84"/>
      <c r="TC97" s="84"/>
      <c r="TD97" s="84"/>
      <c r="TE97" s="84"/>
      <c r="TF97" s="84"/>
      <c r="TG97" s="84"/>
      <c r="TH97" s="84"/>
      <c r="TI97" s="84"/>
      <c r="TJ97" s="84"/>
      <c r="TK97" s="84"/>
      <c r="TL97" s="84"/>
      <c r="TM97" s="84"/>
      <c r="TN97" s="84"/>
      <c r="TO97" s="84"/>
      <c r="TP97" s="84"/>
      <c r="TQ97" s="84"/>
      <c r="TR97" s="84"/>
      <c r="TS97" s="84"/>
      <c r="TT97" s="84"/>
      <c r="TU97" s="84"/>
      <c r="TV97" s="84"/>
      <c r="TW97" s="84"/>
      <c r="TX97" s="84"/>
      <c r="TY97" s="84"/>
      <c r="TZ97" s="84"/>
      <c r="UA97" s="84"/>
      <c r="UB97" s="84"/>
      <c r="UC97" s="84"/>
      <c r="UD97" s="84"/>
      <c r="UE97" s="84"/>
      <c r="UF97" s="84"/>
      <c r="UG97" s="84"/>
      <c r="UH97" s="84"/>
      <c r="UI97" s="84"/>
    </row>
    <row r="98" spans="1:555" s="90" customFormat="1" ht="19.5" customHeight="1" x14ac:dyDescent="0.35">
      <c r="A98" s="84"/>
      <c r="B98" s="1167"/>
      <c r="C98" s="867"/>
      <c r="D98" s="869"/>
      <c r="E98" s="869"/>
      <c r="F98" s="872">
        <f>SUM(F85:F97)</f>
        <v>56509.990000000005</v>
      </c>
      <c r="G98" s="873"/>
      <c r="H98" s="955">
        <f>F98/D55</f>
        <v>2.2603996000000004</v>
      </c>
      <c r="I98" s="503"/>
      <c r="J98" s="503"/>
      <c r="K98" s="503"/>
      <c r="L98" s="1146"/>
      <c r="M98" s="330"/>
      <c r="N98" s="1238">
        <v>-3220</v>
      </c>
      <c r="O98" s="498"/>
      <c r="P98" s="330"/>
      <c r="Q98" s="271">
        <f>SUM(Q85:Q97)</f>
        <v>-322</v>
      </c>
      <c r="R98" s="274"/>
      <c r="S98" s="499"/>
      <c r="T98" s="1042">
        <v>-7295</v>
      </c>
      <c r="U98" s="269"/>
      <c r="V98" s="499"/>
      <c r="W98" s="1042">
        <v>-729.5</v>
      </c>
      <c r="X98" s="269"/>
      <c r="Y98" s="499"/>
      <c r="Z98" s="415">
        <f>SUM(Z85:Z97)</f>
        <v>39900</v>
      </c>
      <c r="AA98" s="269"/>
      <c r="AB98" s="499">
        <f>AB96</f>
        <v>0</v>
      </c>
      <c r="AC98" s="304">
        <f>SUM(AC85:AC97)</f>
        <v>19950</v>
      </c>
      <c r="AD98" s="274"/>
      <c r="AE98" s="499"/>
      <c r="AF98" s="1038">
        <v>3990</v>
      </c>
      <c r="AG98" s="274"/>
      <c r="AH98" s="499"/>
      <c r="AI98" s="1038">
        <v>41140</v>
      </c>
      <c r="AJ98" s="392"/>
      <c r="AK98" s="330"/>
      <c r="AL98" s="1038">
        <v>20570</v>
      </c>
      <c r="AM98" s="274"/>
      <c r="AN98" s="499"/>
      <c r="AO98" s="1038">
        <v>8228</v>
      </c>
      <c r="AP98" s="392"/>
      <c r="AQ98" s="318"/>
      <c r="AR98" s="1038">
        <v>11312.5</v>
      </c>
      <c r="AS98" s="304"/>
      <c r="AT98" s="277"/>
      <c r="AU98" s="1038">
        <v>5656.25</v>
      </c>
      <c r="AV98" s="304"/>
      <c r="AW98" s="591"/>
      <c r="AX98" s="1038">
        <v>1131.25</v>
      </c>
      <c r="AY98" s="304"/>
      <c r="AZ98" s="499"/>
      <c r="BA98" s="271">
        <f>SUM(BA85:BA97)</f>
        <v>19030</v>
      </c>
      <c r="BB98" s="392"/>
      <c r="BC98" s="330"/>
      <c r="BD98" s="271">
        <f>SUM(BD85:BD97)</f>
        <v>24355</v>
      </c>
      <c r="BE98" s="274"/>
      <c r="BF98" s="499"/>
      <c r="BG98" s="1038">
        <v>35000</v>
      </c>
      <c r="BH98" s="358"/>
      <c r="BI98" s="499"/>
      <c r="BJ98" s="1038">
        <v>29181.25</v>
      </c>
      <c r="BK98" s="358"/>
      <c r="BL98" s="499"/>
      <c r="BM98" s="699">
        <f>SUM(BM85:BM97)</f>
        <v>14590.625</v>
      </c>
      <c r="BN98" s="358"/>
      <c r="BO98" s="499"/>
      <c r="BP98" s="1038">
        <v>36143.75</v>
      </c>
      <c r="BQ98" s="358"/>
      <c r="BR98" s="499"/>
      <c r="BS98" s="699">
        <f>SUM(BS85:BS97)</f>
        <v>53481.25</v>
      </c>
      <c r="BT98" s="358"/>
      <c r="BU98" s="499"/>
      <c r="BV98" s="699">
        <f>SUM(BV85:BV97)</f>
        <v>26740.625</v>
      </c>
      <c r="BW98" s="358"/>
      <c r="BX98" s="499"/>
      <c r="BY98" s="1038">
        <v>22800</v>
      </c>
      <c r="BZ98" s="358"/>
      <c r="CA98" s="499"/>
      <c r="CB98" s="1038">
        <v>28810</v>
      </c>
      <c r="CC98" s="358"/>
      <c r="CD98" s="499"/>
      <c r="CE98" s="699">
        <f>SUM(CE85:CE97)</f>
        <v>14405</v>
      </c>
      <c r="CF98" s="358"/>
      <c r="CG98" s="499"/>
      <c r="CH98" s="1038">
        <v>2881</v>
      </c>
      <c r="CI98" s="358"/>
      <c r="CJ98" s="499">
        <f>CJ96</f>
        <v>0</v>
      </c>
      <c r="CK98" s="271"/>
      <c r="CL98" s="392">
        <f>CK98*CJ98</f>
        <v>0</v>
      </c>
      <c r="CM98" s="330">
        <f>CM96</f>
        <v>0</v>
      </c>
      <c r="CN98" s="271"/>
      <c r="CO98" s="269">
        <f>CN98*CM98</f>
        <v>0</v>
      </c>
      <c r="CP98" s="501">
        <f>CP96</f>
        <v>0</v>
      </c>
      <c r="CQ98" s="271"/>
      <c r="CR98" s="299"/>
      <c r="CS98" s="330">
        <f>CS96</f>
        <v>1</v>
      </c>
      <c r="CT98" s="271"/>
      <c r="CU98" s="274">
        <f>CT98*CS98</f>
        <v>0</v>
      </c>
      <c r="CV98" s="371">
        <f>SUM(CV85:CV97)</f>
        <v>56509.990000000005</v>
      </c>
      <c r="CW98" s="371"/>
      <c r="CX98" s="223"/>
      <c r="CY98" s="1127"/>
      <c r="CZ98" s="297"/>
      <c r="DA98" s="278">
        <f>SUM(DA85:DA97)</f>
        <v>-7526.25</v>
      </c>
      <c r="DB98" s="305"/>
      <c r="DC98" s="297"/>
      <c r="DD98" s="304">
        <f>SUM(DD85:DD97)</f>
        <v>-752.625</v>
      </c>
      <c r="DE98" s="305"/>
      <c r="DF98" s="297"/>
      <c r="DG98" s="1216">
        <v>2750</v>
      </c>
      <c r="DH98" s="305"/>
      <c r="DI98" s="297"/>
      <c r="DJ98" s="1038">
        <v>275</v>
      </c>
      <c r="DK98" s="1038"/>
      <c r="DL98" s="297"/>
      <c r="DM98" s="1216">
        <v>23600</v>
      </c>
      <c r="DN98" s="596"/>
      <c r="DO98" s="499"/>
      <c r="DP98" s="304">
        <f>SUM(DP85:DP97)</f>
        <v>11800</v>
      </c>
      <c r="DQ98" s="274"/>
      <c r="DR98" s="499"/>
      <c r="DS98" s="304">
        <f>SUM(DS85:DS97)</f>
        <v>2360</v>
      </c>
      <c r="DT98" s="274"/>
      <c r="DU98" s="297"/>
      <c r="DV98" s="1038">
        <v>35865</v>
      </c>
      <c r="DW98" s="299"/>
      <c r="DX98" s="297"/>
      <c r="DY98" s="304">
        <f>SUM(DY85:DY97)</f>
        <v>17932.5</v>
      </c>
      <c r="DZ98" s="299"/>
      <c r="EA98" s="297"/>
      <c r="EB98" s="1054">
        <v>7173</v>
      </c>
      <c r="EC98" s="299"/>
      <c r="ED98" s="276"/>
      <c r="EE98" s="304">
        <v>26475</v>
      </c>
      <c r="EF98" s="299"/>
      <c r="EG98" s="316"/>
      <c r="EH98" s="304">
        <f>SUM(EH85:EH97)</f>
        <v>13237.5</v>
      </c>
      <c r="EI98" s="358"/>
      <c r="EJ98" s="276"/>
      <c r="EK98" s="304">
        <f>SUM(EK85:EK97)</f>
        <v>2647.5</v>
      </c>
      <c r="EL98" s="269"/>
      <c r="EM98" s="297"/>
      <c r="EN98" s="1227">
        <v>3310</v>
      </c>
      <c r="EO98" s="299"/>
      <c r="EP98" s="297"/>
      <c r="EQ98" s="304">
        <f>SUM(EQ85:EQ97)</f>
        <v>15515</v>
      </c>
      <c r="ER98" s="299"/>
      <c r="ES98" s="297"/>
      <c r="ET98" s="1038">
        <v>17970</v>
      </c>
      <c r="EU98" s="299"/>
      <c r="EV98" s="297"/>
      <c r="EW98" s="1038">
        <v>13412.5</v>
      </c>
      <c r="EX98" s="299"/>
      <c r="EY98" s="297"/>
      <c r="EZ98" s="1038">
        <v>6706.25</v>
      </c>
      <c r="FA98" s="299"/>
      <c r="FB98" s="297"/>
      <c r="FC98" s="1038">
        <f>SUM(FC85:FC96)</f>
        <v>24393.75</v>
      </c>
      <c r="FD98" s="299"/>
      <c r="FE98" s="297"/>
      <c r="FF98" s="1038">
        <v>38343.75</v>
      </c>
      <c r="FG98" s="299"/>
      <c r="FH98" s="297"/>
      <c r="FI98" s="1038">
        <v>19171.88</v>
      </c>
      <c r="FJ98" s="299"/>
      <c r="FK98" s="297"/>
      <c r="FL98" s="1038">
        <v>8655</v>
      </c>
      <c r="FM98" s="299"/>
      <c r="FN98" s="297"/>
      <c r="FO98" s="1038">
        <v>25220</v>
      </c>
      <c r="FP98" s="269"/>
      <c r="FQ98" s="269">
        <f>FO98+FQ83</f>
        <v>93420</v>
      </c>
      <c r="FR98" s="297"/>
      <c r="FS98" s="304">
        <f>SUM(FS85:FS97)</f>
        <v>12610</v>
      </c>
      <c r="FT98" s="299"/>
      <c r="FU98" s="297"/>
      <c r="FV98" s="304">
        <f>SUM(FV85:FV97)</f>
        <v>2522</v>
      </c>
      <c r="FW98" s="299"/>
      <c r="FX98" s="647">
        <f>SUM(FX85:FX97)</f>
        <v>0</v>
      </c>
      <c r="FY98" s="492"/>
      <c r="FZ98" s="302"/>
      <c r="GA98" s="1131"/>
      <c r="GB98" s="316"/>
      <c r="GC98" s="371">
        <f>SUM(GC85:GC97)</f>
        <v>25310</v>
      </c>
      <c r="GD98" s="271"/>
      <c r="GE98" s="547"/>
      <c r="GF98" s="1038">
        <v>2531</v>
      </c>
      <c r="GG98" s="544"/>
      <c r="GH98" s="887"/>
      <c r="GI98" s="1038">
        <v>18165</v>
      </c>
      <c r="GJ98" s="271"/>
      <c r="GK98" s="547"/>
      <c r="GL98" s="304">
        <f>SUM(GL85:GL97)</f>
        <v>1816.5</v>
      </c>
      <c r="GM98" s="544"/>
      <c r="GN98" s="601"/>
      <c r="GO98" s="304">
        <f>SUM(GO85:GO97)</f>
        <v>50772.5</v>
      </c>
      <c r="GP98" s="544"/>
      <c r="GQ98" s="499"/>
      <c r="GR98" s="304">
        <f>SUM(GR85:GR97)</f>
        <v>25386.25</v>
      </c>
      <c r="GS98" s="274"/>
      <c r="GT98" s="499"/>
      <c r="GU98" s="304">
        <f>SUM(GU85:GU97)</f>
        <v>5077.25</v>
      </c>
      <c r="GV98" s="274"/>
      <c r="GW98" s="499"/>
      <c r="GX98" s="1038">
        <v>65102.5</v>
      </c>
      <c r="GY98" s="274"/>
      <c r="GZ98" s="499"/>
      <c r="HA98" s="304">
        <f>SUM(HA85:HA97)</f>
        <v>32551.25</v>
      </c>
      <c r="HB98" s="274"/>
      <c r="HC98" s="499"/>
      <c r="HD98" s="1038">
        <v>13020.5</v>
      </c>
      <c r="HE98" s="274"/>
      <c r="HF98" s="499"/>
      <c r="HG98" s="304">
        <f>SUM(HG85:HG97)</f>
        <v>35250</v>
      </c>
      <c r="HH98" s="274"/>
      <c r="HI98" s="691"/>
      <c r="HJ98" s="230">
        <f>SUM(HJ85:HJ97)</f>
        <v>17625</v>
      </c>
      <c r="HK98" s="498"/>
      <c r="HL98" s="276"/>
      <c r="HM98" s="230">
        <f>SUM(HM85:HM97)</f>
        <v>3525</v>
      </c>
      <c r="HN98" s="317"/>
      <c r="HO98" s="276"/>
      <c r="HP98" s="1038">
        <v>18290</v>
      </c>
      <c r="HQ98" s="317"/>
      <c r="HR98" s="499"/>
      <c r="HS98" s="304"/>
      <c r="HT98" s="392"/>
      <c r="HU98" s="691"/>
      <c r="HV98" s="1038">
        <v>15220</v>
      </c>
      <c r="HW98" s="498"/>
      <c r="HX98" s="499"/>
      <c r="HY98" s="304"/>
      <c r="HZ98" s="392"/>
      <c r="IA98" s="276"/>
      <c r="IB98" s="1038">
        <v>24750</v>
      </c>
      <c r="IC98" s="317"/>
      <c r="ID98" s="499"/>
      <c r="IE98" s="1038">
        <v>2074</v>
      </c>
      <c r="IF98" s="392"/>
      <c r="IG98" s="316"/>
      <c r="IH98" s="230">
        <f>SUM(IH85:IH97)</f>
        <v>17462.5</v>
      </c>
      <c r="II98" s="498"/>
      <c r="IJ98" s="316"/>
      <c r="IK98" s="304">
        <f>SUM(IK85:IK97)</f>
        <v>8731.25</v>
      </c>
      <c r="IL98" s="317"/>
      <c r="IM98" s="499"/>
      <c r="IN98" s="1038">
        <v>1274</v>
      </c>
      <c r="IO98" s="392"/>
      <c r="IP98" s="316"/>
      <c r="IQ98" s="1038">
        <v>19743.75</v>
      </c>
      <c r="IR98" s="317"/>
      <c r="IS98" s="499"/>
      <c r="IT98" s="304"/>
      <c r="IU98" s="392"/>
      <c r="IV98" s="316"/>
      <c r="IW98" s="304">
        <f>SUM(IW85:IW97)</f>
        <v>39039.25</v>
      </c>
      <c r="IX98" s="317"/>
      <c r="IY98" s="499"/>
      <c r="IZ98" s="304">
        <f>SUM(IZ85:IZ97)</f>
        <v>19519.625</v>
      </c>
      <c r="JA98" s="392"/>
      <c r="JB98" s="385"/>
      <c r="JC98" s="304">
        <f>SUM(JC85:JC97)</f>
        <v>3463.12</v>
      </c>
      <c r="JD98" s="392"/>
      <c r="JE98" s="499"/>
      <c r="JF98" s="304">
        <f>SUM(JF85:JF97)</f>
        <v>16400</v>
      </c>
      <c r="JG98" s="392"/>
      <c r="JH98" s="499"/>
      <c r="JI98" s="1038">
        <v>41840</v>
      </c>
      <c r="JJ98" s="392"/>
      <c r="JK98" s="499"/>
      <c r="JL98" s="1038">
        <v>20920</v>
      </c>
      <c r="JM98" s="392"/>
      <c r="JN98" s="499"/>
      <c r="JO98" s="304">
        <f>SUM(JO85:JO97)</f>
        <v>4184</v>
      </c>
      <c r="JP98" s="392"/>
      <c r="JQ98" s="304">
        <f>SUM(JQ85:JQ97)</f>
        <v>0</v>
      </c>
      <c r="JR98" s="498"/>
      <c r="JS98" s="223"/>
      <c r="JT98" s="254">
        <f t="shared" si="903"/>
        <v>42948</v>
      </c>
      <c r="JU98" s="253">
        <f t="shared" si="904"/>
        <v>0</v>
      </c>
      <c r="JV98" s="253">
        <f t="shared" si="905"/>
        <v>5237.875</v>
      </c>
      <c r="JW98" s="253">
        <f t="shared" si="906"/>
        <v>0</v>
      </c>
      <c r="JX98" s="253">
        <f t="shared" si="907"/>
        <v>287.5</v>
      </c>
      <c r="JY98" s="253">
        <f t="shared" si="908"/>
        <v>0</v>
      </c>
      <c r="JZ98" s="253">
        <f t="shared" si="909"/>
        <v>0</v>
      </c>
      <c r="KA98" s="253">
        <f t="shared" si="910"/>
        <v>12148</v>
      </c>
      <c r="KB98" s="253">
        <f t="shared" si="911"/>
        <v>0</v>
      </c>
      <c r="KC98" s="253">
        <f t="shared" si="912"/>
        <v>0</v>
      </c>
      <c r="KD98" s="831">
        <f t="shared" si="913"/>
        <v>18498</v>
      </c>
      <c r="KE98" s="831">
        <f t="shared" si="914"/>
        <v>0</v>
      </c>
      <c r="KF98" s="831">
        <f t="shared" si="915"/>
        <v>0</v>
      </c>
      <c r="KG98" s="831">
        <f t="shared" si="916"/>
        <v>5040</v>
      </c>
      <c r="KH98" s="831">
        <f t="shared" si="917"/>
        <v>0</v>
      </c>
      <c r="KI98" s="831">
        <f t="shared" si="918"/>
        <v>0</v>
      </c>
      <c r="KJ98" s="253">
        <f t="shared" si="919"/>
        <v>0</v>
      </c>
      <c r="KK98" s="831">
        <f t="shared" si="920"/>
        <v>0</v>
      </c>
      <c r="KL98" s="831">
        <f t="shared" si="921"/>
        <v>68809.375</v>
      </c>
      <c r="KM98" s="831">
        <f t="shared" si="922"/>
        <v>0</v>
      </c>
      <c r="KN98" s="831">
        <f t="shared" si="923"/>
        <v>0</v>
      </c>
      <c r="KO98" s="831">
        <f t="shared" si="924"/>
        <v>61875</v>
      </c>
      <c r="KP98" s="831">
        <f t="shared" si="925"/>
        <v>0</v>
      </c>
      <c r="KQ98" s="831">
        <f t="shared" si="926"/>
        <v>0</v>
      </c>
      <c r="KR98" s="831">
        <f t="shared" si="927"/>
        <v>0</v>
      </c>
      <c r="KS98" s="831">
        <f t="shared" si="928"/>
        <v>9598</v>
      </c>
      <c r="KT98" s="243">
        <f t="shared" si="929"/>
        <v>0</v>
      </c>
      <c r="KU98" s="243">
        <f t="shared" si="930"/>
        <v>0</v>
      </c>
      <c r="KV98" s="243">
        <f t="shared" si="931"/>
        <v>0</v>
      </c>
      <c r="KW98" s="243">
        <f t="shared" si="932"/>
        <v>0</v>
      </c>
      <c r="KX98" s="243">
        <f t="shared" si="933"/>
        <v>0</v>
      </c>
      <c r="KY98" s="243">
        <f t="shared" si="934"/>
        <v>0</v>
      </c>
      <c r="KZ98" s="243">
        <f t="shared" si="982"/>
        <v>0</v>
      </c>
      <c r="LA98" s="243">
        <f t="shared" si="935"/>
        <v>0</v>
      </c>
      <c r="LB98" s="243">
        <f t="shared" si="936"/>
        <v>0</v>
      </c>
      <c r="LC98" s="243">
        <f t="shared" si="937"/>
        <v>0</v>
      </c>
      <c r="LD98" s="243">
        <f t="shared" si="938"/>
        <v>0</v>
      </c>
      <c r="LE98" s="243">
        <f t="shared" si="939"/>
        <v>0</v>
      </c>
      <c r="LF98" s="243">
        <f t="shared" si="940"/>
        <v>0</v>
      </c>
      <c r="LG98" s="243">
        <f t="shared" si="941"/>
        <v>0</v>
      </c>
      <c r="LH98" s="243">
        <f t="shared" si="942"/>
        <v>0</v>
      </c>
      <c r="LI98" s="243">
        <f t="shared" si="943"/>
        <v>0</v>
      </c>
      <c r="LJ98" s="243">
        <f t="shared" si="944"/>
        <v>0</v>
      </c>
      <c r="LK98" s="243">
        <f t="shared" si="945"/>
        <v>0</v>
      </c>
      <c r="LL98" s="243">
        <f t="shared" si="946"/>
        <v>0</v>
      </c>
      <c r="LM98" s="243">
        <f t="shared" si="947"/>
        <v>0</v>
      </c>
      <c r="LN98" s="243">
        <f t="shared" si="948"/>
        <v>0</v>
      </c>
      <c r="LO98" s="243">
        <f t="shared" si="949"/>
        <v>0</v>
      </c>
      <c r="LP98" s="243">
        <f t="shared" si="950"/>
        <v>0</v>
      </c>
      <c r="LQ98" s="243">
        <f t="shared" si="951"/>
        <v>0</v>
      </c>
      <c r="LR98" s="243">
        <f t="shared" si="952"/>
        <v>0</v>
      </c>
      <c r="LS98" s="243">
        <f t="shared" si="953"/>
        <v>0</v>
      </c>
      <c r="LT98" s="243">
        <f t="shared" si="954"/>
        <v>0</v>
      </c>
      <c r="LU98" s="243">
        <f t="shared" si="955"/>
        <v>0</v>
      </c>
      <c r="LV98" s="243">
        <f t="shared" si="956"/>
        <v>0</v>
      </c>
      <c r="LW98" s="243">
        <f t="shared" si="957"/>
        <v>0</v>
      </c>
      <c r="LX98" s="243">
        <f t="shared" si="958"/>
        <v>0</v>
      </c>
      <c r="LY98" s="243">
        <f t="shared" si="959"/>
        <v>0</v>
      </c>
      <c r="LZ98" s="243">
        <f t="shared" si="960"/>
        <v>0</v>
      </c>
      <c r="MA98" s="243">
        <f t="shared" si="961"/>
        <v>0</v>
      </c>
      <c r="MB98" s="243">
        <f t="shared" si="962"/>
        <v>0</v>
      </c>
      <c r="MC98" s="243">
        <f t="shared" si="983"/>
        <v>0</v>
      </c>
      <c r="MD98" s="243">
        <f t="shared" si="963"/>
        <v>0</v>
      </c>
      <c r="ME98" s="243">
        <f t="shared" si="964"/>
        <v>0</v>
      </c>
      <c r="MF98" s="243">
        <f t="shared" si="965"/>
        <v>0</v>
      </c>
      <c r="MG98" s="243">
        <f t="shared" si="966"/>
        <v>0</v>
      </c>
      <c r="MH98" s="243">
        <f t="shared" si="967"/>
        <v>0</v>
      </c>
      <c r="MI98" s="243">
        <f t="shared" si="968"/>
        <v>0</v>
      </c>
      <c r="MJ98" s="243">
        <f t="shared" si="969"/>
        <v>0</v>
      </c>
      <c r="MK98" s="243">
        <f t="shared" si="970"/>
        <v>0</v>
      </c>
      <c r="ML98" s="243">
        <f t="shared" si="971"/>
        <v>0</v>
      </c>
      <c r="MM98" s="243">
        <f t="shared" si="972"/>
        <v>0</v>
      </c>
      <c r="MN98" s="243">
        <f t="shared" si="973"/>
        <v>0</v>
      </c>
      <c r="MO98" s="243">
        <f t="shared" si="974"/>
        <v>0</v>
      </c>
      <c r="MP98" s="243">
        <f t="shared" si="975"/>
        <v>0</v>
      </c>
      <c r="MQ98" s="243">
        <f t="shared" si="976"/>
        <v>0</v>
      </c>
      <c r="MR98" s="243">
        <f t="shared" si="977"/>
        <v>0</v>
      </c>
      <c r="MS98" s="243">
        <f t="shared" si="978"/>
        <v>0</v>
      </c>
      <c r="MT98" s="243">
        <f t="shared" si="979"/>
        <v>0</v>
      </c>
      <c r="MU98" s="243">
        <f t="shared" si="980"/>
        <v>0</v>
      </c>
      <c r="MV98" s="243">
        <f t="shared" si="981"/>
        <v>0</v>
      </c>
      <c r="MW98" s="861">
        <f t="shared" si="898"/>
        <v>42948</v>
      </c>
      <c r="MX98" s="253">
        <f t="shared" si="899"/>
        <v>181493.75</v>
      </c>
      <c r="MY98" s="243">
        <f t="shared" si="900"/>
        <v>0</v>
      </c>
      <c r="MZ98" s="243">
        <f t="shared" si="901"/>
        <v>0</v>
      </c>
      <c r="NA98" s="243">
        <f t="shared" si="902"/>
        <v>181493.75</v>
      </c>
      <c r="NB98" s="359"/>
      <c r="NC98" s="1159"/>
      <c r="ND98" s="378"/>
      <c r="NE98" s="378"/>
      <c r="NF98" s="382"/>
      <c r="NG98" s="415"/>
      <c r="NH98" s="821"/>
      <c r="NI98" s="415"/>
      <c r="NJ98" s="415"/>
      <c r="NK98" s="1115"/>
      <c r="NL98" s="994"/>
      <c r="NM98" s="413"/>
      <c r="NN98" s="378"/>
      <c r="NO98" s="243"/>
      <c r="NP98" s="243"/>
      <c r="NQ98" s="276"/>
      <c r="NR98" s="254"/>
      <c r="NS98" s="757"/>
      <c r="NT98" s="757"/>
      <c r="NU98" s="758"/>
      <c r="NV98" s="758"/>
      <c r="NW98" s="758"/>
      <c r="NX98" s="234"/>
      <c r="NY98" s="241"/>
      <c r="NZ98" s="241"/>
      <c r="OA98" s="143"/>
      <c r="OB98" s="241"/>
      <c r="OC98" s="241"/>
      <c r="OD98" s="236"/>
      <c r="OE98" s="236"/>
      <c r="OF98" s="236"/>
      <c r="OG98" s="234"/>
      <c r="OH98" s="143"/>
      <c r="OI98" s="236"/>
      <c r="OJ98" s="236"/>
      <c r="OK98" s="236"/>
      <c r="OL98" s="236"/>
      <c r="OM98" s="236"/>
      <c r="ON98" s="236"/>
      <c r="OO98" s="236"/>
      <c r="OP98" s="236"/>
      <c r="OQ98" s="236"/>
      <c r="OR98" s="236"/>
      <c r="OS98" s="236"/>
      <c r="OT98" s="236"/>
      <c r="OU98" s="236"/>
      <c r="OV98" s="236"/>
      <c r="OW98" s="236"/>
      <c r="OX98" s="236"/>
      <c r="OY98" s="236"/>
      <c r="OZ98" s="236"/>
      <c r="PA98" s="236"/>
      <c r="PB98" s="236"/>
      <c r="PC98" s="236"/>
      <c r="PD98" s="236"/>
      <c r="PE98" s="236"/>
      <c r="PF98" s="236"/>
      <c r="PG98" s="236"/>
      <c r="PH98" s="236"/>
      <c r="PI98" s="236"/>
      <c r="PJ98" s="236"/>
      <c r="PK98" s="236"/>
      <c r="PL98" s="236"/>
      <c r="PM98" s="236"/>
      <c r="PN98" s="236"/>
      <c r="PO98" s="236"/>
      <c r="PP98" s="236"/>
      <c r="PQ98" s="236"/>
      <c r="PR98" s="236"/>
      <c r="PS98" s="236"/>
      <c r="PT98" s="236"/>
      <c r="PU98" s="236"/>
      <c r="PV98" s="236"/>
      <c r="PW98" s="236"/>
      <c r="PX98" s="236"/>
      <c r="PY98" s="236"/>
      <c r="PZ98" s="236"/>
      <c r="QA98" s="236"/>
      <c r="QB98" s="236"/>
      <c r="QC98" s="236"/>
      <c r="QD98" s="236"/>
      <c r="QE98" s="236"/>
      <c r="QF98" s="236"/>
      <c r="QG98" s="236"/>
      <c r="QH98" s="236"/>
      <c r="QI98" s="236"/>
      <c r="QJ98" s="236"/>
      <c r="QK98" s="236"/>
      <c r="QL98" s="236"/>
      <c r="QM98" s="236"/>
      <c r="QN98" s="236"/>
      <c r="QO98" s="236"/>
      <c r="QP98" s="236"/>
      <c r="QQ98" s="236"/>
      <c r="QR98" s="236"/>
      <c r="QS98" s="236"/>
      <c r="QT98" s="236"/>
      <c r="QU98" s="236"/>
      <c r="QV98" s="236"/>
      <c r="QW98" s="236"/>
      <c r="QX98" s="236"/>
      <c r="QY98" s="84"/>
      <c r="QZ98" s="84"/>
      <c r="RA98" s="84"/>
      <c r="RB98" s="84"/>
      <c r="RC98" s="84"/>
      <c r="RD98" s="84"/>
      <c r="RE98" s="84"/>
      <c r="RF98" s="84"/>
      <c r="RG98" s="84"/>
      <c r="RH98" s="84"/>
      <c r="RI98" s="84"/>
      <c r="RJ98" s="84"/>
      <c r="RK98" s="84"/>
      <c r="RL98" s="84"/>
      <c r="RM98" s="84"/>
      <c r="RN98" s="84"/>
      <c r="RO98" s="84"/>
      <c r="RP98" s="84"/>
      <c r="RQ98" s="84"/>
      <c r="RR98" s="84"/>
      <c r="RS98" s="84"/>
      <c r="RT98" s="84"/>
      <c r="RU98" s="84"/>
      <c r="RV98" s="84"/>
      <c r="RW98" s="84"/>
      <c r="RX98" s="84"/>
      <c r="RY98" s="84"/>
      <c r="RZ98" s="84"/>
      <c r="SA98" s="84"/>
      <c r="SB98" s="84"/>
      <c r="SC98" s="84"/>
      <c r="SD98" s="84"/>
      <c r="SE98" s="84"/>
      <c r="SF98" s="84"/>
      <c r="SG98" s="84"/>
      <c r="SH98" s="84"/>
      <c r="SI98" s="84"/>
      <c r="SJ98" s="84"/>
      <c r="SK98" s="84"/>
      <c r="SL98" s="84"/>
      <c r="SM98" s="84"/>
      <c r="SN98" s="84"/>
      <c r="SO98" s="84"/>
      <c r="SP98" s="84"/>
      <c r="SQ98" s="84"/>
      <c r="SR98" s="84"/>
      <c r="SS98" s="84"/>
      <c r="ST98" s="84"/>
      <c r="SU98" s="84"/>
      <c r="SV98" s="84"/>
      <c r="SW98" s="84"/>
      <c r="SX98" s="84"/>
      <c r="SY98" s="84"/>
      <c r="SZ98" s="84"/>
      <c r="TA98" s="84"/>
      <c r="TB98" s="84"/>
      <c r="TC98" s="84"/>
      <c r="TD98" s="84"/>
      <c r="TE98" s="84"/>
      <c r="TF98" s="84"/>
      <c r="TG98" s="84"/>
      <c r="TH98" s="84"/>
      <c r="TI98" s="84"/>
      <c r="TJ98" s="84"/>
      <c r="TK98" s="84"/>
      <c r="TL98" s="84"/>
      <c r="TM98" s="84"/>
      <c r="TN98" s="84"/>
      <c r="TO98" s="84"/>
      <c r="TP98" s="84"/>
      <c r="TQ98" s="84"/>
      <c r="TR98" s="84"/>
      <c r="TS98" s="84"/>
      <c r="TT98" s="84"/>
      <c r="TU98" s="84"/>
      <c r="TV98" s="84"/>
      <c r="TW98" s="84"/>
      <c r="TX98" s="84"/>
      <c r="TY98" s="84"/>
      <c r="TZ98" s="84"/>
      <c r="UA98" s="84"/>
      <c r="UB98" s="84"/>
      <c r="UC98" s="84"/>
      <c r="UD98" s="84"/>
      <c r="UE98" s="84"/>
      <c r="UF98" s="84"/>
      <c r="UG98" s="84"/>
      <c r="UH98" s="84"/>
      <c r="UI98" s="84"/>
    </row>
    <row r="99" spans="1:555" s="90" customFormat="1" ht="19.5" customHeight="1" x14ac:dyDescent="0.35">
      <c r="A99" s="84"/>
      <c r="B99" s="1167"/>
      <c r="C99" s="867"/>
      <c r="D99" s="869"/>
      <c r="E99" s="869"/>
      <c r="F99" s="867"/>
      <c r="G99" s="870"/>
      <c r="H99" s="953"/>
      <c r="I99" s="355"/>
      <c r="J99" s="355"/>
      <c r="K99" s="355"/>
      <c r="L99" s="1146"/>
      <c r="M99" s="330"/>
      <c r="N99"/>
      <c r="O99" s="321"/>
      <c r="P99" s="330"/>
      <c r="Q99" s="526"/>
      <c r="R99" s="272"/>
      <c r="S99" s="499"/>
      <c r="T99" s="267"/>
      <c r="U99" s="504"/>
      <c r="V99" s="499"/>
      <c r="W99" s="267"/>
      <c r="X99" s="272"/>
      <c r="Y99" s="499"/>
      <c r="Z99" s="521"/>
      <c r="AA99" s="363"/>
      <c r="AB99" s="330"/>
      <c r="AC99" s="521"/>
      <c r="AD99" s="272"/>
      <c r="AE99" s="499"/>
      <c r="AF99" s="267"/>
      <c r="AG99" s="272"/>
      <c r="AH99" s="499"/>
      <c r="AI99" s="267"/>
      <c r="AJ99" s="363"/>
      <c r="AK99" s="330"/>
      <c r="AL99" s="267"/>
      <c r="AM99" s="272"/>
      <c r="AN99" s="499"/>
      <c r="AO99" s="267"/>
      <c r="AP99" s="363"/>
      <c r="AQ99" s="389"/>
      <c r="AR99" s="267"/>
      <c r="AS99" s="521"/>
      <c r="AT99" s="670"/>
      <c r="AU99" s="267"/>
      <c r="AV99" s="521"/>
      <c r="AW99" s="306"/>
      <c r="AX99" s="267"/>
      <c r="AY99" s="521"/>
      <c r="AZ99" s="499"/>
      <c r="BA99" s="267"/>
      <c r="BB99" s="363"/>
      <c r="BC99" s="330"/>
      <c r="BD99" s="267"/>
      <c r="BE99" s="272"/>
      <c r="BF99" s="499"/>
      <c r="BG99" s="267"/>
      <c r="BH99" s="363"/>
      <c r="BI99" s="499"/>
      <c r="BJ99" s="267"/>
      <c r="BK99" s="272"/>
      <c r="BL99" s="499"/>
      <c r="BM99" s="267"/>
      <c r="BN99" s="363"/>
      <c r="BO99" s="499"/>
      <c r="BP99" s="267"/>
      <c r="BQ99" s="272"/>
      <c r="BR99" s="499"/>
      <c r="BS99" s="521"/>
      <c r="BT99" s="272"/>
      <c r="BU99" s="499"/>
      <c r="BV99" s="521"/>
      <c r="BW99" s="363"/>
      <c r="BX99" s="499"/>
      <c r="BY99" s="267"/>
      <c r="BZ99" s="363"/>
      <c r="CA99" s="306"/>
      <c r="CB99" s="267"/>
      <c r="CC99" s="272"/>
      <c r="CD99" s="501"/>
      <c r="CE99" s="521"/>
      <c r="CF99" s="505"/>
      <c r="CG99" s="330"/>
      <c r="CH99" s="267"/>
      <c r="CI99" s="309"/>
      <c r="CJ99" s="499"/>
      <c r="CK99" s="267"/>
      <c r="CL99" s="363"/>
      <c r="CM99" s="330"/>
      <c r="CN99" s="267"/>
      <c r="CO99" s="272"/>
      <c r="CP99" s="501"/>
      <c r="CQ99" s="267"/>
      <c r="CR99" s="807"/>
      <c r="CS99" s="330"/>
      <c r="CT99" s="267"/>
      <c r="CU99" s="272"/>
      <c r="CV99" s="323"/>
      <c r="CW99" s="323"/>
      <c r="CX99" s="224"/>
      <c r="CY99" s="1127"/>
      <c r="CZ99" s="306"/>
      <c r="DA99" s="272"/>
      <c r="DB99" s="309"/>
      <c r="DC99" s="306"/>
      <c r="DD99" s="313"/>
      <c r="DE99" s="309"/>
      <c r="DF99" s="306"/>
      <c r="DG99"/>
      <c r="DH99" s="309"/>
      <c r="DI99" s="306"/>
      <c r="DJ99" s="267"/>
      <c r="DK99" s="597"/>
      <c r="DL99" s="297"/>
      <c r="DM99"/>
      <c r="DN99" s="309"/>
      <c r="DO99" s="330"/>
      <c r="DP99" s="521"/>
      <c r="DQ99" s="272"/>
      <c r="DR99" s="499"/>
      <c r="DS99" s="521"/>
      <c r="DT99" s="272"/>
      <c r="DU99" s="297"/>
      <c r="DV99" s="267"/>
      <c r="DW99" s="309"/>
      <c r="DX99" s="297"/>
      <c r="DY99" s="272"/>
      <c r="DZ99" s="309"/>
      <c r="EA99" s="297"/>
      <c r="EB99" s="1051"/>
      <c r="EC99" s="309"/>
      <c r="ED99" s="670"/>
      <c r="EE99" s="272"/>
      <c r="EF99" s="272"/>
      <c r="EG99" s="389"/>
      <c r="EH99" s="272"/>
      <c r="EI99" s="363"/>
      <c r="EJ99" s="670"/>
      <c r="EK99" s="272"/>
      <c r="EL99" s="272"/>
      <c r="EM99" s="297"/>
      <c r="EN99" s="1228"/>
      <c r="EO99" s="309"/>
      <c r="EP99" s="297"/>
      <c r="EQ99" s="272"/>
      <c r="ER99" s="309"/>
      <c r="ES99" s="297"/>
      <c r="ET99" s="267"/>
      <c r="EU99" s="309"/>
      <c r="EV99" s="297"/>
      <c r="EW99" s="267"/>
      <c r="EX99" s="309"/>
      <c r="EY99" s="297"/>
      <c r="EZ99" s="267"/>
      <c r="FA99" s="309"/>
      <c r="FB99" s="297"/>
      <c r="FC99" s="267"/>
      <c r="FD99" s="309"/>
      <c r="FE99" s="297"/>
      <c r="FF99" s="267"/>
      <c r="FG99" s="309"/>
      <c r="FH99" s="297"/>
      <c r="FI99" s="267"/>
      <c r="FJ99" s="309"/>
      <c r="FK99" s="297"/>
      <c r="FL99" s="267"/>
      <c r="FM99" s="309"/>
      <c r="FN99" s="297"/>
      <c r="FO99" s="267"/>
      <c r="FP99" s="272"/>
      <c r="FQ99" s="272"/>
      <c r="FR99" s="297"/>
      <c r="FS99" s="272"/>
      <c r="FT99" s="309"/>
      <c r="FU99" s="297"/>
      <c r="FV99" s="272"/>
      <c r="FW99" s="309"/>
      <c r="FX99" s="311"/>
      <c r="FY99" s="493"/>
      <c r="FZ99" s="312"/>
      <c r="GA99" s="1132"/>
      <c r="GB99" s="389"/>
      <c r="GC99" s="323"/>
      <c r="GD99" s="244"/>
      <c r="GE99" s="548"/>
      <c r="GF99" s="267"/>
      <c r="GG99" s="390"/>
      <c r="GH99" s="361"/>
      <c r="GI99" s="267"/>
      <c r="GJ99" s="244"/>
      <c r="GK99" s="548"/>
      <c r="GL99" s="244"/>
      <c r="GM99" s="390"/>
      <c r="GN99" s="297"/>
      <c r="GO99" s="272"/>
      <c r="GP99" s="309"/>
      <c r="GQ99" s="330"/>
      <c r="GR99" s="521"/>
      <c r="GS99" s="272"/>
      <c r="GT99" s="499"/>
      <c r="GU99" s="521"/>
      <c r="GV99" s="272"/>
      <c r="GW99" s="499"/>
      <c r="GX99" s="267"/>
      <c r="GY99" s="272"/>
      <c r="GZ99" s="499"/>
      <c r="HA99" s="521"/>
      <c r="HB99" s="272"/>
      <c r="HC99" s="499"/>
      <c r="HD99" s="267"/>
      <c r="HE99" s="272"/>
      <c r="HF99" s="691"/>
      <c r="HG99" s="315"/>
      <c r="HH99" s="321"/>
      <c r="HI99" s="691"/>
      <c r="HJ99" s="315"/>
      <c r="HK99" s="321"/>
      <c r="HL99" s="670"/>
      <c r="HM99" s="315"/>
      <c r="HN99" s="315"/>
      <c r="HO99" s="691"/>
      <c r="HP99" s="267"/>
      <c r="HQ99" s="321"/>
      <c r="HR99" s="499"/>
      <c r="HS99" s="521"/>
      <c r="HT99" s="363"/>
      <c r="HU99" s="691"/>
      <c r="HV99" s="267"/>
      <c r="HW99" s="321"/>
      <c r="HX99" s="499"/>
      <c r="HY99" s="521"/>
      <c r="HZ99" s="363"/>
      <c r="IA99" s="670"/>
      <c r="IB99" s="267"/>
      <c r="IC99" s="315"/>
      <c r="ID99" s="499"/>
      <c r="IE99" s="267"/>
      <c r="IF99" s="363"/>
      <c r="IG99" s="389"/>
      <c r="IH99" s="315"/>
      <c r="II99" s="321"/>
      <c r="IJ99" s="389"/>
      <c r="IK99" s="313"/>
      <c r="IL99" s="315"/>
      <c r="IM99" s="499"/>
      <c r="IN99" s="267"/>
      <c r="IO99" s="363"/>
      <c r="IP99" s="499"/>
      <c r="IQ99" s="267"/>
      <c r="IR99" s="363"/>
      <c r="IS99" s="499"/>
      <c r="IT99" s="521"/>
      <c r="IU99" s="363"/>
      <c r="IV99" s="499"/>
      <c r="IW99" s="521"/>
      <c r="IX99" s="363"/>
      <c r="IY99" s="499"/>
      <c r="IZ99" s="521"/>
      <c r="JA99" s="363"/>
      <c r="JB99" s="385"/>
      <c r="JC99" s="521"/>
      <c r="JD99" s="363"/>
      <c r="JE99" s="499"/>
      <c r="JF99" s="521"/>
      <c r="JG99" s="363"/>
      <c r="JH99" s="499"/>
      <c r="JI99" s="267"/>
      <c r="JJ99" s="363"/>
      <c r="JK99" s="499"/>
      <c r="JL99" s="267"/>
      <c r="JM99" s="363"/>
      <c r="JN99" s="499"/>
      <c r="JO99" s="521"/>
      <c r="JP99" s="363"/>
      <c r="JQ99" s="562"/>
      <c r="JR99" s="321"/>
      <c r="JS99" s="224"/>
      <c r="JT99" s="254">
        <f t="shared" si="903"/>
        <v>42979</v>
      </c>
      <c r="JU99" s="253">
        <f t="shared" si="904"/>
        <v>0</v>
      </c>
      <c r="JV99" s="253">
        <f t="shared" si="905"/>
        <v>5090.125</v>
      </c>
      <c r="JW99" s="253">
        <f t="shared" si="906"/>
        <v>0</v>
      </c>
      <c r="JX99" s="253">
        <f t="shared" si="907"/>
        <v>111.5</v>
      </c>
      <c r="JY99" s="253">
        <f t="shared" si="908"/>
        <v>0</v>
      </c>
      <c r="JZ99" s="253">
        <f t="shared" si="909"/>
        <v>0</v>
      </c>
      <c r="KA99" s="253">
        <f t="shared" si="910"/>
        <v>12600</v>
      </c>
      <c r="KB99" s="253">
        <f t="shared" si="911"/>
        <v>0</v>
      </c>
      <c r="KC99" s="253">
        <f t="shared" si="912"/>
        <v>0</v>
      </c>
      <c r="KD99" s="831">
        <f t="shared" si="913"/>
        <v>19453</v>
      </c>
      <c r="KE99" s="831">
        <f t="shared" si="914"/>
        <v>0</v>
      </c>
      <c r="KF99" s="831">
        <f t="shared" si="915"/>
        <v>0</v>
      </c>
      <c r="KG99" s="831">
        <f t="shared" si="916"/>
        <v>4956.75</v>
      </c>
      <c r="KH99" s="831">
        <f t="shared" si="917"/>
        <v>0</v>
      </c>
      <c r="KI99" s="831">
        <f t="shared" si="918"/>
        <v>0</v>
      </c>
      <c r="KJ99" s="253">
        <f t="shared" si="919"/>
        <v>0</v>
      </c>
      <c r="KK99" s="831">
        <f t="shared" si="920"/>
        <v>0</v>
      </c>
      <c r="KL99" s="831">
        <f t="shared" si="921"/>
        <v>71118.75</v>
      </c>
      <c r="KM99" s="831">
        <f t="shared" si="922"/>
        <v>0</v>
      </c>
      <c r="KN99" s="831">
        <f t="shared" si="923"/>
        <v>0</v>
      </c>
      <c r="KO99" s="831">
        <f t="shared" si="924"/>
        <v>64556.25</v>
      </c>
      <c r="KP99" s="831">
        <f t="shared" si="925"/>
        <v>0</v>
      </c>
      <c r="KQ99" s="831">
        <f t="shared" si="926"/>
        <v>0</v>
      </c>
      <c r="KR99" s="831">
        <f t="shared" si="927"/>
        <v>0</v>
      </c>
      <c r="KS99" s="831">
        <f t="shared" si="928"/>
        <v>9408</v>
      </c>
      <c r="KT99" s="243">
        <f t="shared" si="929"/>
        <v>0</v>
      </c>
      <c r="KU99" s="243">
        <f t="shared" si="930"/>
        <v>0</v>
      </c>
      <c r="KV99" s="243">
        <f t="shared" si="931"/>
        <v>0</v>
      </c>
      <c r="KW99" s="243">
        <f t="shared" si="932"/>
        <v>0</v>
      </c>
      <c r="KX99" s="243">
        <f t="shared" si="933"/>
        <v>0</v>
      </c>
      <c r="KY99" s="243">
        <f t="shared" si="934"/>
        <v>0</v>
      </c>
      <c r="KZ99" s="243">
        <f t="shared" si="982"/>
        <v>0</v>
      </c>
      <c r="LA99" s="243">
        <f t="shared" si="935"/>
        <v>0</v>
      </c>
      <c r="LB99" s="243">
        <f t="shared" si="936"/>
        <v>0</v>
      </c>
      <c r="LC99" s="243">
        <f t="shared" si="937"/>
        <v>0</v>
      </c>
      <c r="LD99" s="243">
        <f t="shared" si="938"/>
        <v>0</v>
      </c>
      <c r="LE99" s="243">
        <f t="shared" si="939"/>
        <v>0</v>
      </c>
      <c r="LF99" s="243">
        <f t="shared" si="940"/>
        <v>0</v>
      </c>
      <c r="LG99" s="243">
        <f t="shared" si="941"/>
        <v>0</v>
      </c>
      <c r="LH99" s="243">
        <f t="shared" si="942"/>
        <v>0</v>
      </c>
      <c r="LI99" s="243">
        <f t="shared" si="943"/>
        <v>0</v>
      </c>
      <c r="LJ99" s="243">
        <f t="shared" si="944"/>
        <v>0</v>
      </c>
      <c r="LK99" s="243">
        <f t="shared" si="945"/>
        <v>0</v>
      </c>
      <c r="LL99" s="243">
        <f t="shared" si="946"/>
        <v>0</v>
      </c>
      <c r="LM99" s="243">
        <f t="shared" si="947"/>
        <v>0</v>
      </c>
      <c r="LN99" s="243">
        <f t="shared" si="948"/>
        <v>0</v>
      </c>
      <c r="LO99" s="243">
        <f t="shared" si="949"/>
        <v>0</v>
      </c>
      <c r="LP99" s="243">
        <f t="shared" si="950"/>
        <v>0</v>
      </c>
      <c r="LQ99" s="243">
        <f t="shared" si="951"/>
        <v>0</v>
      </c>
      <c r="LR99" s="243">
        <f t="shared" si="952"/>
        <v>0</v>
      </c>
      <c r="LS99" s="243">
        <f t="shared" si="953"/>
        <v>0</v>
      </c>
      <c r="LT99" s="243">
        <f t="shared" si="954"/>
        <v>0</v>
      </c>
      <c r="LU99" s="243">
        <f t="shared" si="955"/>
        <v>0</v>
      </c>
      <c r="LV99" s="243">
        <f t="shared" si="956"/>
        <v>0</v>
      </c>
      <c r="LW99" s="243">
        <f t="shared" si="957"/>
        <v>0</v>
      </c>
      <c r="LX99" s="243">
        <f t="shared" si="958"/>
        <v>0</v>
      </c>
      <c r="LY99" s="243">
        <f t="shared" si="959"/>
        <v>0</v>
      </c>
      <c r="LZ99" s="243">
        <f t="shared" si="960"/>
        <v>0</v>
      </c>
      <c r="MA99" s="243">
        <f t="shared" si="961"/>
        <v>0</v>
      </c>
      <c r="MB99" s="243">
        <f t="shared" si="962"/>
        <v>0</v>
      </c>
      <c r="MC99" s="243">
        <f t="shared" si="983"/>
        <v>0</v>
      </c>
      <c r="MD99" s="243">
        <f t="shared" si="963"/>
        <v>0</v>
      </c>
      <c r="ME99" s="243">
        <f t="shared" si="964"/>
        <v>0</v>
      </c>
      <c r="MF99" s="243">
        <f t="shared" si="965"/>
        <v>0</v>
      </c>
      <c r="MG99" s="243">
        <f t="shared" si="966"/>
        <v>0</v>
      </c>
      <c r="MH99" s="243">
        <f t="shared" si="967"/>
        <v>0</v>
      </c>
      <c r="MI99" s="243">
        <f t="shared" si="968"/>
        <v>0</v>
      </c>
      <c r="MJ99" s="243">
        <f t="shared" si="969"/>
        <v>0</v>
      </c>
      <c r="MK99" s="243">
        <f t="shared" si="970"/>
        <v>0</v>
      </c>
      <c r="ML99" s="243">
        <f t="shared" si="971"/>
        <v>0</v>
      </c>
      <c r="MM99" s="243">
        <f t="shared" si="972"/>
        <v>0</v>
      </c>
      <c r="MN99" s="243">
        <f t="shared" si="973"/>
        <v>0</v>
      </c>
      <c r="MO99" s="243">
        <f t="shared" si="974"/>
        <v>0</v>
      </c>
      <c r="MP99" s="243">
        <f t="shared" si="975"/>
        <v>0</v>
      </c>
      <c r="MQ99" s="243">
        <f t="shared" si="976"/>
        <v>0</v>
      </c>
      <c r="MR99" s="243">
        <f t="shared" si="977"/>
        <v>0</v>
      </c>
      <c r="MS99" s="243">
        <f t="shared" si="978"/>
        <v>0</v>
      </c>
      <c r="MT99" s="243">
        <f t="shared" si="979"/>
        <v>0</v>
      </c>
      <c r="MU99" s="243">
        <f t="shared" si="980"/>
        <v>0</v>
      </c>
      <c r="MV99" s="243">
        <f t="shared" si="981"/>
        <v>0</v>
      </c>
      <c r="MW99" s="861">
        <f t="shared" si="898"/>
        <v>42979</v>
      </c>
      <c r="MX99" s="253">
        <f t="shared" si="899"/>
        <v>187294.375</v>
      </c>
      <c r="MY99" s="243">
        <f t="shared" si="900"/>
        <v>0</v>
      </c>
      <c r="MZ99" s="243">
        <f t="shared" si="901"/>
        <v>0</v>
      </c>
      <c r="NA99" s="243">
        <f t="shared" si="902"/>
        <v>187294.375</v>
      </c>
      <c r="NB99" s="364"/>
      <c r="NC99" s="1159"/>
      <c r="ND99" s="378"/>
      <c r="NE99" s="378"/>
      <c r="NF99" s="382"/>
      <c r="NG99" s="416"/>
      <c r="NH99" s="822"/>
      <c r="NI99" s="272"/>
      <c r="NJ99" s="416"/>
      <c r="NK99" s="1113"/>
      <c r="NL99" s="992"/>
      <c r="NM99" s="413"/>
      <c r="NN99" s="378"/>
      <c r="NO99" s="243"/>
      <c r="NP99" s="243"/>
      <c r="NQ99" s="276"/>
      <c r="NR99" s="254"/>
      <c r="NS99" s="757"/>
      <c r="NT99" s="757"/>
      <c r="NU99" s="758"/>
      <c r="NV99" s="758"/>
      <c r="NW99" s="758"/>
      <c r="NX99" s="234"/>
      <c r="NY99" s="241"/>
      <c r="NZ99" s="241"/>
      <c r="OA99" s="143"/>
      <c r="OB99" s="241"/>
      <c r="OC99" s="241"/>
      <c r="OD99" s="236"/>
      <c r="OE99" s="236"/>
      <c r="OF99" s="236"/>
      <c r="OG99" s="234"/>
      <c r="OH99" s="143"/>
      <c r="OI99" s="236"/>
      <c r="OJ99" s="236"/>
      <c r="OK99" s="236"/>
      <c r="OL99" s="236"/>
      <c r="OM99" s="236"/>
      <c r="ON99" s="236"/>
      <c r="OO99" s="236"/>
      <c r="OP99" s="236"/>
      <c r="OQ99" s="236"/>
      <c r="OR99" s="236"/>
      <c r="OS99" s="236"/>
      <c r="OT99" s="236"/>
      <c r="OU99" s="236"/>
      <c r="OV99" s="236"/>
      <c r="OW99" s="236"/>
      <c r="OX99" s="236"/>
      <c r="OY99" s="236"/>
      <c r="OZ99" s="236"/>
      <c r="PA99" s="236"/>
      <c r="PB99" s="236"/>
      <c r="PC99" s="236"/>
      <c r="PD99" s="236"/>
      <c r="PE99" s="236"/>
      <c r="PF99" s="236"/>
      <c r="PG99" s="236"/>
      <c r="PH99" s="236"/>
      <c r="PI99" s="236"/>
      <c r="PJ99" s="236"/>
      <c r="PK99" s="236"/>
      <c r="PL99" s="236"/>
      <c r="PM99" s="236"/>
      <c r="PN99" s="236"/>
      <c r="PO99" s="236"/>
      <c r="PP99" s="236"/>
      <c r="PQ99" s="236"/>
      <c r="PR99" s="236"/>
      <c r="PS99" s="236"/>
      <c r="PT99" s="236"/>
      <c r="PU99" s="236"/>
      <c r="PV99" s="236"/>
      <c r="PW99" s="236"/>
      <c r="PX99" s="236"/>
      <c r="PY99" s="236"/>
      <c r="PZ99" s="236"/>
      <c r="QA99" s="236"/>
      <c r="QB99" s="236"/>
      <c r="QC99" s="236"/>
      <c r="QD99" s="236"/>
      <c r="QE99" s="236"/>
      <c r="QF99" s="236"/>
      <c r="QG99" s="236"/>
      <c r="QH99" s="236"/>
      <c r="QI99" s="236"/>
      <c r="QJ99" s="236"/>
      <c r="QK99" s="236"/>
      <c r="QL99" s="236"/>
      <c r="QM99" s="236"/>
      <c r="QN99" s="236"/>
      <c r="QO99" s="236"/>
      <c r="QP99" s="236"/>
      <c r="QQ99" s="236"/>
      <c r="QR99" s="236"/>
      <c r="QS99" s="236"/>
      <c r="QT99" s="236"/>
      <c r="QU99" s="236"/>
      <c r="QV99" s="236"/>
      <c r="QW99" s="236"/>
      <c r="QX99" s="236"/>
      <c r="QY99" s="84"/>
      <c r="QZ99" s="84"/>
      <c r="RA99" s="84"/>
      <c r="RB99" s="84"/>
      <c r="RC99" s="84"/>
      <c r="RD99" s="84"/>
      <c r="RE99" s="84"/>
      <c r="RF99" s="84"/>
      <c r="RG99" s="84"/>
      <c r="RH99" s="84"/>
      <c r="RI99" s="84"/>
      <c r="RJ99" s="84"/>
      <c r="RK99" s="84"/>
      <c r="RL99" s="84"/>
      <c r="RM99" s="84"/>
      <c r="RN99" s="84"/>
      <c r="RO99" s="84"/>
      <c r="RP99" s="84"/>
      <c r="RQ99" s="84"/>
      <c r="RR99" s="84"/>
      <c r="RS99" s="84"/>
      <c r="RT99" s="84"/>
      <c r="RU99" s="84"/>
      <c r="RV99" s="84"/>
      <c r="RW99" s="84"/>
      <c r="RX99" s="84"/>
      <c r="RY99" s="84"/>
      <c r="RZ99" s="84"/>
      <c r="SA99" s="84"/>
      <c r="SB99" s="84"/>
      <c r="SC99" s="84"/>
      <c r="SD99" s="84"/>
      <c r="SE99" s="84"/>
      <c r="SF99" s="84"/>
      <c r="SG99" s="84"/>
      <c r="SH99" s="84"/>
      <c r="SI99" s="84"/>
      <c r="SJ99" s="84"/>
      <c r="SK99" s="84"/>
      <c r="SL99" s="84"/>
      <c r="SM99" s="84"/>
      <c r="SN99" s="84"/>
      <c r="SO99" s="84"/>
      <c r="SP99" s="84"/>
      <c r="SQ99" s="84"/>
      <c r="SR99" s="84"/>
      <c r="SS99" s="84"/>
      <c r="ST99" s="84"/>
      <c r="SU99" s="84"/>
      <c r="SV99" s="84"/>
      <c r="SW99" s="84"/>
      <c r="SX99" s="84"/>
      <c r="SY99" s="84"/>
      <c r="SZ99" s="84"/>
      <c r="TA99" s="84"/>
      <c r="TB99" s="84"/>
      <c r="TC99" s="84"/>
      <c r="TD99" s="84"/>
      <c r="TE99" s="84"/>
      <c r="TF99" s="84"/>
      <c r="TG99" s="84"/>
      <c r="TH99" s="84"/>
      <c r="TI99" s="84"/>
      <c r="TJ99" s="84"/>
      <c r="TK99" s="84"/>
      <c r="TL99" s="84"/>
      <c r="TM99" s="84"/>
      <c r="TN99" s="84"/>
      <c r="TO99" s="84"/>
      <c r="TP99" s="84"/>
      <c r="TQ99" s="84"/>
      <c r="TR99" s="84"/>
      <c r="TS99" s="84"/>
      <c r="TT99" s="84"/>
      <c r="TU99" s="84"/>
      <c r="TV99" s="84"/>
      <c r="TW99" s="84"/>
      <c r="TX99" s="84"/>
      <c r="TY99" s="84"/>
      <c r="TZ99" s="84"/>
      <c r="UA99" s="84"/>
      <c r="UB99" s="84"/>
      <c r="UC99" s="84"/>
      <c r="UD99" s="84"/>
      <c r="UE99" s="84"/>
      <c r="UF99" s="84"/>
      <c r="UG99" s="84"/>
      <c r="UH99" s="84"/>
      <c r="UI99" s="84"/>
    </row>
    <row r="100" spans="1:555" s="90" customFormat="1" ht="19.5" customHeight="1" x14ac:dyDescent="0.35">
      <c r="A100" s="84"/>
      <c r="B100" s="1167">
        <f>EDATE(B96,1)</f>
        <v>42736</v>
      </c>
      <c r="C100" s="867">
        <f>C85</f>
        <v>25000</v>
      </c>
      <c r="D100" s="869">
        <f>(F98&lt;0)*-F98</f>
        <v>0</v>
      </c>
      <c r="E100" s="869">
        <f>(F98&gt;0)*-F98</f>
        <v>-56509.990000000005</v>
      </c>
      <c r="F100" s="867">
        <f t="shared" ref="F100:F111" si="984">NG100</f>
        <v>4418.875</v>
      </c>
      <c r="G100" s="870">
        <f>F100+D55</f>
        <v>29418.875</v>
      </c>
      <c r="H100" s="953">
        <f>F100/D55</f>
        <v>0.176755</v>
      </c>
      <c r="I100" s="355">
        <f>F100+I96</f>
        <v>162285.60999999999</v>
      </c>
      <c r="J100" s="355">
        <f>MAX(I55:I100)</f>
        <v>162285.60999999999</v>
      </c>
      <c r="K100" s="355">
        <f t="shared" ref="K100:K111" si="985">I100-J100</f>
        <v>0</v>
      </c>
      <c r="L100" s="1145">
        <f t="shared" ref="L100:L111" si="986">B100</f>
        <v>42736</v>
      </c>
      <c r="M100" s="330">
        <f>M96</f>
        <v>0</v>
      </c>
      <c r="N100" s="1035">
        <v>-1333.75</v>
      </c>
      <c r="O100" s="498">
        <f t="shared" ref="O100:O111" si="987">N100*M100</f>
        <v>0</v>
      </c>
      <c r="P100" s="330">
        <f>P96</f>
        <v>1</v>
      </c>
      <c r="Q100" s="382">
        <f t="shared" ref="Q100:Q111" si="988">N100/10</f>
        <v>-133.375</v>
      </c>
      <c r="R100" s="274">
        <f t="shared" ref="R100:R111" si="989">Q100*P100</f>
        <v>-133.375</v>
      </c>
      <c r="S100" s="499">
        <f>S96</f>
        <v>0</v>
      </c>
      <c r="T100" s="964">
        <v>-2525</v>
      </c>
      <c r="U100" s="269">
        <f t="shared" ref="U100:U111" si="990">T100*S100</f>
        <v>0</v>
      </c>
      <c r="V100" s="499">
        <f>V96</f>
        <v>1</v>
      </c>
      <c r="W100" s="964">
        <v>-252.5</v>
      </c>
      <c r="X100" s="269">
        <f t="shared" ref="X100:X111" si="991">W100*V100</f>
        <v>-252.5</v>
      </c>
      <c r="Y100" s="499">
        <f>Y96</f>
        <v>0</v>
      </c>
      <c r="Z100" s="298">
        <v>2120</v>
      </c>
      <c r="AA100" s="392">
        <f t="shared" ref="AA100:AA111" si="992">Y100*Z100</f>
        <v>0</v>
      </c>
      <c r="AB100" s="330">
        <f>AB96</f>
        <v>0</v>
      </c>
      <c r="AC100" s="298">
        <f t="shared" ref="AC100:AC111" si="993">Z100/2</f>
        <v>1060</v>
      </c>
      <c r="AD100" s="274">
        <f t="shared" ref="AD100:AD111" si="994">AC100*AB100</f>
        <v>0</v>
      </c>
      <c r="AE100" s="499">
        <f>AE96</f>
        <v>1</v>
      </c>
      <c r="AF100" s="1036">
        <v>212</v>
      </c>
      <c r="AG100" s="274">
        <f t="shared" ref="AG100:AG111" si="995">AF100*AE100</f>
        <v>212</v>
      </c>
      <c r="AH100" s="499">
        <f>AH96</f>
        <v>0</v>
      </c>
      <c r="AI100" s="1036">
        <v>4385</v>
      </c>
      <c r="AJ100" s="392">
        <f t="shared" ref="AJ100:AJ111" si="996">AI100*AH100</f>
        <v>0</v>
      </c>
      <c r="AK100" s="330">
        <f>AK96</f>
        <v>0</v>
      </c>
      <c r="AL100" s="1036">
        <v>2192.5</v>
      </c>
      <c r="AM100" s="274">
        <f t="shared" ref="AM100:AM111" si="997">AL100*AK100</f>
        <v>0</v>
      </c>
      <c r="AN100" s="499">
        <f>AN96</f>
        <v>1</v>
      </c>
      <c r="AO100" s="1036">
        <v>877</v>
      </c>
      <c r="AP100" s="392">
        <f t="shared" ref="AP100:AP111" si="998">AO100*AN100</f>
        <v>877</v>
      </c>
      <c r="AQ100" s="316">
        <f>AQ96</f>
        <v>0</v>
      </c>
      <c r="AR100" s="1036">
        <v>3015</v>
      </c>
      <c r="AS100" s="392">
        <f t="shared" ref="AS100:AS111" si="999">AR100*AQ100</f>
        <v>0</v>
      </c>
      <c r="AT100" s="276">
        <f>AT96</f>
        <v>0</v>
      </c>
      <c r="AU100" s="1036">
        <v>1507.5</v>
      </c>
      <c r="AV100" s="392">
        <f t="shared" ref="AV100:AV111" si="1000">AU100*AT100</f>
        <v>0</v>
      </c>
      <c r="AW100" s="297">
        <f>AW96</f>
        <v>1</v>
      </c>
      <c r="AX100" s="1036">
        <v>301.5</v>
      </c>
      <c r="AY100" s="274">
        <f t="shared" ref="AY100:AY111" si="1001">AX100*AW100</f>
        <v>301.5</v>
      </c>
      <c r="AZ100" s="499">
        <f>AZ96</f>
        <v>0</v>
      </c>
      <c r="BA100" s="268">
        <v>-3700</v>
      </c>
      <c r="BB100" s="392">
        <f t="shared" ref="BB100:BB111" si="1002">BA100*AZ100</f>
        <v>0</v>
      </c>
      <c r="BC100" s="330">
        <f>BC96</f>
        <v>0</v>
      </c>
      <c r="BD100" s="268">
        <v>1475</v>
      </c>
      <c r="BE100" s="274">
        <f t="shared" ref="BE100:BE111" si="1003">BD100*BC100</f>
        <v>0</v>
      </c>
      <c r="BF100" s="499">
        <f>BF96</f>
        <v>0</v>
      </c>
      <c r="BG100" s="1036">
        <v>1712.5</v>
      </c>
      <c r="BH100" s="358">
        <f t="shared" ref="BH100:BH111" si="1004">BG100*BF100</f>
        <v>0</v>
      </c>
      <c r="BI100" s="499">
        <f>BI96</f>
        <v>0</v>
      </c>
      <c r="BJ100" s="1036">
        <v>1137.5</v>
      </c>
      <c r="BK100" s="269">
        <f t="shared" ref="BK100:BK111" si="1005">BJ100*BI100</f>
        <v>0</v>
      </c>
      <c r="BL100" s="499">
        <f>BL96</f>
        <v>1</v>
      </c>
      <c r="BM100" s="382">
        <f t="shared" ref="BM100:BM111" si="1006">BJ100/2</f>
        <v>568.75</v>
      </c>
      <c r="BN100" s="392">
        <f t="shared" ref="BN100:BN111" si="1007">BM100*BL100</f>
        <v>568.75</v>
      </c>
      <c r="BO100" s="499">
        <f>BO96</f>
        <v>0</v>
      </c>
      <c r="BP100" s="1036">
        <v>843.75</v>
      </c>
      <c r="BQ100" s="274">
        <f t="shared" ref="BQ100:BQ111" si="1008">BP100*BO100</f>
        <v>0</v>
      </c>
      <c r="BR100" s="499">
        <f>BR96</f>
        <v>0</v>
      </c>
      <c r="BS100" s="298">
        <v>6075</v>
      </c>
      <c r="BT100" s="269">
        <f t="shared" ref="BT100:BT111" si="1009">BS100*BR100</f>
        <v>0</v>
      </c>
      <c r="BU100" s="499">
        <f>BU96</f>
        <v>1</v>
      </c>
      <c r="BV100" s="298">
        <f t="shared" ref="BV100:BV111" si="1010">(BS100/2)</f>
        <v>3037.5</v>
      </c>
      <c r="BW100" s="392">
        <f t="shared" ref="BW100:BW111" si="1011">BV100*BU100</f>
        <v>3037.5</v>
      </c>
      <c r="BX100" s="499">
        <f>BX96</f>
        <v>0</v>
      </c>
      <c r="BY100" s="1036">
        <v>695</v>
      </c>
      <c r="BZ100" s="392">
        <f t="shared" ref="BZ100:BZ111" si="1012">BY100*BX100</f>
        <v>0</v>
      </c>
      <c r="CA100" s="297">
        <f>CA96</f>
        <v>0</v>
      </c>
      <c r="CB100" s="964">
        <v>-1920</v>
      </c>
      <c r="CC100" s="269">
        <f t="shared" ref="CC100:CC111" si="1013">CB100*CA100</f>
        <v>0</v>
      </c>
      <c r="CD100" s="501">
        <f>CD96</f>
        <v>0</v>
      </c>
      <c r="CE100" s="298">
        <f t="shared" ref="CE100:CE111" si="1014">CB100/2</f>
        <v>-960</v>
      </c>
      <c r="CF100" s="500">
        <f t="shared" ref="CF100:CF111" si="1015">CE100*CD100</f>
        <v>0</v>
      </c>
      <c r="CG100" s="330">
        <f>CG96</f>
        <v>1</v>
      </c>
      <c r="CH100" s="964">
        <v>-192</v>
      </c>
      <c r="CI100" s="299">
        <f t="shared" ref="CI100:CI111" si="1016">CH100*CG100</f>
        <v>-192</v>
      </c>
      <c r="CJ100" s="499">
        <f>CJ96</f>
        <v>0</v>
      </c>
      <c r="CK100" s="268"/>
      <c r="CL100" s="392">
        <f t="shared" ref="CL100:CL111" si="1017">CK100*CJ100</f>
        <v>0</v>
      </c>
      <c r="CM100" s="330">
        <f>CM96</f>
        <v>0</v>
      </c>
      <c r="CN100" s="268"/>
      <c r="CO100" s="269">
        <f t="shared" ref="CO100:CO111" si="1018">CN100*CM100</f>
        <v>0</v>
      </c>
      <c r="CP100" s="501">
        <f>CP96</f>
        <v>0</v>
      </c>
      <c r="CQ100" s="268"/>
      <c r="CR100" s="299"/>
      <c r="CS100" s="330">
        <f>CS96</f>
        <v>1</v>
      </c>
      <c r="CT100" s="268"/>
      <c r="CU100" s="274">
        <f t="shared" ref="CU100:CU111" si="1019">CT100*CS100</f>
        <v>0</v>
      </c>
      <c r="CV100" s="323">
        <f t="shared" ref="CV100:CV111" si="1020">O100+R100+U100+X100+AA100+AD100+AG100+AJ100+AM100+AP100+BB100+CL100+BE100+BH100+CO100+BK100+BN100+BQ100+BT100+BW100+CU100+BZ100+CR100+CC100+CF100+CI100+AS100+AV100+AY100</f>
        <v>4418.875</v>
      </c>
      <c r="CW100" s="323">
        <f>CV100+CW96</f>
        <v>162285.60999999999</v>
      </c>
      <c r="CX100" s="223"/>
      <c r="CY100" s="1127">
        <f t="shared" ref="CY100:CY111" si="1021">L100</f>
        <v>42736</v>
      </c>
      <c r="CZ100" s="297">
        <f>CZ96</f>
        <v>0</v>
      </c>
      <c r="DA100" s="269">
        <v>-1502.5</v>
      </c>
      <c r="DB100" s="299">
        <f t="shared" ref="DB100:DB111" si="1022">DA100*CZ100</f>
        <v>0</v>
      </c>
      <c r="DC100" s="297">
        <f>DC96</f>
        <v>0</v>
      </c>
      <c r="DD100" s="298">
        <f t="shared" ref="DD100:DD111" si="1023">DA100/10</f>
        <v>-150.25</v>
      </c>
      <c r="DE100" s="299">
        <f t="shared" ref="DE100:DE111" si="1024">DD100*DC100</f>
        <v>0</v>
      </c>
      <c r="DF100" s="297">
        <f>DF96</f>
        <v>0</v>
      </c>
      <c r="DG100" s="1034">
        <v>1375</v>
      </c>
      <c r="DH100" s="299">
        <f t="shared" ref="DH100:DH111" si="1025">DG100*DF100</f>
        <v>0</v>
      </c>
      <c r="DI100" s="297">
        <f>DI96</f>
        <v>0</v>
      </c>
      <c r="DJ100" s="1036">
        <v>137.5</v>
      </c>
      <c r="DK100" s="596">
        <f t="shared" ref="DK100:DK111" si="1026">DJ100*DI100</f>
        <v>0</v>
      </c>
      <c r="DL100" s="297">
        <f>DL96</f>
        <v>0</v>
      </c>
      <c r="DM100" s="1034">
        <v>6150</v>
      </c>
      <c r="DN100" s="596">
        <f t="shared" ref="DN100:DN111" si="1027">DM100*DL100</f>
        <v>0</v>
      </c>
      <c r="DO100" s="330">
        <f>DO96</f>
        <v>0</v>
      </c>
      <c r="DP100" s="298">
        <f t="shared" ref="DP100:DP111" si="1028">DM100/2</f>
        <v>3075</v>
      </c>
      <c r="DQ100" s="274">
        <f t="shared" ref="DQ100:DQ111" si="1029">DP100*DO100</f>
        <v>0</v>
      </c>
      <c r="DR100" s="499">
        <f>DR96</f>
        <v>0</v>
      </c>
      <c r="DS100" s="298">
        <f t="shared" ref="DS100:DS111" si="1030">DM100/10</f>
        <v>615</v>
      </c>
      <c r="DT100" s="274">
        <f t="shared" ref="DT100:DT111" si="1031">DS100*DR100</f>
        <v>0</v>
      </c>
      <c r="DU100" s="297">
        <f>DU96</f>
        <v>0</v>
      </c>
      <c r="DV100" s="964">
        <v>-150</v>
      </c>
      <c r="DW100" s="596">
        <f t="shared" ref="DW100:DW111" si="1032">DV100*DU100</f>
        <v>0</v>
      </c>
      <c r="DX100" s="297">
        <f>DX96</f>
        <v>0</v>
      </c>
      <c r="DY100" s="269">
        <f t="shared" ref="DY100:DY111" si="1033">DV100/2</f>
        <v>-75</v>
      </c>
      <c r="DZ100" s="596">
        <f t="shared" ref="DZ100:DZ111" si="1034">DY100*DX100</f>
        <v>0</v>
      </c>
      <c r="EA100" s="297">
        <f>EA96</f>
        <v>0</v>
      </c>
      <c r="EB100" s="1052">
        <v>-30</v>
      </c>
      <c r="EC100" s="596">
        <f t="shared" ref="EC100:EC111" si="1035">EB100*EA100</f>
        <v>0</v>
      </c>
      <c r="ED100" s="276">
        <f>ED96</f>
        <v>0</v>
      </c>
      <c r="EE100" s="274">
        <v>-1362.5</v>
      </c>
      <c r="EF100" s="596">
        <f t="shared" ref="EF100:EF111" si="1036">EE100*ED100</f>
        <v>0</v>
      </c>
      <c r="EG100" s="316">
        <f>EG85</f>
        <v>0</v>
      </c>
      <c r="EH100" s="269">
        <f t="shared" ref="EH100:EH111" si="1037">EE100/2</f>
        <v>-681.25</v>
      </c>
      <c r="EI100" s="596">
        <f t="shared" ref="EI100:EI111" si="1038">EH100*EG100</f>
        <v>0</v>
      </c>
      <c r="EJ100" s="276">
        <f>EJ96</f>
        <v>0</v>
      </c>
      <c r="EK100" s="269">
        <f t="shared" ref="EK100:EK111" si="1039">EE100/10</f>
        <v>-136.25</v>
      </c>
      <c r="EL100" s="596">
        <f t="shared" ref="EL100:EL111" si="1040">EK100*EJ100</f>
        <v>0</v>
      </c>
      <c r="EM100" s="297">
        <f>EM96</f>
        <v>0</v>
      </c>
      <c r="EN100" s="1224">
        <v>2980</v>
      </c>
      <c r="EO100" s="596">
        <f t="shared" ref="EO100:EO111" si="1041">EN100*EM100</f>
        <v>0</v>
      </c>
      <c r="EP100" s="297">
        <f>EP96</f>
        <v>0</v>
      </c>
      <c r="EQ100" s="269">
        <v>2200</v>
      </c>
      <c r="ER100" s="596">
        <f t="shared" ref="ER100:ER111" si="1042">EQ100*EP100</f>
        <v>0</v>
      </c>
      <c r="ES100" s="297">
        <f>ES96</f>
        <v>0</v>
      </c>
      <c r="ET100" s="964">
        <v>-610</v>
      </c>
      <c r="EU100" s="596">
        <f t="shared" ref="EU100:EU111" si="1043">ET100*ES100</f>
        <v>0</v>
      </c>
      <c r="EV100" s="297">
        <f>EV96</f>
        <v>0</v>
      </c>
      <c r="EW100" s="964">
        <v>-2768.75</v>
      </c>
      <c r="EX100" s="596">
        <f t="shared" ref="EX100:EX111" si="1044">EW100*EV100</f>
        <v>0</v>
      </c>
      <c r="EY100" s="297">
        <f>EY96</f>
        <v>0</v>
      </c>
      <c r="EZ100" s="964">
        <v>-1384.38</v>
      </c>
      <c r="FA100" s="596">
        <f t="shared" ref="FA100:FA111" si="1045">EZ100*EY100</f>
        <v>0</v>
      </c>
      <c r="FB100" s="297">
        <f>FB96</f>
        <v>0</v>
      </c>
      <c r="FC100" s="964">
        <v>-693.75</v>
      </c>
      <c r="FD100" s="596">
        <f t="shared" ref="FD100:FD111" si="1046">FC100*FB100</f>
        <v>0</v>
      </c>
      <c r="FE100" s="297">
        <f>FE96</f>
        <v>0</v>
      </c>
      <c r="FF100" s="964">
        <v>-1268.75</v>
      </c>
      <c r="FG100" s="596">
        <f t="shared" ref="FG100:FG111" si="1047">FF100*FE100</f>
        <v>0</v>
      </c>
      <c r="FH100" s="297">
        <f>FH96</f>
        <v>0</v>
      </c>
      <c r="FI100" s="964">
        <v>-634.37</v>
      </c>
      <c r="FJ100" s="596">
        <f t="shared" ref="FJ100:FJ111" si="1048">FI100*FH100</f>
        <v>0</v>
      </c>
      <c r="FK100" s="297">
        <f>FK96</f>
        <v>0</v>
      </c>
      <c r="FL100" s="964">
        <v>-1990</v>
      </c>
      <c r="FM100" s="596">
        <f t="shared" ref="FM100:FM111" si="1049">FL100*FK100</f>
        <v>0</v>
      </c>
      <c r="FN100" s="297">
        <f>FN96</f>
        <v>0</v>
      </c>
      <c r="FO100" s="964">
        <v>-7660</v>
      </c>
      <c r="FP100" s="274">
        <f t="shared" ref="FP100:FP111" si="1050">FO100*FN100</f>
        <v>0</v>
      </c>
      <c r="FQ100" s="274"/>
      <c r="FR100" s="297">
        <f>FR96</f>
        <v>0</v>
      </c>
      <c r="FS100" s="269">
        <f t="shared" ref="FS100:FS111" si="1051">FO100/2</f>
        <v>-3830</v>
      </c>
      <c r="FT100" s="596">
        <f t="shared" ref="FT100:FT111" si="1052">FS100*FR100</f>
        <v>0</v>
      </c>
      <c r="FU100" s="297">
        <f>FU96</f>
        <v>0</v>
      </c>
      <c r="FV100" s="269">
        <f t="shared" ref="FV100:FV111" si="1053">FO100/10</f>
        <v>-766</v>
      </c>
      <c r="FW100" s="596">
        <f t="shared" ref="FW100:FW111" si="1054">FV100*FU100</f>
        <v>0</v>
      </c>
      <c r="FX100" s="301">
        <f t="shared" ref="FX100:FX111" si="1055">DB100+DE100+DH100+DK100+DN100+DQ100+DT100+DW100+DZ100+EC100+EF100+EI100+EL100+EO100+ER100+EU100+EX100+FA100+FD100+FG100+FJ100+FM100+FP100+FT100+FW100</f>
        <v>0</v>
      </c>
      <c r="FY100" s="492">
        <f>FX100+FY96</f>
        <v>0</v>
      </c>
      <c r="FZ100" s="302"/>
      <c r="GA100" s="1131">
        <f t="shared" ref="GA100:GA111" si="1056">JT91</f>
        <v>42736</v>
      </c>
      <c r="GB100" s="316">
        <f>GB96</f>
        <v>0</v>
      </c>
      <c r="GC100" s="323">
        <v>-2470</v>
      </c>
      <c r="GD100" s="268">
        <f t="shared" ref="GD100:GD111" si="1057">GB100*GC100</f>
        <v>0</v>
      </c>
      <c r="GE100" s="316">
        <f>GE96</f>
        <v>0</v>
      </c>
      <c r="GF100" s="964">
        <v>-247</v>
      </c>
      <c r="GG100" s="386">
        <f t="shared" ref="GG100:GG111" si="1058">GF100*GE100</f>
        <v>0</v>
      </c>
      <c r="GH100" s="669">
        <f>GH96</f>
        <v>0</v>
      </c>
      <c r="GI100" s="1036">
        <v>920</v>
      </c>
      <c r="GJ100" s="268">
        <f t="shared" ref="GJ100:GJ111" si="1059">GI100*GH100</f>
        <v>0</v>
      </c>
      <c r="GK100" s="546">
        <f>GK96</f>
        <v>0</v>
      </c>
      <c r="GL100" s="268">
        <f t="shared" ref="GL100:GL111" si="1060">GI100/10</f>
        <v>92</v>
      </c>
      <c r="GM100" s="386">
        <f t="shared" ref="GM100:GM111" si="1061">GL100*GK100</f>
        <v>0</v>
      </c>
      <c r="GN100" s="297">
        <f>GN96</f>
        <v>0</v>
      </c>
      <c r="GO100" s="269">
        <v>4721.25</v>
      </c>
      <c r="GP100" s="596">
        <f t="shared" ref="GP100:GP111" si="1062">GO100*GN100</f>
        <v>0</v>
      </c>
      <c r="GQ100" s="330">
        <f>GQ96</f>
        <v>0</v>
      </c>
      <c r="GR100" s="298">
        <f t="shared" ref="GR100:GR111" si="1063">GO100/2</f>
        <v>2360.625</v>
      </c>
      <c r="GS100" s="274">
        <f t="shared" ref="GS100:GS111" si="1064">GR100*GQ100</f>
        <v>0</v>
      </c>
      <c r="GT100" s="499">
        <f>GT96</f>
        <v>0</v>
      </c>
      <c r="GU100" s="298">
        <f t="shared" ref="GU100:GU111" si="1065">GO100/10</f>
        <v>472.125</v>
      </c>
      <c r="GV100" s="274">
        <f t="shared" ref="GV100:GV111" si="1066">GU100*GT100</f>
        <v>0</v>
      </c>
      <c r="GW100" s="499">
        <f>GW96</f>
        <v>0</v>
      </c>
      <c r="GX100" s="1036">
        <v>3630</v>
      </c>
      <c r="GY100" s="274">
        <f t="shared" ref="GY100:GY111" si="1067">GX100*GW100</f>
        <v>0</v>
      </c>
      <c r="GZ100" s="499">
        <f>GZ96</f>
        <v>0</v>
      </c>
      <c r="HA100" s="298">
        <f t="shared" ref="HA100:HA111" si="1068">GX100/2</f>
        <v>1815</v>
      </c>
      <c r="HB100" s="274">
        <f t="shared" ref="HB100:HB111" si="1069">HA100*GZ100</f>
        <v>0</v>
      </c>
      <c r="HC100" s="499">
        <f>HC96</f>
        <v>0</v>
      </c>
      <c r="HD100" s="1036">
        <v>726</v>
      </c>
      <c r="HE100" s="274">
        <f t="shared" ref="HE100:HE111" si="1070">HD100*HC100</f>
        <v>0</v>
      </c>
      <c r="HF100" s="691">
        <f>HF95</f>
        <v>0</v>
      </c>
      <c r="HG100" s="317">
        <v>1377.5</v>
      </c>
      <c r="HH100" s="498">
        <f t="shared" ref="HH100:HH111" si="1071">HG100*HF100</f>
        <v>0</v>
      </c>
      <c r="HI100" s="691">
        <f>HI95</f>
        <v>0</v>
      </c>
      <c r="HJ100" s="317">
        <f t="shared" ref="HJ100:HJ111" si="1072">HG100/2</f>
        <v>688.75</v>
      </c>
      <c r="HK100" s="498">
        <f t="shared" ref="HK100:HK111" si="1073">HJ100*HI100</f>
        <v>0</v>
      </c>
      <c r="HL100" s="276">
        <f>HL96</f>
        <v>0</v>
      </c>
      <c r="HM100" s="317">
        <f t="shared" ref="HM100:HM111" si="1074">HG100/10</f>
        <v>137.75</v>
      </c>
      <c r="HN100" s="317">
        <f t="shared" ref="HN100:HN111" si="1075">HM100*HL100</f>
        <v>0</v>
      </c>
      <c r="HO100" s="691">
        <f>HO95</f>
        <v>0</v>
      </c>
      <c r="HP100" s="1036">
        <v>2960</v>
      </c>
      <c r="HQ100" s="498">
        <f t="shared" ref="HQ100:HQ111" si="1076">HP100*HO100</f>
        <v>0</v>
      </c>
      <c r="HR100" s="499"/>
      <c r="HS100" s="298"/>
      <c r="HT100" s="392"/>
      <c r="HU100" s="691">
        <f>HU95</f>
        <v>0</v>
      </c>
      <c r="HV100" s="1036">
        <v>1525</v>
      </c>
      <c r="HW100" s="498">
        <f t="shared" ref="HW100:HW111" si="1077">HV100*HU100</f>
        <v>0</v>
      </c>
      <c r="HX100" s="499"/>
      <c r="HY100" s="298"/>
      <c r="HZ100" s="392"/>
      <c r="IA100" s="276">
        <f>IA96</f>
        <v>0</v>
      </c>
      <c r="IB100" s="964">
        <v>-412.5</v>
      </c>
      <c r="IC100" s="317">
        <f t="shared" ref="IC100:IC111" si="1078">IB100*IA100</f>
        <v>0</v>
      </c>
      <c r="ID100" s="499">
        <f>ID96</f>
        <v>0</v>
      </c>
      <c r="IE100" s="964">
        <v>-76.75</v>
      </c>
      <c r="IF100" s="392">
        <f t="shared" ref="IF100:IF111" si="1079">IE100*ID100</f>
        <v>0</v>
      </c>
      <c r="IG100" s="316">
        <f>IG96</f>
        <v>0</v>
      </c>
      <c r="IH100" s="317">
        <v>-2887.5</v>
      </c>
      <c r="II100" s="498">
        <f t="shared" ref="II100:II111" si="1080">IH100*IG100</f>
        <v>0</v>
      </c>
      <c r="IJ100" s="316">
        <f>IJ96</f>
        <v>0</v>
      </c>
      <c r="IK100" s="298">
        <f t="shared" ref="IK100:IK111" si="1081">IH100/2</f>
        <v>-1443.75</v>
      </c>
      <c r="IL100" s="317">
        <f t="shared" ref="IL100:IL111" si="1082">IK100*IJ100</f>
        <v>0</v>
      </c>
      <c r="IM100" s="499">
        <f>IM96</f>
        <v>0</v>
      </c>
      <c r="IN100" s="964">
        <v>-317.75</v>
      </c>
      <c r="IO100" s="392">
        <f t="shared" ref="IO100:IO111" si="1083">IN100*IM100</f>
        <v>0</v>
      </c>
      <c r="IP100" s="499">
        <f>IP96</f>
        <v>0</v>
      </c>
      <c r="IQ100" s="964">
        <v>-487.5</v>
      </c>
      <c r="IR100" s="392">
        <f t="shared" ref="IR100:IR111" si="1084">IQ100*IP100</f>
        <v>0</v>
      </c>
      <c r="IS100" s="499"/>
      <c r="IT100" s="298"/>
      <c r="IU100" s="392"/>
      <c r="IV100" s="499">
        <f>IV96</f>
        <v>0</v>
      </c>
      <c r="IW100" s="298">
        <v>-4025</v>
      </c>
      <c r="IX100" s="392">
        <f t="shared" ref="IX100:IX111" si="1085">IW100*IV100</f>
        <v>0</v>
      </c>
      <c r="IY100" s="499">
        <f>IY96</f>
        <v>0</v>
      </c>
      <c r="IZ100" s="298">
        <f t="shared" ref="IZ100:IZ111" si="1086">IW100/2</f>
        <v>-2012.5</v>
      </c>
      <c r="JA100" s="392">
        <f t="shared" ref="JA100:JA111" si="1087">IZ100*IY100</f>
        <v>0</v>
      </c>
      <c r="JB100" s="385">
        <f>JB96</f>
        <v>0</v>
      </c>
      <c r="JC100" s="298">
        <v>-462</v>
      </c>
      <c r="JD100" s="392">
        <f t="shared" ref="JD100:JD111" si="1088">JC100*JB100</f>
        <v>0</v>
      </c>
      <c r="JE100" s="499">
        <f>JE96</f>
        <v>0</v>
      </c>
      <c r="JF100" s="298">
        <v>-3320</v>
      </c>
      <c r="JG100" s="392">
        <f t="shared" ref="JG100:JG111" si="1089">JF100*JE100</f>
        <v>0</v>
      </c>
      <c r="JH100" s="499">
        <f>JH96</f>
        <v>0</v>
      </c>
      <c r="JI100" s="964">
        <v>-5430</v>
      </c>
      <c r="JJ100" s="392">
        <f t="shared" ref="JJ100:JJ111" si="1090">JI100*JH100</f>
        <v>0</v>
      </c>
      <c r="JK100" s="499">
        <f>JK96</f>
        <v>0</v>
      </c>
      <c r="JL100" s="964">
        <v>-2715</v>
      </c>
      <c r="JM100" s="392">
        <f t="shared" ref="JM100:JM111" si="1091">JL100*JK100</f>
        <v>0</v>
      </c>
      <c r="JN100" s="499">
        <f>JN96</f>
        <v>0</v>
      </c>
      <c r="JO100" s="298">
        <f t="shared" ref="JO100:JO111" si="1092">JI100/10</f>
        <v>-543</v>
      </c>
      <c r="JP100" s="392">
        <f t="shared" ref="JP100:JP111" si="1093">JO100*JN100</f>
        <v>0</v>
      </c>
      <c r="JQ100" s="561">
        <f t="shared" ref="JQ100:JQ111" si="1094">GD100+GG100+GJ100+GM100+GP100+GS100+GV100+GY100+HB100+HE100+HH100+HK100+HN100+HQ100+HW100+IC100+II100+IL100+IR100+IX100+JA100+JG100+JJ100+JM100+JP100+HT100+HZ100+IF100+IO100+IU100+JD100</f>
        <v>0</v>
      </c>
      <c r="JR100" s="498">
        <f>JR96+JQ100</f>
        <v>0</v>
      </c>
      <c r="JS100" s="223"/>
      <c r="JT100" s="254">
        <f t="shared" si="903"/>
        <v>43009</v>
      </c>
      <c r="JU100" s="253">
        <f t="shared" si="904"/>
        <v>0</v>
      </c>
      <c r="JV100" s="253">
        <f t="shared" si="905"/>
        <v>5001.375</v>
      </c>
      <c r="JW100" s="253">
        <f t="shared" si="906"/>
        <v>0</v>
      </c>
      <c r="JX100" s="253">
        <f t="shared" si="907"/>
        <v>59</v>
      </c>
      <c r="JY100" s="253">
        <f t="shared" si="908"/>
        <v>0</v>
      </c>
      <c r="JZ100" s="253">
        <f t="shared" si="909"/>
        <v>0</v>
      </c>
      <c r="KA100" s="253">
        <f t="shared" si="910"/>
        <v>12655</v>
      </c>
      <c r="KB100" s="253">
        <f t="shared" si="911"/>
        <v>0</v>
      </c>
      <c r="KC100" s="253">
        <f t="shared" si="912"/>
        <v>0</v>
      </c>
      <c r="KD100" s="831">
        <f t="shared" si="913"/>
        <v>19644</v>
      </c>
      <c r="KE100" s="831">
        <f t="shared" si="914"/>
        <v>0</v>
      </c>
      <c r="KF100" s="831">
        <f t="shared" si="915"/>
        <v>0</v>
      </c>
      <c r="KG100" s="831">
        <f t="shared" si="916"/>
        <v>5463.12</v>
      </c>
      <c r="KH100" s="831">
        <f t="shared" si="917"/>
        <v>0</v>
      </c>
      <c r="KI100" s="831">
        <f t="shared" si="918"/>
        <v>0</v>
      </c>
      <c r="KJ100" s="253">
        <f t="shared" si="919"/>
        <v>0</v>
      </c>
      <c r="KK100" s="831">
        <f t="shared" si="920"/>
        <v>0</v>
      </c>
      <c r="KL100" s="831">
        <f t="shared" si="921"/>
        <v>72834.375</v>
      </c>
      <c r="KM100" s="831">
        <f t="shared" si="922"/>
        <v>0</v>
      </c>
      <c r="KN100" s="831">
        <f t="shared" si="923"/>
        <v>0</v>
      </c>
      <c r="KO100" s="831">
        <f t="shared" si="924"/>
        <v>64359.375</v>
      </c>
      <c r="KP100" s="831">
        <f t="shared" si="925"/>
        <v>0</v>
      </c>
      <c r="KQ100" s="831">
        <f t="shared" si="926"/>
        <v>0</v>
      </c>
      <c r="KR100" s="831">
        <f t="shared" si="927"/>
        <v>0</v>
      </c>
      <c r="KS100" s="831">
        <f t="shared" si="928"/>
        <v>9566</v>
      </c>
      <c r="KT100" s="243">
        <f t="shared" si="929"/>
        <v>0</v>
      </c>
      <c r="KU100" s="243">
        <f t="shared" si="930"/>
        <v>0</v>
      </c>
      <c r="KV100" s="243">
        <f t="shared" si="931"/>
        <v>0</v>
      </c>
      <c r="KW100" s="243">
        <f t="shared" si="932"/>
        <v>0</v>
      </c>
      <c r="KX100" s="243">
        <f t="shared" si="933"/>
        <v>0</v>
      </c>
      <c r="KY100" s="243">
        <f t="shared" si="934"/>
        <v>0</v>
      </c>
      <c r="KZ100" s="243">
        <f t="shared" si="982"/>
        <v>0</v>
      </c>
      <c r="LA100" s="243">
        <f t="shared" si="935"/>
        <v>0</v>
      </c>
      <c r="LB100" s="243">
        <f t="shared" si="936"/>
        <v>0</v>
      </c>
      <c r="LC100" s="243">
        <f t="shared" si="937"/>
        <v>0</v>
      </c>
      <c r="LD100" s="243">
        <f t="shared" si="938"/>
        <v>0</v>
      </c>
      <c r="LE100" s="243">
        <f t="shared" si="939"/>
        <v>0</v>
      </c>
      <c r="LF100" s="243">
        <f t="shared" si="940"/>
        <v>0</v>
      </c>
      <c r="LG100" s="243">
        <f t="shared" si="941"/>
        <v>0</v>
      </c>
      <c r="LH100" s="243">
        <f t="shared" si="942"/>
        <v>0</v>
      </c>
      <c r="LI100" s="243">
        <f t="shared" si="943"/>
        <v>0</v>
      </c>
      <c r="LJ100" s="243">
        <f t="shared" si="944"/>
        <v>0</v>
      </c>
      <c r="LK100" s="243">
        <f t="shared" si="945"/>
        <v>0</v>
      </c>
      <c r="LL100" s="243">
        <f t="shared" si="946"/>
        <v>0</v>
      </c>
      <c r="LM100" s="243">
        <f t="shared" si="947"/>
        <v>0</v>
      </c>
      <c r="LN100" s="243">
        <f t="shared" si="948"/>
        <v>0</v>
      </c>
      <c r="LO100" s="243">
        <f t="shared" si="949"/>
        <v>0</v>
      </c>
      <c r="LP100" s="243">
        <f t="shared" si="950"/>
        <v>0</v>
      </c>
      <c r="LQ100" s="243">
        <f t="shared" si="951"/>
        <v>0</v>
      </c>
      <c r="LR100" s="243">
        <f t="shared" si="952"/>
        <v>0</v>
      </c>
      <c r="LS100" s="243">
        <f t="shared" si="953"/>
        <v>0</v>
      </c>
      <c r="LT100" s="243">
        <f t="shared" si="954"/>
        <v>0</v>
      </c>
      <c r="LU100" s="243">
        <f t="shared" si="955"/>
        <v>0</v>
      </c>
      <c r="LV100" s="243">
        <f t="shared" si="956"/>
        <v>0</v>
      </c>
      <c r="LW100" s="243">
        <f t="shared" si="957"/>
        <v>0</v>
      </c>
      <c r="LX100" s="243">
        <f t="shared" si="958"/>
        <v>0</v>
      </c>
      <c r="LY100" s="243">
        <f t="shared" si="959"/>
        <v>0</v>
      </c>
      <c r="LZ100" s="243">
        <f t="shared" si="960"/>
        <v>0</v>
      </c>
      <c r="MA100" s="243">
        <f t="shared" si="961"/>
        <v>0</v>
      </c>
      <c r="MB100" s="243">
        <f t="shared" si="962"/>
        <v>0</v>
      </c>
      <c r="MC100" s="243">
        <f t="shared" si="983"/>
        <v>0</v>
      </c>
      <c r="MD100" s="243">
        <f t="shared" si="963"/>
        <v>0</v>
      </c>
      <c r="ME100" s="243">
        <f t="shared" si="964"/>
        <v>0</v>
      </c>
      <c r="MF100" s="243">
        <f t="shared" si="965"/>
        <v>0</v>
      </c>
      <c r="MG100" s="243">
        <f t="shared" si="966"/>
        <v>0</v>
      </c>
      <c r="MH100" s="243">
        <f t="shared" si="967"/>
        <v>0</v>
      </c>
      <c r="MI100" s="243">
        <f t="shared" si="968"/>
        <v>0</v>
      </c>
      <c r="MJ100" s="243">
        <f t="shared" si="969"/>
        <v>0</v>
      </c>
      <c r="MK100" s="243">
        <f t="shared" si="970"/>
        <v>0</v>
      </c>
      <c r="ML100" s="243">
        <f t="shared" si="971"/>
        <v>0</v>
      </c>
      <c r="MM100" s="243">
        <f t="shared" si="972"/>
        <v>0</v>
      </c>
      <c r="MN100" s="243">
        <f t="shared" si="973"/>
        <v>0</v>
      </c>
      <c r="MO100" s="243">
        <f t="shared" si="974"/>
        <v>0</v>
      </c>
      <c r="MP100" s="243">
        <f t="shared" si="975"/>
        <v>0</v>
      </c>
      <c r="MQ100" s="243">
        <f t="shared" si="976"/>
        <v>0</v>
      </c>
      <c r="MR100" s="243">
        <f t="shared" si="977"/>
        <v>0</v>
      </c>
      <c r="MS100" s="243">
        <f t="shared" si="978"/>
        <v>0</v>
      </c>
      <c r="MT100" s="243">
        <f t="shared" si="979"/>
        <v>0</v>
      </c>
      <c r="MU100" s="243">
        <f t="shared" si="980"/>
        <v>0</v>
      </c>
      <c r="MV100" s="243">
        <f t="shared" si="981"/>
        <v>0</v>
      </c>
      <c r="MW100" s="861">
        <f t="shared" si="898"/>
        <v>43009</v>
      </c>
      <c r="MX100" s="253">
        <f t="shared" si="899"/>
        <v>189582.245</v>
      </c>
      <c r="MY100" s="243">
        <f t="shared" si="900"/>
        <v>0</v>
      </c>
      <c r="MZ100" s="243">
        <f t="shared" si="901"/>
        <v>0</v>
      </c>
      <c r="NA100" s="243">
        <f t="shared" si="902"/>
        <v>189582.245</v>
      </c>
      <c r="NB100" s="359"/>
      <c r="NC100" s="1159">
        <f t="shared" ref="NC100:NC111" si="1095">JT91</f>
        <v>42736</v>
      </c>
      <c r="ND100" s="378">
        <f t="shared" ref="ND100:ND111" si="1096">CV100</f>
        <v>4418.875</v>
      </c>
      <c r="NE100" s="378">
        <f t="shared" ref="NE100:NE111" si="1097">FX100</f>
        <v>0</v>
      </c>
      <c r="NF100" s="382">
        <f t="shared" ref="NF100:NF111" si="1098">JQ100</f>
        <v>0</v>
      </c>
      <c r="NG100" s="274">
        <f t="shared" ref="NG100:NG111" si="1099">SUM(ND100:NF100)</f>
        <v>4418.875</v>
      </c>
      <c r="NH100" s="819">
        <f t="shared" ref="NH100:NH111" si="1100">NC100</f>
        <v>42736</v>
      </c>
      <c r="NI100" s="269">
        <f t="shared" ref="NI100:NI111" si="1101">NG100*NK100</f>
        <v>4418.875</v>
      </c>
      <c r="NJ100" s="274">
        <f t="shared" ref="NJ100:NJ111" si="1102">NL100*NG100</f>
        <v>0</v>
      </c>
      <c r="NK100" s="1113">
        <f t="shared" ref="NK100:NK111" si="1103">(NG100&gt;0)*1</f>
        <v>1</v>
      </c>
      <c r="NL100" s="992">
        <f t="shared" ref="NL100:NL111" si="1104">(NG100&lt;0)*1</f>
        <v>0</v>
      </c>
      <c r="NM100" s="413">
        <f t="shared" ref="NM100:NM111" si="1105">NC100</f>
        <v>42736</v>
      </c>
      <c r="NN100" s="378">
        <f>NN96+NG100</f>
        <v>162285.60999999999</v>
      </c>
      <c r="NO100" s="243">
        <f>MAX(NN55:NN100)</f>
        <v>162285.60999999999</v>
      </c>
      <c r="NP100" s="243">
        <f t="shared" ref="NP100:NP111" si="1106">NN100-NO100</f>
        <v>0</v>
      </c>
      <c r="NQ100" s="276">
        <f>(NP100=NP203)*1</f>
        <v>0</v>
      </c>
      <c r="NR100" s="254">
        <f t="shared" ref="NR100:NR111" si="1107">NQ100*NM100</f>
        <v>0</v>
      </c>
      <c r="NS100" s="757"/>
      <c r="NT100" s="757"/>
      <c r="NU100" s="758"/>
      <c r="NV100" s="758"/>
      <c r="NW100" s="758"/>
      <c r="NX100" s="234"/>
      <c r="NY100" s="241"/>
      <c r="NZ100" s="241"/>
      <c r="OA100" s="143"/>
      <c r="OB100" s="241"/>
      <c r="OC100" s="241"/>
      <c r="OD100" s="236"/>
      <c r="OE100" s="236"/>
      <c r="OF100" s="236"/>
      <c r="OG100" s="234"/>
      <c r="OH100" s="143"/>
      <c r="OI100" s="236"/>
      <c r="OJ100" s="236"/>
      <c r="OK100" s="236"/>
      <c r="OL100" s="236"/>
      <c r="OM100" s="236"/>
      <c r="ON100" s="236"/>
      <c r="OO100" s="236"/>
      <c r="OP100" s="236"/>
      <c r="OQ100" s="236"/>
      <c r="OR100" s="236"/>
      <c r="OS100" s="236"/>
      <c r="OT100" s="236"/>
      <c r="OU100" s="236"/>
      <c r="OV100" s="236"/>
      <c r="OW100" s="236"/>
      <c r="OX100" s="236"/>
      <c r="OY100" s="236"/>
      <c r="OZ100" s="236"/>
      <c r="PA100" s="236"/>
      <c r="PB100" s="236"/>
      <c r="PC100" s="236"/>
      <c r="PD100" s="236"/>
      <c r="PE100" s="236"/>
      <c r="PF100" s="236"/>
      <c r="PG100" s="236"/>
      <c r="PH100" s="236"/>
      <c r="PI100" s="236"/>
      <c r="PJ100" s="236"/>
      <c r="PK100" s="236"/>
      <c r="PL100" s="236"/>
      <c r="PM100" s="236"/>
      <c r="PN100" s="236"/>
      <c r="PO100" s="236"/>
      <c r="PP100" s="236"/>
      <c r="PQ100" s="236"/>
      <c r="PR100" s="236"/>
      <c r="PS100" s="236"/>
      <c r="PT100" s="236"/>
      <c r="PU100" s="236"/>
      <c r="PV100" s="236"/>
      <c r="PW100" s="236"/>
      <c r="PX100" s="236"/>
      <c r="PY100" s="236"/>
      <c r="PZ100" s="236"/>
      <c r="QA100" s="236"/>
      <c r="QB100" s="236"/>
      <c r="QC100" s="236"/>
      <c r="QD100" s="236"/>
      <c r="QE100" s="236"/>
      <c r="QF100" s="236"/>
      <c r="QG100" s="236"/>
      <c r="QH100" s="236"/>
      <c r="QI100" s="236"/>
      <c r="QJ100" s="236"/>
      <c r="QK100" s="236"/>
      <c r="QL100" s="236"/>
      <c r="QM100" s="236"/>
      <c r="QN100" s="236"/>
      <c r="QO100" s="236"/>
      <c r="QP100" s="236"/>
      <c r="QQ100" s="236"/>
      <c r="QR100" s="236"/>
      <c r="QS100" s="236"/>
      <c r="QT100" s="236"/>
      <c r="QU100" s="236"/>
      <c r="QV100" s="236"/>
      <c r="QW100" s="236"/>
      <c r="QX100" s="236"/>
      <c r="QY100" s="84"/>
      <c r="QZ100" s="84"/>
      <c r="RA100" s="84"/>
      <c r="RB100" s="84"/>
      <c r="RC100" s="84"/>
      <c r="RD100" s="84"/>
      <c r="RE100" s="84"/>
      <c r="RF100" s="84"/>
      <c r="RG100" s="84"/>
      <c r="RH100" s="84"/>
      <c r="RI100" s="84"/>
      <c r="RJ100" s="84"/>
      <c r="RK100" s="84"/>
      <c r="RL100" s="84"/>
      <c r="RM100" s="84"/>
      <c r="RN100" s="84"/>
      <c r="RO100" s="84"/>
      <c r="RP100" s="84"/>
      <c r="RQ100" s="84"/>
      <c r="RR100" s="84"/>
      <c r="RS100" s="84"/>
      <c r="RT100" s="84"/>
      <c r="RU100" s="84"/>
      <c r="RV100" s="84"/>
      <c r="RW100" s="84"/>
      <c r="RX100" s="84"/>
      <c r="RY100" s="84"/>
      <c r="RZ100" s="84"/>
      <c r="SA100" s="84"/>
      <c r="SB100" s="84"/>
      <c r="SC100" s="84"/>
      <c r="SD100" s="84"/>
      <c r="SE100" s="84"/>
      <c r="SF100" s="84"/>
      <c r="SG100" s="84"/>
      <c r="SH100" s="84"/>
      <c r="SI100" s="84"/>
      <c r="SJ100" s="84"/>
      <c r="SK100" s="84"/>
      <c r="SL100" s="84"/>
      <c r="SM100" s="84"/>
      <c r="SN100" s="84"/>
      <c r="SO100" s="84"/>
      <c r="SP100" s="84"/>
      <c r="SQ100" s="84"/>
      <c r="SR100" s="84"/>
      <c r="SS100" s="84"/>
      <c r="ST100" s="84"/>
      <c r="SU100" s="84"/>
      <c r="SV100" s="84"/>
      <c r="SW100" s="84"/>
      <c r="SX100" s="84"/>
      <c r="SY100" s="84"/>
      <c r="SZ100" s="84"/>
      <c r="TA100" s="84"/>
      <c r="TB100" s="84"/>
      <c r="TC100" s="84"/>
      <c r="TD100" s="84"/>
      <c r="TE100" s="84"/>
      <c r="TF100" s="84"/>
      <c r="TG100" s="84"/>
      <c r="TH100" s="84"/>
      <c r="TI100" s="84"/>
      <c r="TJ100" s="84"/>
      <c r="TK100" s="84"/>
      <c r="TL100" s="84"/>
      <c r="TM100" s="84"/>
      <c r="TN100" s="84"/>
      <c r="TO100" s="84"/>
      <c r="TP100" s="84"/>
      <c r="TQ100" s="84"/>
      <c r="TR100" s="84"/>
      <c r="TS100" s="84"/>
      <c r="TT100" s="84"/>
      <c r="TU100" s="84"/>
      <c r="TV100" s="84"/>
      <c r="TW100" s="84"/>
      <c r="TX100" s="84"/>
      <c r="TY100" s="84"/>
      <c r="TZ100" s="84"/>
      <c r="UA100" s="84"/>
      <c r="UB100" s="84"/>
      <c r="UC100" s="84"/>
      <c r="UD100" s="84"/>
      <c r="UE100" s="84"/>
      <c r="UF100" s="84"/>
      <c r="UG100" s="84"/>
      <c r="UH100" s="84"/>
      <c r="UI100" s="84"/>
    </row>
    <row r="101" spans="1:555" s="90" customFormat="1" ht="19.5" customHeight="1" x14ac:dyDescent="0.35">
      <c r="A101" s="84"/>
      <c r="B101" s="1167">
        <f t="shared" ref="B101:B111" si="1108">EDATE(B100,1)</f>
        <v>42767</v>
      </c>
      <c r="C101" s="867">
        <f t="shared" ref="C101:C111" si="1109">G100</f>
        <v>29418.875</v>
      </c>
      <c r="D101" s="869">
        <v>0</v>
      </c>
      <c r="E101" s="869">
        <v>0</v>
      </c>
      <c r="F101" s="867">
        <f t="shared" si="984"/>
        <v>-216.995</v>
      </c>
      <c r="G101" s="870">
        <f t="shared" ref="G101:G111" si="1110">F101+G100</f>
        <v>29201.88</v>
      </c>
      <c r="H101" s="953">
        <f t="shared" ref="H101:H111" si="1111">F101/G100</f>
        <v>-7.3760468406762663E-3</v>
      </c>
      <c r="I101" s="355">
        <f t="shared" ref="I101:I111" si="1112">F101+I100</f>
        <v>162068.61499999999</v>
      </c>
      <c r="J101" s="355">
        <f>MAX(I55:I101)</f>
        <v>162285.60999999999</v>
      </c>
      <c r="K101" s="355">
        <f t="shared" si="985"/>
        <v>-216.99499999999534</v>
      </c>
      <c r="L101" s="1145">
        <f t="shared" si="986"/>
        <v>42767</v>
      </c>
      <c r="M101" s="330">
        <f t="shared" ref="M101:M111" si="1113">M100</f>
        <v>0</v>
      </c>
      <c r="N101" s="1035">
        <v>-563.75</v>
      </c>
      <c r="O101" s="498">
        <f t="shared" si="987"/>
        <v>0</v>
      </c>
      <c r="P101" s="330">
        <f t="shared" ref="P101:P111" si="1114">P100</f>
        <v>1</v>
      </c>
      <c r="Q101" s="382">
        <f t="shared" si="988"/>
        <v>-56.375</v>
      </c>
      <c r="R101" s="274">
        <f t="shared" si="989"/>
        <v>-56.375</v>
      </c>
      <c r="S101" s="499">
        <f t="shared" ref="S101:S111" si="1115">S100</f>
        <v>0</v>
      </c>
      <c r="T101" s="964">
        <v>-110</v>
      </c>
      <c r="U101" s="269">
        <f t="shared" si="990"/>
        <v>0</v>
      </c>
      <c r="V101" s="499">
        <f t="shared" ref="V101:V111" si="1116">V100</f>
        <v>1</v>
      </c>
      <c r="W101" s="964">
        <v>-11</v>
      </c>
      <c r="X101" s="269">
        <f t="shared" si="991"/>
        <v>-11</v>
      </c>
      <c r="Y101" s="499">
        <f t="shared" ref="Y101:Y111" si="1117">Y100</f>
        <v>0</v>
      </c>
      <c r="Z101" s="298">
        <v>-3240</v>
      </c>
      <c r="AA101" s="392">
        <f t="shared" si="992"/>
        <v>0</v>
      </c>
      <c r="AB101" s="330">
        <f t="shared" ref="AB101:AB111" si="1118">AB100</f>
        <v>0</v>
      </c>
      <c r="AC101" s="298">
        <f t="shared" si="993"/>
        <v>-1620</v>
      </c>
      <c r="AD101" s="274">
        <f t="shared" si="994"/>
        <v>0</v>
      </c>
      <c r="AE101" s="499">
        <f t="shared" ref="AE101:AE111" si="1119">AE100</f>
        <v>1</v>
      </c>
      <c r="AF101" s="964">
        <v>-324</v>
      </c>
      <c r="AG101" s="274">
        <f t="shared" si="995"/>
        <v>-324</v>
      </c>
      <c r="AH101" s="499">
        <f t="shared" ref="AH101:AH111" si="1120">AH100</f>
        <v>0</v>
      </c>
      <c r="AI101" s="964">
        <v>-5410</v>
      </c>
      <c r="AJ101" s="392">
        <f t="shared" si="996"/>
        <v>0</v>
      </c>
      <c r="AK101" s="330">
        <f t="shared" ref="AK101:AK111" si="1121">AK100</f>
        <v>0</v>
      </c>
      <c r="AL101" s="964">
        <v>-2705</v>
      </c>
      <c r="AM101" s="274">
        <f t="shared" si="997"/>
        <v>0</v>
      </c>
      <c r="AN101" s="499">
        <f t="shared" ref="AN101:AN111" si="1122">AN100</f>
        <v>1</v>
      </c>
      <c r="AO101" s="964">
        <v>-1082</v>
      </c>
      <c r="AP101" s="392">
        <f t="shared" si="998"/>
        <v>-1082</v>
      </c>
      <c r="AQ101" s="316">
        <f t="shared" ref="AQ101:AQ111" si="1123">AQ100</f>
        <v>0</v>
      </c>
      <c r="AR101" s="1036">
        <v>2518.75</v>
      </c>
      <c r="AS101" s="392">
        <f t="shared" si="999"/>
        <v>0</v>
      </c>
      <c r="AT101" s="276">
        <f t="shared" ref="AT101:AT111" si="1124">AT100</f>
        <v>0</v>
      </c>
      <c r="AU101" s="1036">
        <v>1259.3800000000001</v>
      </c>
      <c r="AV101" s="392">
        <f t="shared" si="1000"/>
        <v>0</v>
      </c>
      <c r="AW101" s="297">
        <f t="shared" ref="AW101:AW111" si="1125">AW100</f>
        <v>1</v>
      </c>
      <c r="AX101" s="1036">
        <v>251.88</v>
      </c>
      <c r="AY101" s="274">
        <f t="shared" si="1001"/>
        <v>251.88</v>
      </c>
      <c r="AZ101" s="499">
        <f t="shared" ref="AZ101:AZ111" si="1126">AZ100</f>
        <v>0</v>
      </c>
      <c r="BA101" s="268">
        <v>2190</v>
      </c>
      <c r="BB101" s="392">
        <f t="shared" si="1002"/>
        <v>0</v>
      </c>
      <c r="BC101" s="330">
        <f t="shared" ref="BC101:BC111" si="1127">BC100</f>
        <v>0</v>
      </c>
      <c r="BD101" s="268">
        <v>805</v>
      </c>
      <c r="BE101" s="274">
        <f t="shared" si="1003"/>
        <v>0</v>
      </c>
      <c r="BF101" s="499">
        <f t="shared" ref="BF101:BF111" si="1128">BF100</f>
        <v>0</v>
      </c>
      <c r="BG101" s="1036">
        <v>50</v>
      </c>
      <c r="BH101" s="358">
        <f t="shared" si="1004"/>
        <v>0</v>
      </c>
      <c r="BI101" s="499">
        <f t="shared" ref="BI101:BI111" si="1129">BI100</f>
        <v>0</v>
      </c>
      <c r="BJ101" s="1036">
        <v>656.25</v>
      </c>
      <c r="BK101" s="269">
        <f t="shared" si="1005"/>
        <v>0</v>
      </c>
      <c r="BL101" s="499">
        <f t="shared" ref="BL101:BL111" si="1130">BL100</f>
        <v>1</v>
      </c>
      <c r="BM101" s="382">
        <f t="shared" si="1006"/>
        <v>328.125</v>
      </c>
      <c r="BN101" s="392">
        <f t="shared" si="1007"/>
        <v>328.125</v>
      </c>
      <c r="BO101" s="499">
        <f t="shared" ref="BO101:BO111" si="1131">BO100</f>
        <v>0</v>
      </c>
      <c r="BP101" s="1036">
        <v>925</v>
      </c>
      <c r="BQ101" s="274">
        <f t="shared" si="1008"/>
        <v>0</v>
      </c>
      <c r="BR101" s="499">
        <f t="shared" ref="BR101:BR111" si="1132">BR100</f>
        <v>0</v>
      </c>
      <c r="BS101" s="298">
        <v>1768.75</v>
      </c>
      <c r="BT101" s="269">
        <f t="shared" si="1009"/>
        <v>0</v>
      </c>
      <c r="BU101" s="499">
        <f t="shared" ref="BU101:BU111" si="1133">BU100</f>
        <v>1</v>
      </c>
      <c r="BV101" s="298">
        <f t="shared" si="1010"/>
        <v>884.375</v>
      </c>
      <c r="BW101" s="392">
        <f t="shared" si="1011"/>
        <v>884.375</v>
      </c>
      <c r="BX101" s="499">
        <f t="shared" ref="BX101:BX111" si="1134">BX100</f>
        <v>0</v>
      </c>
      <c r="BY101" s="1036">
        <v>1445</v>
      </c>
      <c r="BZ101" s="392">
        <f t="shared" si="1012"/>
        <v>0</v>
      </c>
      <c r="CA101" s="297">
        <f>CA100</f>
        <v>0</v>
      </c>
      <c r="CB101" s="964">
        <v>-2080</v>
      </c>
      <c r="CC101" s="269">
        <f t="shared" si="1013"/>
        <v>0</v>
      </c>
      <c r="CD101" s="501">
        <f t="shared" ref="CD101:CD111" si="1135">CD100</f>
        <v>0</v>
      </c>
      <c r="CE101" s="298">
        <f t="shared" si="1014"/>
        <v>-1040</v>
      </c>
      <c r="CF101" s="500">
        <f t="shared" si="1015"/>
        <v>0</v>
      </c>
      <c r="CG101" s="330">
        <f t="shared" ref="CG101:CG111" si="1136">CG100</f>
        <v>1</v>
      </c>
      <c r="CH101" s="964">
        <v>-208</v>
      </c>
      <c r="CI101" s="299">
        <f t="shared" si="1016"/>
        <v>-208</v>
      </c>
      <c r="CJ101" s="499">
        <f t="shared" ref="CJ101:CJ111" si="1137">CJ100</f>
        <v>0</v>
      </c>
      <c r="CK101" s="268"/>
      <c r="CL101" s="392">
        <f t="shared" si="1017"/>
        <v>0</v>
      </c>
      <c r="CM101" s="330">
        <f t="shared" ref="CM101:CM111" si="1138">CM100</f>
        <v>0</v>
      </c>
      <c r="CN101" s="268"/>
      <c r="CO101" s="269">
        <f t="shared" si="1018"/>
        <v>0</v>
      </c>
      <c r="CP101" s="501">
        <f t="shared" ref="CP101:CP111" si="1139">CP100</f>
        <v>0</v>
      </c>
      <c r="CQ101" s="497"/>
      <c r="CR101" s="299"/>
      <c r="CS101" s="330">
        <f t="shared" ref="CS101:CS111" si="1140">CS100</f>
        <v>1</v>
      </c>
      <c r="CT101" s="268"/>
      <c r="CU101" s="274">
        <f t="shared" si="1019"/>
        <v>0</v>
      </c>
      <c r="CV101" s="323">
        <f t="shared" si="1020"/>
        <v>-216.995</v>
      </c>
      <c r="CW101" s="323">
        <f t="shared" ref="CW101:CW111" si="1141">CV101+CW100</f>
        <v>162068.61499999999</v>
      </c>
      <c r="CX101" s="223"/>
      <c r="CY101" s="1127">
        <f t="shared" si="1021"/>
        <v>42767</v>
      </c>
      <c r="CZ101" s="297">
        <f t="shared" ref="CZ101:CZ111" si="1142">CZ100</f>
        <v>0</v>
      </c>
      <c r="DA101" s="269">
        <v>3837.5</v>
      </c>
      <c r="DB101" s="299">
        <f t="shared" si="1022"/>
        <v>0</v>
      </c>
      <c r="DC101" s="297">
        <f t="shared" ref="DC101:DC111" si="1143">DC100</f>
        <v>0</v>
      </c>
      <c r="DD101" s="298">
        <f t="shared" si="1023"/>
        <v>383.75</v>
      </c>
      <c r="DE101" s="299">
        <f t="shared" si="1024"/>
        <v>0</v>
      </c>
      <c r="DF101" s="297">
        <f t="shared" ref="DF101:DF111" si="1144">DF100</f>
        <v>0</v>
      </c>
      <c r="DG101" s="1034">
        <v>1335</v>
      </c>
      <c r="DH101" s="299">
        <f t="shared" si="1025"/>
        <v>0</v>
      </c>
      <c r="DI101" s="297">
        <f t="shared" ref="DI101:DI111" si="1145">DI100</f>
        <v>0</v>
      </c>
      <c r="DJ101" s="1036">
        <v>133.5</v>
      </c>
      <c r="DK101" s="596">
        <f t="shared" si="1026"/>
        <v>0</v>
      </c>
      <c r="DL101" s="297">
        <f t="shared" ref="DL101:DL111" si="1146">DL100</f>
        <v>0</v>
      </c>
      <c r="DM101" s="1034">
        <v>3090</v>
      </c>
      <c r="DN101" s="596">
        <f t="shared" si="1027"/>
        <v>0</v>
      </c>
      <c r="DO101" s="330">
        <f t="shared" ref="DO101:DO111" si="1147">DO100</f>
        <v>0</v>
      </c>
      <c r="DP101" s="298">
        <f t="shared" si="1028"/>
        <v>1545</v>
      </c>
      <c r="DQ101" s="274">
        <f t="shared" si="1029"/>
        <v>0</v>
      </c>
      <c r="DR101" s="499">
        <f t="shared" ref="DR101:DR111" si="1148">DR100</f>
        <v>0</v>
      </c>
      <c r="DS101" s="298">
        <f t="shared" si="1030"/>
        <v>309</v>
      </c>
      <c r="DT101" s="274">
        <f t="shared" si="1031"/>
        <v>0</v>
      </c>
      <c r="DU101" s="297">
        <f t="shared" ref="DU101:DU111" si="1149">DU100</f>
        <v>0</v>
      </c>
      <c r="DV101" s="964">
        <v>-4180</v>
      </c>
      <c r="DW101" s="596">
        <f t="shared" si="1032"/>
        <v>0</v>
      </c>
      <c r="DX101" s="297">
        <f t="shared" ref="DX101:DX111" si="1150">DX100</f>
        <v>0</v>
      </c>
      <c r="DY101" s="269">
        <f t="shared" si="1033"/>
        <v>-2090</v>
      </c>
      <c r="DZ101" s="596">
        <f t="shared" si="1034"/>
        <v>0</v>
      </c>
      <c r="EA101" s="297">
        <f t="shared" ref="EA101:EA111" si="1151">EA100</f>
        <v>0</v>
      </c>
      <c r="EB101" s="1052">
        <v>-836</v>
      </c>
      <c r="EC101" s="596">
        <f t="shared" si="1035"/>
        <v>0</v>
      </c>
      <c r="ED101" s="297">
        <f t="shared" ref="ED101:ED111" si="1152">ED100</f>
        <v>0</v>
      </c>
      <c r="EE101" s="274">
        <v>312.5</v>
      </c>
      <c r="EF101" s="596">
        <f t="shared" si="1036"/>
        <v>0</v>
      </c>
      <c r="EG101" s="297">
        <f t="shared" ref="EG101:EG111" si="1153">EG100</f>
        <v>0</v>
      </c>
      <c r="EH101" s="269">
        <f t="shared" si="1037"/>
        <v>156.25</v>
      </c>
      <c r="EI101" s="596">
        <f t="shared" si="1038"/>
        <v>0</v>
      </c>
      <c r="EJ101" s="276">
        <f t="shared" ref="EJ101:EJ111" si="1154">EJ100</f>
        <v>0</v>
      </c>
      <c r="EK101" s="269">
        <f t="shared" si="1039"/>
        <v>31.25</v>
      </c>
      <c r="EL101" s="596">
        <f t="shared" si="1040"/>
        <v>0</v>
      </c>
      <c r="EM101" s="297">
        <f t="shared" ref="EM101:EM111" si="1155">EM100</f>
        <v>0</v>
      </c>
      <c r="EN101" s="1225">
        <v>-220</v>
      </c>
      <c r="EO101" s="596">
        <f t="shared" si="1041"/>
        <v>0</v>
      </c>
      <c r="EP101" s="297">
        <f t="shared" ref="EP101:EP111" si="1156">EP100</f>
        <v>0</v>
      </c>
      <c r="EQ101" s="269">
        <v>1335</v>
      </c>
      <c r="ER101" s="596">
        <f t="shared" si="1042"/>
        <v>0</v>
      </c>
      <c r="ES101" s="297">
        <f t="shared" ref="ES101:ES111" si="1157">ES100</f>
        <v>0</v>
      </c>
      <c r="ET101" s="1036">
        <v>10</v>
      </c>
      <c r="EU101" s="596">
        <f t="shared" si="1043"/>
        <v>0</v>
      </c>
      <c r="EV101" s="297">
        <f t="shared" ref="EV101:EV111" si="1158">EV100</f>
        <v>0</v>
      </c>
      <c r="EW101" s="1036">
        <v>606.25</v>
      </c>
      <c r="EX101" s="596">
        <f t="shared" si="1044"/>
        <v>0</v>
      </c>
      <c r="EY101" s="297">
        <f t="shared" ref="EY101:EY111" si="1159">EY100</f>
        <v>0</v>
      </c>
      <c r="EZ101" s="1036">
        <v>303.13</v>
      </c>
      <c r="FA101" s="596">
        <f t="shared" si="1045"/>
        <v>0</v>
      </c>
      <c r="FB101" s="297">
        <f t="shared" ref="FB101:FB111" si="1160">FB100</f>
        <v>0</v>
      </c>
      <c r="FC101" s="964">
        <v>-1737.5</v>
      </c>
      <c r="FD101" s="596">
        <f t="shared" si="1046"/>
        <v>0</v>
      </c>
      <c r="FE101" s="297">
        <f t="shared" ref="FE101:FE111" si="1161">FE100</f>
        <v>0</v>
      </c>
      <c r="FF101" s="1036">
        <v>762.5</v>
      </c>
      <c r="FG101" s="596">
        <f t="shared" si="1047"/>
        <v>0</v>
      </c>
      <c r="FH101" s="297">
        <f t="shared" ref="FH101:FH111" si="1162">FH100</f>
        <v>0</v>
      </c>
      <c r="FI101" s="1036">
        <v>381.25</v>
      </c>
      <c r="FJ101" s="596">
        <f t="shared" si="1048"/>
        <v>0</v>
      </c>
      <c r="FK101" s="297">
        <f t="shared" ref="FK101:FK111" si="1163">FK100</f>
        <v>0</v>
      </c>
      <c r="FL101" s="1036">
        <v>1145</v>
      </c>
      <c r="FM101" s="596">
        <f t="shared" si="1049"/>
        <v>0</v>
      </c>
      <c r="FN101" s="297">
        <f t="shared" ref="FN101:FN111" si="1164">FN100</f>
        <v>0</v>
      </c>
      <c r="FO101" s="964">
        <v>-4280</v>
      </c>
      <c r="FP101" s="274">
        <f t="shared" si="1050"/>
        <v>0</v>
      </c>
      <c r="FQ101" s="274"/>
      <c r="FR101" s="297">
        <f t="shared" ref="FR101:FR111" si="1165">FR100</f>
        <v>0</v>
      </c>
      <c r="FS101" s="269">
        <f t="shared" si="1051"/>
        <v>-2140</v>
      </c>
      <c r="FT101" s="596">
        <f t="shared" si="1052"/>
        <v>0</v>
      </c>
      <c r="FU101" s="297">
        <f t="shared" ref="FU101:FU111" si="1166">FU100</f>
        <v>0</v>
      </c>
      <c r="FV101" s="269">
        <f t="shared" si="1053"/>
        <v>-428</v>
      </c>
      <c r="FW101" s="596">
        <f t="shared" si="1054"/>
        <v>0</v>
      </c>
      <c r="FX101" s="301">
        <f t="shared" si="1055"/>
        <v>0</v>
      </c>
      <c r="FY101" s="492">
        <f t="shared" ref="FY101:FY111" si="1167">FX101+FY100</f>
        <v>0</v>
      </c>
      <c r="FZ101" s="302"/>
      <c r="GA101" s="1131">
        <f t="shared" si="1056"/>
        <v>42767</v>
      </c>
      <c r="GB101" s="316">
        <f t="shared" ref="GB101:GB111" si="1168">GB100</f>
        <v>0</v>
      </c>
      <c r="GC101" s="323">
        <v>4002.5</v>
      </c>
      <c r="GD101" s="268">
        <f t="shared" si="1057"/>
        <v>0</v>
      </c>
      <c r="GE101" s="316">
        <f t="shared" ref="GE101:GE111" si="1169">GE100</f>
        <v>0</v>
      </c>
      <c r="GF101" s="1036">
        <v>400.25</v>
      </c>
      <c r="GG101" s="386">
        <f t="shared" si="1058"/>
        <v>0</v>
      </c>
      <c r="GH101" s="669">
        <f t="shared" ref="GH101:GH111" si="1170">GH100</f>
        <v>0</v>
      </c>
      <c r="GI101" s="1036">
        <v>3275</v>
      </c>
      <c r="GJ101" s="268">
        <f t="shared" si="1059"/>
        <v>0</v>
      </c>
      <c r="GK101" s="546">
        <f t="shared" ref="GK101:GK111" si="1171">GK100</f>
        <v>0</v>
      </c>
      <c r="GL101" s="268">
        <f t="shared" si="1060"/>
        <v>327.5</v>
      </c>
      <c r="GM101" s="386">
        <f t="shared" si="1061"/>
        <v>0</v>
      </c>
      <c r="GN101" s="297">
        <f t="shared" ref="GN101:GN111" si="1172">GN100</f>
        <v>0</v>
      </c>
      <c r="GO101" s="269">
        <v>-922.5</v>
      </c>
      <c r="GP101" s="596">
        <f t="shared" si="1062"/>
        <v>0</v>
      </c>
      <c r="GQ101" s="330">
        <f t="shared" ref="GQ101:GQ111" si="1173">GQ100</f>
        <v>0</v>
      </c>
      <c r="GR101" s="298">
        <f t="shared" si="1063"/>
        <v>-461.25</v>
      </c>
      <c r="GS101" s="274">
        <f t="shared" si="1064"/>
        <v>0</v>
      </c>
      <c r="GT101" s="499">
        <f t="shared" ref="GT101:GT111" si="1174">GT100</f>
        <v>0</v>
      </c>
      <c r="GU101" s="298">
        <f t="shared" si="1065"/>
        <v>-92.25</v>
      </c>
      <c r="GV101" s="274">
        <f t="shared" si="1066"/>
        <v>0</v>
      </c>
      <c r="GW101" s="499">
        <f t="shared" ref="GW101:GW111" si="1175">GW100</f>
        <v>0</v>
      </c>
      <c r="GX101" s="1036">
        <v>2022.5</v>
      </c>
      <c r="GY101" s="274">
        <f t="shared" si="1067"/>
        <v>0</v>
      </c>
      <c r="GZ101" s="499">
        <f t="shared" ref="GZ101:GZ111" si="1176">GZ100</f>
        <v>0</v>
      </c>
      <c r="HA101" s="298">
        <f t="shared" si="1068"/>
        <v>1011.25</v>
      </c>
      <c r="HB101" s="274">
        <f t="shared" si="1069"/>
        <v>0</v>
      </c>
      <c r="HC101" s="499">
        <f t="shared" ref="HC101:HC111" si="1177">HC100</f>
        <v>0</v>
      </c>
      <c r="HD101" s="1036">
        <v>404.5</v>
      </c>
      <c r="HE101" s="274">
        <f t="shared" si="1070"/>
        <v>0</v>
      </c>
      <c r="HF101" s="691">
        <f t="shared" ref="HF101:HF111" si="1178">HF100</f>
        <v>0</v>
      </c>
      <c r="HG101" s="317">
        <v>-1377.5</v>
      </c>
      <c r="HH101" s="498">
        <f t="shared" si="1071"/>
        <v>0</v>
      </c>
      <c r="HI101" s="691">
        <f t="shared" ref="HI101:HI111" si="1179">HI100</f>
        <v>0</v>
      </c>
      <c r="HJ101" s="317">
        <f t="shared" si="1072"/>
        <v>-688.75</v>
      </c>
      <c r="HK101" s="498">
        <f t="shared" si="1073"/>
        <v>0</v>
      </c>
      <c r="HL101" s="689">
        <f t="shared" ref="HL101:HL111" si="1180">HL100</f>
        <v>0</v>
      </c>
      <c r="HM101" s="317">
        <f t="shared" si="1074"/>
        <v>-137.75</v>
      </c>
      <c r="HN101" s="317">
        <f t="shared" si="1075"/>
        <v>0</v>
      </c>
      <c r="HO101" s="691">
        <f t="shared" ref="HO101:HO111" si="1181">HO100</f>
        <v>0</v>
      </c>
      <c r="HP101" s="964">
        <v>-20</v>
      </c>
      <c r="HQ101" s="498">
        <f t="shared" si="1076"/>
        <v>0</v>
      </c>
      <c r="HR101" s="499"/>
      <c r="HS101" s="298"/>
      <c r="HT101" s="392"/>
      <c r="HU101" s="691">
        <f t="shared" ref="HU101:HU111" si="1182">HU100</f>
        <v>0</v>
      </c>
      <c r="HV101" s="1036">
        <v>240</v>
      </c>
      <c r="HW101" s="498">
        <f t="shared" si="1077"/>
        <v>0</v>
      </c>
      <c r="HX101" s="499"/>
      <c r="HY101" s="298"/>
      <c r="HZ101" s="392"/>
      <c r="IA101" s="689">
        <f t="shared" ref="IA101:IA111" si="1183">IA100</f>
        <v>0</v>
      </c>
      <c r="IB101" s="964">
        <v>-300</v>
      </c>
      <c r="IC101" s="317">
        <f t="shared" si="1078"/>
        <v>0</v>
      </c>
      <c r="ID101" s="499">
        <f t="shared" ref="ID101:ID111" si="1184">ID100</f>
        <v>0</v>
      </c>
      <c r="IE101" s="964">
        <v>-106</v>
      </c>
      <c r="IF101" s="392">
        <f t="shared" si="1079"/>
        <v>0</v>
      </c>
      <c r="IG101" s="691">
        <f t="shared" ref="IG101:IG111" si="1185">IG100</f>
        <v>0</v>
      </c>
      <c r="IH101" s="317">
        <v>-306.25</v>
      </c>
      <c r="II101" s="498">
        <f t="shared" si="1080"/>
        <v>0</v>
      </c>
      <c r="IJ101" s="691">
        <f t="shared" ref="IJ101:IJ111" si="1186">IJ100</f>
        <v>0</v>
      </c>
      <c r="IK101" s="298">
        <f t="shared" si="1081"/>
        <v>-153.125</v>
      </c>
      <c r="IL101" s="317">
        <f t="shared" si="1082"/>
        <v>0</v>
      </c>
      <c r="IM101" s="499">
        <f t="shared" ref="IM101:IM111" si="1187">IM100</f>
        <v>0</v>
      </c>
      <c r="IN101" s="964">
        <v>-88.63</v>
      </c>
      <c r="IO101" s="392">
        <f t="shared" si="1083"/>
        <v>0</v>
      </c>
      <c r="IP101" s="499">
        <f t="shared" ref="IP101:IP111" si="1188">IP100</f>
        <v>0</v>
      </c>
      <c r="IQ101" s="964">
        <v>-2475</v>
      </c>
      <c r="IR101" s="392">
        <f t="shared" si="1084"/>
        <v>0</v>
      </c>
      <c r="IS101" s="499"/>
      <c r="IT101" s="298"/>
      <c r="IU101" s="392"/>
      <c r="IV101" s="499">
        <f t="shared" ref="IV101:IV111" si="1189">IV100</f>
        <v>0</v>
      </c>
      <c r="IW101" s="298">
        <v>-387.5</v>
      </c>
      <c r="IX101" s="392">
        <f t="shared" si="1085"/>
        <v>0</v>
      </c>
      <c r="IY101" s="499">
        <f t="shared" ref="IY101:IY111" si="1190">IY100</f>
        <v>0</v>
      </c>
      <c r="IZ101" s="298">
        <f t="shared" si="1086"/>
        <v>-193.75</v>
      </c>
      <c r="JA101" s="392">
        <f t="shared" si="1087"/>
        <v>0</v>
      </c>
      <c r="JB101" s="385">
        <f t="shared" ref="JB101:JB111" si="1191">JB100</f>
        <v>0</v>
      </c>
      <c r="JC101" s="298">
        <v>-75.5</v>
      </c>
      <c r="JD101" s="392">
        <f t="shared" si="1088"/>
        <v>0</v>
      </c>
      <c r="JE101" s="499">
        <f t="shared" ref="JE101:JE111" si="1192">JE100</f>
        <v>0</v>
      </c>
      <c r="JF101" s="298">
        <v>-320</v>
      </c>
      <c r="JG101" s="392">
        <f t="shared" si="1089"/>
        <v>0</v>
      </c>
      <c r="JH101" s="499">
        <f t="shared" ref="JH101:JH111" si="1193">JH100</f>
        <v>0</v>
      </c>
      <c r="JI101" s="964">
        <v>-1450</v>
      </c>
      <c r="JJ101" s="392">
        <f t="shared" si="1090"/>
        <v>0</v>
      </c>
      <c r="JK101" s="499">
        <f t="shared" ref="JK101:JK111" si="1194">JK100</f>
        <v>0</v>
      </c>
      <c r="JL101" s="964">
        <v>-725</v>
      </c>
      <c r="JM101" s="392">
        <f t="shared" si="1091"/>
        <v>0</v>
      </c>
      <c r="JN101" s="499">
        <f t="shared" ref="JN101:JN111" si="1195">JN100</f>
        <v>0</v>
      </c>
      <c r="JO101" s="298">
        <f t="shared" si="1092"/>
        <v>-145</v>
      </c>
      <c r="JP101" s="392">
        <f t="shared" si="1093"/>
        <v>0</v>
      </c>
      <c r="JQ101" s="561">
        <f t="shared" si="1094"/>
        <v>0</v>
      </c>
      <c r="JR101" s="498">
        <f t="shared" ref="JR101:JR111" si="1196">JR100+JQ101</f>
        <v>0</v>
      </c>
      <c r="JS101" s="223"/>
      <c r="JT101" s="254">
        <f t="shared" si="903"/>
        <v>43040</v>
      </c>
      <c r="JU101" s="253">
        <f t="shared" si="904"/>
        <v>0</v>
      </c>
      <c r="JV101" s="253">
        <f t="shared" si="905"/>
        <v>5015</v>
      </c>
      <c r="JW101" s="253">
        <f t="shared" si="906"/>
        <v>0</v>
      </c>
      <c r="JX101" s="253">
        <f t="shared" si="907"/>
        <v>-97.5</v>
      </c>
      <c r="JY101" s="253">
        <f t="shared" si="908"/>
        <v>0</v>
      </c>
      <c r="JZ101" s="253">
        <f t="shared" si="909"/>
        <v>0</v>
      </c>
      <c r="KA101" s="253">
        <f t="shared" si="910"/>
        <v>12545</v>
      </c>
      <c r="KB101" s="253">
        <f t="shared" si="911"/>
        <v>0</v>
      </c>
      <c r="KC101" s="253">
        <f t="shared" si="912"/>
        <v>0</v>
      </c>
      <c r="KD101" s="831">
        <f t="shared" si="913"/>
        <v>20039</v>
      </c>
      <c r="KE101" s="831">
        <f t="shared" si="914"/>
        <v>0</v>
      </c>
      <c r="KF101" s="831">
        <f t="shared" si="915"/>
        <v>0</v>
      </c>
      <c r="KG101" s="831">
        <f t="shared" si="916"/>
        <v>5326.25</v>
      </c>
      <c r="KH101" s="831">
        <f t="shared" si="917"/>
        <v>0</v>
      </c>
      <c r="KI101" s="831">
        <f t="shared" si="918"/>
        <v>0</v>
      </c>
      <c r="KJ101" s="253">
        <f t="shared" si="919"/>
        <v>0</v>
      </c>
      <c r="KK101" s="831">
        <f t="shared" si="920"/>
        <v>0</v>
      </c>
      <c r="KL101" s="831">
        <f t="shared" si="921"/>
        <v>74621.875</v>
      </c>
      <c r="KM101" s="831">
        <f t="shared" si="922"/>
        <v>0</v>
      </c>
      <c r="KN101" s="831">
        <f t="shared" si="923"/>
        <v>0</v>
      </c>
      <c r="KO101" s="831">
        <f t="shared" si="924"/>
        <v>65662.5</v>
      </c>
      <c r="KP101" s="831">
        <f t="shared" si="925"/>
        <v>0</v>
      </c>
      <c r="KQ101" s="831">
        <f t="shared" si="926"/>
        <v>0</v>
      </c>
      <c r="KR101" s="831">
        <f t="shared" si="927"/>
        <v>0</v>
      </c>
      <c r="KS101" s="831">
        <f t="shared" si="928"/>
        <v>9817</v>
      </c>
      <c r="KT101" s="243">
        <f t="shared" si="929"/>
        <v>0</v>
      </c>
      <c r="KU101" s="243">
        <f t="shared" si="930"/>
        <v>0</v>
      </c>
      <c r="KV101" s="243">
        <f t="shared" si="931"/>
        <v>0</v>
      </c>
      <c r="KW101" s="243">
        <f t="shared" si="932"/>
        <v>0</v>
      </c>
      <c r="KX101" s="243">
        <f t="shared" si="933"/>
        <v>0</v>
      </c>
      <c r="KY101" s="243">
        <f t="shared" si="934"/>
        <v>0</v>
      </c>
      <c r="KZ101" s="243">
        <f t="shared" si="982"/>
        <v>0</v>
      </c>
      <c r="LA101" s="243">
        <f t="shared" si="935"/>
        <v>0</v>
      </c>
      <c r="LB101" s="243">
        <f t="shared" si="936"/>
        <v>0</v>
      </c>
      <c r="LC101" s="243">
        <f t="shared" si="937"/>
        <v>0</v>
      </c>
      <c r="LD101" s="243">
        <f t="shared" si="938"/>
        <v>0</v>
      </c>
      <c r="LE101" s="243">
        <f t="shared" si="939"/>
        <v>0</v>
      </c>
      <c r="LF101" s="243">
        <f t="shared" si="940"/>
        <v>0</v>
      </c>
      <c r="LG101" s="243">
        <f t="shared" si="941"/>
        <v>0</v>
      </c>
      <c r="LH101" s="243">
        <f t="shared" si="942"/>
        <v>0</v>
      </c>
      <c r="LI101" s="243">
        <f t="shared" si="943"/>
        <v>0</v>
      </c>
      <c r="LJ101" s="243">
        <f t="shared" si="944"/>
        <v>0</v>
      </c>
      <c r="LK101" s="243">
        <f t="shared" si="945"/>
        <v>0</v>
      </c>
      <c r="LL101" s="243">
        <f t="shared" si="946"/>
        <v>0</v>
      </c>
      <c r="LM101" s="243">
        <f t="shared" si="947"/>
        <v>0</v>
      </c>
      <c r="LN101" s="243">
        <f t="shared" si="948"/>
        <v>0</v>
      </c>
      <c r="LO101" s="243">
        <f t="shared" si="949"/>
        <v>0</v>
      </c>
      <c r="LP101" s="243">
        <f t="shared" si="950"/>
        <v>0</v>
      </c>
      <c r="LQ101" s="243">
        <f t="shared" si="951"/>
        <v>0</v>
      </c>
      <c r="LR101" s="243">
        <f t="shared" si="952"/>
        <v>0</v>
      </c>
      <c r="LS101" s="243">
        <f t="shared" si="953"/>
        <v>0</v>
      </c>
      <c r="LT101" s="243">
        <f t="shared" si="954"/>
        <v>0</v>
      </c>
      <c r="LU101" s="243">
        <f t="shared" si="955"/>
        <v>0</v>
      </c>
      <c r="LV101" s="243">
        <f t="shared" si="956"/>
        <v>0</v>
      </c>
      <c r="LW101" s="243">
        <f t="shared" si="957"/>
        <v>0</v>
      </c>
      <c r="LX101" s="243">
        <f t="shared" si="958"/>
        <v>0</v>
      </c>
      <c r="LY101" s="243">
        <f t="shared" si="959"/>
        <v>0</v>
      </c>
      <c r="LZ101" s="243">
        <f t="shared" si="960"/>
        <v>0</v>
      </c>
      <c r="MA101" s="243">
        <f t="shared" si="961"/>
        <v>0</v>
      </c>
      <c r="MB101" s="243">
        <f t="shared" si="962"/>
        <v>0</v>
      </c>
      <c r="MC101" s="243">
        <f t="shared" si="983"/>
        <v>0</v>
      </c>
      <c r="MD101" s="243">
        <f t="shared" si="963"/>
        <v>0</v>
      </c>
      <c r="ME101" s="243">
        <f t="shared" si="964"/>
        <v>0</v>
      </c>
      <c r="MF101" s="243">
        <f t="shared" si="965"/>
        <v>0</v>
      </c>
      <c r="MG101" s="243">
        <f t="shared" si="966"/>
        <v>0</v>
      </c>
      <c r="MH101" s="243">
        <f t="shared" si="967"/>
        <v>0</v>
      </c>
      <c r="MI101" s="243">
        <f t="shared" si="968"/>
        <v>0</v>
      </c>
      <c r="MJ101" s="243">
        <f t="shared" si="969"/>
        <v>0</v>
      </c>
      <c r="MK101" s="243">
        <f t="shared" si="970"/>
        <v>0</v>
      </c>
      <c r="ML101" s="243">
        <f t="shared" si="971"/>
        <v>0</v>
      </c>
      <c r="MM101" s="243">
        <f t="shared" si="972"/>
        <v>0</v>
      </c>
      <c r="MN101" s="243">
        <f t="shared" si="973"/>
        <v>0</v>
      </c>
      <c r="MO101" s="243">
        <f t="shared" si="974"/>
        <v>0</v>
      </c>
      <c r="MP101" s="243">
        <f t="shared" si="975"/>
        <v>0</v>
      </c>
      <c r="MQ101" s="243">
        <f t="shared" si="976"/>
        <v>0</v>
      </c>
      <c r="MR101" s="243">
        <f t="shared" si="977"/>
        <v>0</v>
      </c>
      <c r="MS101" s="243">
        <f t="shared" si="978"/>
        <v>0</v>
      </c>
      <c r="MT101" s="243">
        <f t="shared" si="979"/>
        <v>0</v>
      </c>
      <c r="MU101" s="243">
        <f t="shared" si="980"/>
        <v>0</v>
      </c>
      <c r="MV101" s="243">
        <f t="shared" si="981"/>
        <v>0</v>
      </c>
      <c r="MW101" s="861">
        <f t="shared" si="898"/>
        <v>43040</v>
      </c>
      <c r="MX101" s="253">
        <f t="shared" si="899"/>
        <v>192929.125</v>
      </c>
      <c r="MY101" s="243">
        <f t="shared" si="900"/>
        <v>0</v>
      </c>
      <c r="MZ101" s="243">
        <f t="shared" si="901"/>
        <v>0</v>
      </c>
      <c r="NA101" s="243">
        <f t="shared" si="902"/>
        <v>192929.125</v>
      </c>
      <c r="NB101" s="359"/>
      <c r="NC101" s="1159">
        <f t="shared" si="1095"/>
        <v>42767</v>
      </c>
      <c r="ND101" s="378">
        <f t="shared" si="1096"/>
        <v>-216.995</v>
      </c>
      <c r="NE101" s="378">
        <f t="shared" si="1097"/>
        <v>0</v>
      </c>
      <c r="NF101" s="382">
        <f t="shared" si="1098"/>
        <v>0</v>
      </c>
      <c r="NG101" s="274">
        <f t="shared" si="1099"/>
        <v>-216.995</v>
      </c>
      <c r="NH101" s="819">
        <f t="shared" si="1100"/>
        <v>42767</v>
      </c>
      <c r="NI101" s="269">
        <f t="shared" si="1101"/>
        <v>0</v>
      </c>
      <c r="NJ101" s="274">
        <f t="shared" si="1102"/>
        <v>-216.995</v>
      </c>
      <c r="NK101" s="1113">
        <f t="shared" si="1103"/>
        <v>0</v>
      </c>
      <c r="NL101" s="992">
        <f t="shared" si="1104"/>
        <v>1</v>
      </c>
      <c r="NM101" s="413">
        <f t="shared" si="1105"/>
        <v>42767</v>
      </c>
      <c r="NN101" s="378">
        <f t="shared" ref="NN101:NN111" si="1197">NN100+NG101</f>
        <v>162068.61499999999</v>
      </c>
      <c r="NO101" s="243">
        <f>MAX(NN55:NN101)</f>
        <v>162285.60999999999</v>
      </c>
      <c r="NP101" s="243">
        <f t="shared" si="1106"/>
        <v>-216.99499999999534</v>
      </c>
      <c r="NQ101" s="276">
        <f>(NP101=NP203)*1</f>
        <v>0</v>
      </c>
      <c r="NR101" s="254">
        <f t="shared" si="1107"/>
        <v>0</v>
      </c>
      <c r="NS101" s="757"/>
      <c r="NT101" s="757"/>
      <c r="NU101" s="758"/>
      <c r="NV101" s="758"/>
      <c r="NW101" s="758"/>
      <c r="NX101" s="234"/>
      <c r="NY101" s="241"/>
      <c r="NZ101" s="241"/>
      <c r="OA101" s="143"/>
      <c r="OB101" s="241"/>
      <c r="OC101" s="241"/>
      <c r="OD101" s="236"/>
      <c r="OE101" s="236"/>
      <c r="OF101" s="236"/>
      <c r="OG101" s="234"/>
      <c r="OH101" s="143"/>
      <c r="OI101" s="236"/>
      <c r="OJ101" s="236"/>
      <c r="OK101" s="236"/>
      <c r="OL101" s="236"/>
      <c r="OM101" s="236"/>
      <c r="ON101" s="236"/>
      <c r="OO101" s="236"/>
      <c r="OP101" s="236"/>
      <c r="OQ101" s="236"/>
      <c r="OR101" s="236"/>
      <c r="OS101" s="236"/>
      <c r="OT101" s="236"/>
      <c r="OU101" s="236"/>
      <c r="OV101" s="236"/>
      <c r="OW101" s="236"/>
      <c r="OX101" s="236"/>
      <c r="OY101" s="236"/>
      <c r="OZ101" s="236"/>
      <c r="PA101" s="236"/>
      <c r="PB101" s="236"/>
      <c r="PC101" s="236"/>
      <c r="PD101" s="236"/>
      <c r="PE101" s="236"/>
      <c r="PF101" s="236"/>
      <c r="PG101" s="236"/>
      <c r="PH101" s="236"/>
      <c r="PI101" s="236"/>
      <c r="PJ101" s="236"/>
      <c r="PK101" s="236"/>
      <c r="PL101" s="236"/>
      <c r="PM101" s="236"/>
      <c r="PN101" s="236"/>
      <c r="PO101" s="236"/>
      <c r="PP101" s="236"/>
      <c r="PQ101" s="236"/>
      <c r="PR101" s="236"/>
      <c r="PS101" s="236"/>
      <c r="PT101" s="236"/>
      <c r="PU101" s="236"/>
      <c r="PV101" s="236"/>
      <c r="PW101" s="236"/>
      <c r="PX101" s="236"/>
      <c r="PY101" s="236"/>
      <c r="PZ101" s="236"/>
      <c r="QA101" s="236"/>
      <c r="QB101" s="236"/>
      <c r="QC101" s="236"/>
      <c r="QD101" s="236"/>
      <c r="QE101" s="236"/>
      <c r="QF101" s="236"/>
      <c r="QG101" s="236"/>
      <c r="QH101" s="236"/>
      <c r="QI101" s="236"/>
      <c r="QJ101" s="236"/>
      <c r="QK101" s="236"/>
      <c r="QL101" s="236"/>
      <c r="QM101" s="236"/>
      <c r="QN101" s="236"/>
      <c r="QO101" s="236"/>
      <c r="QP101" s="236"/>
      <c r="QQ101" s="236"/>
      <c r="QR101" s="236"/>
      <c r="QS101" s="236"/>
      <c r="QT101" s="236"/>
      <c r="QU101" s="236"/>
      <c r="QV101" s="236"/>
      <c r="QW101" s="236"/>
      <c r="QX101" s="236"/>
      <c r="QY101" s="84"/>
      <c r="QZ101" s="84"/>
      <c r="RA101" s="84"/>
      <c r="RB101" s="84"/>
      <c r="RC101" s="84"/>
      <c r="RD101" s="84"/>
      <c r="RE101" s="84"/>
      <c r="RF101" s="84"/>
      <c r="RG101" s="84"/>
      <c r="RH101" s="84"/>
      <c r="RI101" s="84"/>
      <c r="RJ101" s="84"/>
      <c r="RK101" s="84"/>
      <c r="RL101" s="84"/>
      <c r="RM101" s="84"/>
      <c r="RN101" s="84"/>
      <c r="RO101" s="84"/>
      <c r="RP101" s="84"/>
      <c r="RQ101" s="84"/>
      <c r="RR101" s="84"/>
      <c r="RS101" s="84"/>
      <c r="RT101" s="84"/>
      <c r="RU101" s="84"/>
      <c r="RV101" s="84"/>
      <c r="RW101" s="84"/>
      <c r="RX101" s="84"/>
      <c r="RY101" s="84"/>
      <c r="RZ101" s="84"/>
      <c r="SA101" s="84"/>
      <c r="SB101" s="84"/>
      <c r="SC101" s="84"/>
      <c r="SD101" s="84"/>
      <c r="SE101" s="84"/>
      <c r="SF101" s="84"/>
      <c r="SG101" s="84"/>
      <c r="SH101" s="84"/>
      <c r="SI101" s="84"/>
      <c r="SJ101" s="84"/>
      <c r="SK101" s="84"/>
      <c r="SL101" s="84"/>
      <c r="SM101" s="84"/>
      <c r="SN101" s="84"/>
      <c r="SO101" s="84"/>
      <c r="SP101" s="84"/>
      <c r="SQ101" s="84"/>
      <c r="SR101" s="84"/>
      <c r="SS101" s="84"/>
      <c r="ST101" s="84"/>
      <c r="SU101" s="84"/>
      <c r="SV101" s="84"/>
      <c r="SW101" s="84"/>
      <c r="SX101" s="84"/>
      <c r="SY101" s="84"/>
      <c r="SZ101" s="84"/>
      <c r="TA101" s="84"/>
      <c r="TB101" s="84"/>
      <c r="TC101" s="84"/>
      <c r="TD101" s="84"/>
      <c r="TE101" s="84"/>
      <c r="TF101" s="84"/>
      <c r="TG101" s="84"/>
      <c r="TH101" s="84"/>
      <c r="TI101" s="84"/>
      <c r="TJ101" s="84"/>
      <c r="TK101" s="84"/>
      <c r="TL101" s="84"/>
      <c r="TM101" s="84"/>
      <c r="TN101" s="84"/>
      <c r="TO101" s="84"/>
      <c r="TP101" s="84"/>
      <c r="TQ101" s="84"/>
      <c r="TR101" s="84"/>
      <c r="TS101" s="84"/>
      <c r="TT101" s="84"/>
      <c r="TU101" s="84"/>
      <c r="TV101" s="84"/>
      <c r="TW101" s="84"/>
      <c r="TX101" s="84"/>
      <c r="TY101" s="84"/>
      <c r="TZ101" s="84"/>
      <c r="UA101" s="84"/>
      <c r="UB101" s="84"/>
      <c r="UC101" s="84"/>
      <c r="UD101" s="84"/>
      <c r="UE101" s="84"/>
      <c r="UF101" s="84"/>
      <c r="UG101" s="84"/>
      <c r="UH101" s="84"/>
      <c r="UI101" s="84"/>
    </row>
    <row r="102" spans="1:555" s="90" customFormat="1" ht="19.5" customHeight="1" x14ac:dyDescent="0.35">
      <c r="A102" s="84"/>
      <c r="B102" s="1167">
        <f t="shared" si="1108"/>
        <v>42795</v>
      </c>
      <c r="C102" s="867">
        <f t="shared" si="1109"/>
        <v>29201.88</v>
      </c>
      <c r="D102" s="869">
        <v>0</v>
      </c>
      <c r="E102" s="869">
        <v>0</v>
      </c>
      <c r="F102" s="867">
        <f t="shared" si="984"/>
        <v>4977.87</v>
      </c>
      <c r="G102" s="870">
        <f t="shared" si="1110"/>
        <v>34179.75</v>
      </c>
      <c r="H102" s="953">
        <f t="shared" si="1111"/>
        <v>0.17046402491894355</v>
      </c>
      <c r="I102" s="355">
        <f t="shared" si="1112"/>
        <v>167046.48499999999</v>
      </c>
      <c r="J102" s="355">
        <f>MAX(I55:I102)</f>
        <v>167046.48499999999</v>
      </c>
      <c r="K102" s="355">
        <f t="shared" si="985"/>
        <v>0</v>
      </c>
      <c r="L102" s="1145">
        <f t="shared" si="986"/>
        <v>42795</v>
      </c>
      <c r="M102" s="330">
        <f t="shared" si="1113"/>
        <v>0</v>
      </c>
      <c r="N102" s="1035">
        <v>-2387.5</v>
      </c>
      <c r="O102" s="498">
        <f t="shared" si="987"/>
        <v>0</v>
      </c>
      <c r="P102" s="330">
        <f t="shared" si="1114"/>
        <v>1</v>
      </c>
      <c r="Q102" s="382">
        <f t="shared" si="988"/>
        <v>-238.75</v>
      </c>
      <c r="R102" s="274">
        <f t="shared" si="989"/>
        <v>-238.75</v>
      </c>
      <c r="S102" s="499">
        <f t="shared" si="1115"/>
        <v>0</v>
      </c>
      <c r="T102" s="964">
        <v>-5095</v>
      </c>
      <c r="U102" s="269">
        <f t="shared" si="990"/>
        <v>0</v>
      </c>
      <c r="V102" s="499">
        <f t="shared" si="1116"/>
        <v>1</v>
      </c>
      <c r="W102" s="964">
        <v>-509.5</v>
      </c>
      <c r="X102" s="269">
        <f t="shared" si="991"/>
        <v>-509.5</v>
      </c>
      <c r="Y102" s="499">
        <f t="shared" si="1117"/>
        <v>0</v>
      </c>
      <c r="Z102" s="298">
        <v>1330</v>
      </c>
      <c r="AA102" s="392">
        <f t="shared" si="992"/>
        <v>0</v>
      </c>
      <c r="AB102" s="330">
        <f t="shared" si="1118"/>
        <v>0</v>
      </c>
      <c r="AC102" s="298">
        <f t="shared" si="993"/>
        <v>665</v>
      </c>
      <c r="AD102" s="274">
        <f t="shared" si="994"/>
        <v>0</v>
      </c>
      <c r="AE102" s="499">
        <f t="shared" si="1119"/>
        <v>1</v>
      </c>
      <c r="AF102" s="1036">
        <v>133</v>
      </c>
      <c r="AG102" s="274">
        <f t="shared" si="995"/>
        <v>133</v>
      </c>
      <c r="AH102" s="499">
        <f t="shared" si="1120"/>
        <v>0</v>
      </c>
      <c r="AI102" s="1036">
        <v>2785</v>
      </c>
      <c r="AJ102" s="392">
        <f t="shared" si="996"/>
        <v>0</v>
      </c>
      <c r="AK102" s="330">
        <f t="shared" si="1121"/>
        <v>0</v>
      </c>
      <c r="AL102" s="1036">
        <v>1392.5</v>
      </c>
      <c r="AM102" s="274">
        <f t="shared" si="997"/>
        <v>0</v>
      </c>
      <c r="AN102" s="499">
        <f t="shared" si="1122"/>
        <v>1</v>
      </c>
      <c r="AO102" s="1036">
        <v>557</v>
      </c>
      <c r="AP102" s="392">
        <f t="shared" si="998"/>
        <v>557</v>
      </c>
      <c r="AQ102" s="316">
        <f t="shared" si="1123"/>
        <v>0</v>
      </c>
      <c r="AR102" s="1036">
        <v>1878.75</v>
      </c>
      <c r="AS102" s="392">
        <f t="shared" si="999"/>
        <v>0</v>
      </c>
      <c r="AT102" s="276">
        <f t="shared" si="1124"/>
        <v>0</v>
      </c>
      <c r="AU102" s="1036">
        <v>939.37</v>
      </c>
      <c r="AV102" s="392">
        <f t="shared" si="1000"/>
        <v>0</v>
      </c>
      <c r="AW102" s="297">
        <f t="shared" si="1125"/>
        <v>1</v>
      </c>
      <c r="AX102" s="1036">
        <v>187.87</v>
      </c>
      <c r="AY102" s="274">
        <f t="shared" si="1001"/>
        <v>187.87</v>
      </c>
      <c r="AZ102" s="499">
        <f t="shared" si="1126"/>
        <v>0</v>
      </c>
      <c r="BA102" s="268">
        <v>2700</v>
      </c>
      <c r="BB102" s="392">
        <f t="shared" si="1002"/>
        <v>0</v>
      </c>
      <c r="BC102" s="330">
        <f t="shared" si="1127"/>
        <v>0</v>
      </c>
      <c r="BD102" s="268">
        <v>-425</v>
      </c>
      <c r="BE102" s="274">
        <f t="shared" si="1003"/>
        <v>0</v>
      </c>
      <c r="BF102" s="499">
        <f t="shared" si="1128"/>
        <v>0</v>
      </c>
      <c r="BG102" s="1036">
        <v>3475</v>
      </c>
      <c r="BH102" s="358">
        <f t="shared" si="1004"/>
        <v>0</v>
      </c>
      <c r="BI102" s="499">
        <f t="shared" si="1129"/>
        <v>0</v>
      </c>
      <c r="BJ102" s="1036">
        <v>6306.25</v>
      </c>
      <c r="BK102" s="269">
        <f t="shared" si="1005"/>
        <v>0</v>
      </c>
      <c r="BL102" s="499">
        <f t="shared" si="1130"/>
        <v>1</v>
      </c>
      <c r="BM102" s="382">
        <f t="shared" si="1006"/>
        <v>3153.125</v>
      </c>
      <c r="BN102" s="392">
        <f t="shared" si="1007"/>
        <v>3153.125</v>
      </c>
      <c r="BO102" s="499">
        <f t="shared" si="1131"/>
        <v>0</v>
      </c>
      <c r="BP102" s="1036">
        <v>2050</v>
      </c>
      <c r="BQ102" s="274">
        <f t="shared" si="1008"/>
        <v>0</v>
      </c>
      <c r="BR102" s="499">
        <f t="shared" si="1132"/>
        <v>0</v>
      </c>
      <c r="BS102" s="298">
        <v>3006.25</v>
      </c>
      <c r="BT102" s="269">
        <f t="shared" si="1009"/>
        <v>0</v>
      </c>
      <c r="BU102" s="499">
        <f t="shared" si="1133"/>
        <v>1</v>
      </c>
      <c r="BV102" s="298">
        <f t="shared" si="1010"/>
        <v>1503.125</v>
      </c>
      <c r="BW102" s="392">
        <f t="shared" si="1011"/>
        <v>1503.125</v>
      </c>
      <c r="BX102" s="499">
        <f t="shared" si="1134"/>
        <v>0</v>
      </c>
      <c r="BY102" s="1036">
        <v>200</v>
      </c>
      <c r="BZ102" s="392">
        <f t="shared" si="1012"/>
        <v>0</v>
      </c>
      <c r="CA102" s="297">
        <f t="shared" ref="CA102:CA111" si="1198">CA101</f>
        <v>0</v>
      </c>
      <c r="CB102" s="1036">
        <v>1920</v>
      </c>
      <c r="CC102" s="269">
        <f t="shared" si="1013"/>
        <v>0</v>
      </c>
      <c r="CD102" s="501">
        <f t="shared" si="1135"/>
        <v>0</v>
      </c>
      <c r="CE102" s="298">
        <f t="shared" si="1014"/>
        <v>960</v>
      </c>
      <c r="CF102" s="500">
        <f t="shared" si="1015"/>
        <v>0</v>
      </c>
      <c r="CG102" s="330">
        <f t="shared" si="1136"/>
        <v>1</v>
      </c>
      <c r="CH102" s="1036">
        <v>192</v>
      </c>
      <c r="CI102" s="299">
        <f t="shared" si="1016"/>
        <v>192</v>
      </c>
      <c r="CJ102" s="499">
        <f t="shared" si="1137"/>
        <v>0</v>
      </c>
      <c r="CK102" s="268"/>
      <c r="CL102" s="392">
        <f t="shared" si="1017"/>
        <v>0</v>
      </c>
      <c r="CM102" s="330">
        <f t="shared" si="1138"/>
        <v>0</v>
      </c>
      <c r="CN102" s="268"/>
      <c r="CO102" s="269">
        <f t="shared" si="1018"/>
        <v>0</v>
      </c>
      <c r="CP102" s="501">
        <f t="shared" si="1139"/>
        <v>0</v>
      </c>
      <c r="CQ102" s="268"/>
      <c r="CR102" s="299"/>
      <c r="CS102" s="330">
        <f t="shared" si="1140"/>
        <v>1</v>
      </c>
      <c r="CT102" s="268"/>
      <c r="CU102" s="274">
        <f t="shared" si="1019"/>
        <v>0</v>
      </c>
      <c r="CV102" s="323">
        <f t="shared" si="1020"/>
        <v>4977.87</v>
      </c>
      <c r="CW102" s="323">
        <f t="shared" si="1141"/>
        <v>167046.48499999999</v>
      </c>
      <c r="CX102" s="223"/>
      <c r="CY102" s="1127">
        <f t="shared" si="1021"/>
        <v>42795</v>
      </c>
      <c r="CZ102" s="297">
        <f t="shared" si="1142"/>
        <v>0</v>
      </c>
      <c r="DA102" s="269">
        <v>2410</v>
      </c>
      <c r="DB102" s="299">
        <f t="shared" si="1022"/>
        <v>0</v>
      </c>
      <c r="DC102" s="297">
        <f t="shared" si="1143"/>
        <v>0</v>
      </c>
      <c r="DD102" s="298">
        <f t="shared" si="1023"/>
        <v>241</v>
      </c>
      <c r="DE102" s="299">
        <f t="shared" si="1024"/>
        <v>0</v>
      </c>
      <c r="DF102" s="297">
        <f t="shared" si="1144"/>
        <v>0</v>
      </c>
      <c r="DG102" s="1035">
        <v>-560</v>
      </c>
      <c r="DH102" s="299">
        <f t="shared" si="1025"/>
        <v>0</v>
      </c>
      <c r="DI102" s="297">
        <f t="shared" si="1145"/>
        <v>0</v>
      </c>
      <c r="DJ102" s="964">
        <v>-56</v>
      </c>
      <c r="DK102" s="596">
        <f t="shared" si="1026"/>
        <v>0</v>
      </c>
      <c r="DL102" s="297">
        <f t="shared" si="1146"/>
        <v>0</v>
      </c>
      <c r="DM102" s="1034">
        <v>6070</v>
      </c>
      <c r="DN102" s="596">
        <f t="shared" si="1027"/>
        <v>0</v>
      </c>
      <c r="DO102" s="330">
        <f t="shared" si="1147"/>
        <v>0</v>
      </c>
      <c r="DP102" s="298">
        <f t="shared" si="1028"/>
        <v>3035</v>
      </c>
      <c r="DQ102" s="274">
        <f t="shared" si="1029"/>
        <v>0</v>
      </c>
      <c r="DR102" s="499">
        <f t="shared" si="1148"/>
        <v>0</v>
      </c>
      <c r="DS102" s="298">
        <f t="shared" si="1030"/>
        <v>607</v>
      </c>
      <c r="DT102" s="274">
        <f t="shared" si="1031"/>
        <v>0</v>
      </c>
      <c r="DU102" s="297">
        <f t="shared" si="1149"/>
        <v>0</v>
      </c>
      <c r="DV102" s="1036">
        <v>8892.5</v>
      </c>
      <c r="DW102" s="596">
        <f t="shared" si="1032"/>
        <v>0</v>
      </c>
      <c r="DX102" s="297">
        <f t="shared" si="1150"/>
        <v>0</v>
      </c>
      <c r="DY102" s="269">
        <f t="shared" si="1033"/>
        <v>4446.25</v>
      </c>
      <c r="DZ102" s="596">
        <f t="shared" si="1034"/>
        <v>0</v>
      </c>
      <c r="EA102" s="297">
        <f t="shared" si="1151"/>
        <v>0</v>
      </c>
      <c r="EB102" s="1053">
        <v>1778.5</v>
      </c>
      <c r="EC102" s="596">
        <f t="shared" si="1035"/>
        <v>0</v>
      </c>
      <c r="ED102" s="297">
        <f t="shared" si="1152"/>
        <v>0</v>
      </c>
      <c r="EE102" s="274">
        <v>3437.5</v>
      </c>
      <c r="EF102" s="596">
        <f t="shared" si="1036"/>
        <v>0</v>
      </c>
      <c r="EG102" s="297">
        <f t="shared" si="1153"/>
        <v>0</v>
      </c>
      <c r="EH102" s="269">
        <f t="shared" si="1037"/>
        <v>1718.75</v>
      </c>
      <c r="EI102" s="596">
        <f t="shared" si="1038"/>
        <v>0</v>
      </c>
      <c r="EJ102" s="276">
        <f t="shared" si="1154"/>
        <v>0</v>
      </c>
      <c r="EK102" s="269">
        <f t="shared" si="1039"/>
        <v>343.75</v>
      </c>
      <c r="EL102" s="596">
        <f t="shared" si="1040"/>
        <v>0</v>
      </c>
      <c r="EM102" s="297">
        <f t="shared" si="1155"/>
        <v>0</v>
      </c>
      <c r="EN102" s="1224">
        <v>2460</v>
      </c>
      <c r="EO102" s="596">
        <f t="shared" si="1041"/>
        <v>0</v>
      </c>
      <c r="EP102" s="297">
        <f t="shared" si="1156"/>
        <v>0</v>
      </c>
      <c r="EQ102" s="269">
        <v>-400</v>
      </c>
      <c r="ER102" s="596">
        <f t="shared" si="1042"/>
        <v>0</v>
      </c>
      <c r="ES102" s="297">
        <f t="shared" si="1157"/>
        <v>0</v>
      </c>
      <c r="ET102" s="1036">
        <v>2560</v>
      </c>
      <c r="EU102" s="596">
        <f t="shared" si="1043"/>
        <v>0</v>
      </c>
      <c r="EV102" s="297">
        <f t="shared" si="1158"/>
        <v>0</v>
      </c>
      <c r="EW102" s="1036">
        <v>2593.75</v>
      </c>
      <c r="EX102" s="596">
        <f t="shared" si="1044"/>
        <v>0</v>
      </c>
      <c r="EY102" s="297">
        <f t="shared" si="1159"/>
        <v>0</v>
      </c>
      <c r="EZ102" s="1036">
        <v>1296.8800000000001</v>
      </c>
      <c r="FA102" s="596">
        <f t="shared" si="1045"/>
        <v>0</v>
      </c>
      <c r="FB102" s="297">
        <f t="shared" si="1160"/>
        <v>0</v>
      </c>
      <c r="FC102" s="1036">
        <v>1706.25</v>
      </c>
      <c r="FD102" s="596">
        <f t="shared" si="1046"/>
        <v>0</v>
      </c>
      <c r="FE102" s="297">
        <f t="shared" si="1161"/>
        <v>0</v>
      </c>
      <c r="FF102" s="1036">
        <v>4350</v>
      </c>
      <c r="FG102" s="596">
        <f t="shared" si="1047"/>
        <v>0</v>
      </c>
      <c r="FH102" s="297">
        <f t="shared" si="1162"/>
        <v>0</v>
      </c>
      <c r="FI102" s="1036">
        <v>2175</v>
      </c>
      <c r="FJ102" s="596">
        <f t="shared" si="1048"/>
        <v>0</v>
      </c>
      <c r="FK102" s="297">
        <f t="shared" si="1163"/>
        <v>0</v>
      </c>
      <c r="FL102" s="1036">
        <v>1050</v>
      </c>
      <c r="FM102" s="596">
        <f t="shared" si="1049"/>
        <v>0</v>
      </c>
      <c r="FN102" s="297">
        <f t="shared" si="1164"/>
        <v>0</v>
      </c>
      <c r="FO102" s="1036">
        <v>7710</v>
      </c>
      <c r="FP102" s="274">
        <f t="shared" si="1050"/>
        <v>0</v>
      </c>
      <c r="FQ102" s="274"/>
      <c r="FR102" s="297">
        <f t="shared" si="1165"/>
        <v>0</v>
      </c>
      <c r="FS102" s="269">
        <f t="shared" si="1051"/>
        <v>3855</v>
      </c>
      <c r="FT102" s="596">
        <f t="shared" si="1052"/>
        <v>0</v>
      </c>
      <c r="FU102" s="297">
        <f t="shared" si="1166"/>
        <v>0</v>
      </c>
      <c r="FV102" s="269">
        <f t="shared" si="1053"/>
        <v>771</v>
      </c>
      <c r="FW102" s="596">
        <f t="shared" si="1054"/>
        <v>0</v>
      </c>
      <c r="FX102" s="301">
        <f t="shared" si="1055"/>
        <v>0</v>
      </c>
      <c r="FY102" s="492">
        <f t="shared" si="1167"/>
        <v>0</v>
      </c>
      <c r="FZ102" s="302"/>
      <c r="GA102" s="1131">
        <f t="shared" si="1056"/>
        <v>42795</v>
      </c>
      <c r="GB102" s="316">
        <f t="shared" si="1168"/>
        <v>0</v>
      </c>
      <c r="GC102" s="323">
        <v>543.75</v>
      </c>
      <c r="GD102" s="268">
        <f t="shared" si="1057"/>
        <v>0</v>
      </c>
      <c r="GE102" s="316">
        <f t="shared" si="1169"/>
        <v>0</v>
      </c>
      <c r="GF102" s="1036">
        <v>54.38</v>
      </c>
      <c r="GG102" s="386">
        <f t="shared" si="1058"/>
        <v>0</v>
      </c>
      <c r="GH102" s="669">
        <f t="shared" si="1170"/>
        <v>0</v>
      </c>
      <c r="GI102" s="964">
        <v>-600</v>
      </c>
      <c r="GJ102" s="268">
        <f t="shared" si="1059"/>
        <v>0</v>
      </c>
      <c r="GK102" s="546">
        <f t="shared" si="1171"/>
        <v>0</v>
      </c>
      <c r="GL102" s="268">
        <f t="shared" si="1060"/>
        <v>-60</v>
      </c>
      <c r="GM102" s="386">
        <f t="shared" si="1061"/>
        <v>0</v>
      </c>
      <c r="GN102" s="297">
        <f t="shared" si="1172"/>
        <v>0</v>
      </c>
      <c r="GO102" s="269">
        <v>7592.5</v>
      </c>
      <c r="GP102" s="596">
        <f t="shared" si="1062"/>
        <v>0</v>
      </c>
      <c r="GQ102" s="330">
        <f t="shared" si="1173"/>
        <v>0</v>
      </c>
      <c r="GR102" s="298">
        <f t="shared" si="1063"/>
        <v>3796.25</v>
      </c>
      <c r="GS102" s="274">
        <f t="shared" si="1064"/>
        <v>0</v>
      </c>
      <c r="GT102" s="499">
        <f t="shared" si="1174"/>
        <v>0</v>
      </c>
      <c r="GU102" s="298">
        <f t="shared" si="1065"/>
        <v>759.25</v>
      </c>
      <c r="GV102" s="274">
        <f t="shared" si="1066"/>
        <v>0</v>
      </c>
      <c r="GW102" s="499">
        <f t="shared" si="1175"/>
        <v>0</v>
      </c>
      <c r="GX102" s="1036">
        <v>6825</v>
      </c>
      <c r="GY102" s="274">
        <f t="shared" si="1067"/>
        <v>0</v>
      </c>
      <c r="GZ102" s="499">
        <f t="shared" si="1176"/>
        <v>0</v>
      </c>
      <c r="HA102" s="298">
        <f t="shared" si="1068"/>
        <v>3412.5</v>
      </c>
      <c r="HB102" s="274">
        <f t="shared" si="1069"/>
        <v>0</v>
      </c>
      <c r="HC102" s="499">
        <f t="shared" si="1177"/>
        <v>0</v>
      </c>
      <c r="HD102" s="1036">
        <v>1365</v>
      </c>
      <c r="HE102" s="274">
        <f t="shared" si="1070"/>
        <v>0</v>
      </c>
      <c r="HF102" s="691">
        <f t="shared" si="1178"/>
        <v>0</v>
      </c>
      <c r="HG102" s="317">
        <v>177.5</v>
      </c>
      <c r="HH102" s="498">
        <f t="shared" si="1071"/>
        <v>0</v>
      </c>
      <c r="HI102" s="691">
        <f t="shared" si="1179"/>
        <v>0</v>
      </c>
      <c r="HJ102" s="317">
        <f t="shared" si="1072"/>
        <v>88.75</v>
      </c>
      <c r="HK102" s="498">
        <f t="shared" si="1073"/>
        <v>0</v>
      </c>
      <c r="HL102" s="689">
        <f t="shared" si="1180"/>
        <v>0</v>
      </c>
      <c r="HM102" s="317">
        <f t="shared" si="1074"/>
        <v>17.75</v>
      </c>
      <c r="HN102" s="317">
        <f t="shared" si="1075"/>
        <v>0</v>
      </c>
      <c r="HO102" s="691">
        <f t="shared" si="1181"/>
        <v>0</v>
      </c>
      <c r="HP102" s="1036">
        <v>1670</v>
      </c>
      <c r="HQ102" s="498">
        <f t="shared" si="1076"/>
        <v>0</v>
      </c>
      <c r="HR102" s="499"/>
      <c r="HS102" s="298"/>
      <c r="HT102" s="392"/>
      <c r="HU102" s="691">
        <f t="shared" si="1182"/>
        <v>0</v>
      </c>
      <c r="HV102" s="1036">
        <v>535</v>
      </c>
      <c r="HW102" s="498">
        <f t="shared" si="1077"/>
        <v>0</v>
      </c>
      <c r="HX102" s="499"/>
      <c r="HY102" s="298"/>
      <c r="HZ102" s="392"/>
      <c r="IA102" s="689">
        <f t="shared" si="1183"/>
        <v>0</v>
      </c>
      <c r="IB102" s="1036">
        <v>4312.5</v>
      </c>
      <c r="IC102" s="317">
        <f t="shared" si="1078"/>
        <v>0</v>
      </c>
      <c r="ID102" s="499">
        <f t="shared" si="1184"/>
        <v>0</v>
      </c>
      <c r="IE102" s="1036">
        <v>411</v>
      </c>
      <c r="IF102" s="392">
        <f t="shared" si="1079"/>
        <v>0</v>
      </c>
      <c r="IG102" s="691">
        <f t="shared" si="1185"/>
        <v>0</v>
      </c>
      <c r="IH102" s="317">
        <v>2375</v>
      </c>
      <c r="II102" s="498">
        <f t="shared" si="1080"/>
        <v>0</v>
      </c>
      <c r="IJ102" s="691">
        <f t="shared" si="1186"/>
        <v>0</v>
      </c>
      <c r="IK102" s="298">
        <f t="shared" si="1081"/>
        <v>1187.5</v>
      </c>
      <c r="IL102" s="317">
        <f t="shared" si="1082"/>
        <v>0</v>
      </c>
      <c r="IM102" s="499">
        <f t="shared" si="1187"/>
        <v>0</v>
      </c>
      <c r="IN102" s="1036">
        <v>183.25</v>
      </c>
      <c r="IO102" s="392">
        <f t="shared" si="1083"/>
        <v>0</v>
      </c>
      <c r="IP102" s="499">
        <f t="shared" si="1188"/>
        <v>0</v>
      </c>
      <c r="IQ102" s="1036">
        <v>550</v>
      </c>
      <c r="IR102" s="392">
        <f t="shared" si="1084"/>
        <v>0</v>
      </c>
      <c r="IS102" s="499"/>
      <c r="IT102" s="298"/>
      <c r="IU102" s="392"/>
      <c r="IV102" s="499">
        <f t="shared" si="1189"/>
        <v>0</v>
      </c>
      <c r="IW102" s="298">
        <v>4856.25</v>
      </c>
      <c r="IX102" s="392">
        <f t="shared" si="1085"/>
        <v>0</v>
      </c>
      <c r="IY102" s="499">
        <f t="shared" si="1190"/>
        <v>0</v>
      </c>
      <c r="IZ102" s="298">
        <f t="shared" si="1086"/>
        <v>2428.125</v>
      </c>
      <c r="JA102" s="392">
        <f t="shared" si="1087"/>
        <v>0</v>
      </c>
      <c r="JB102" s="385">
        <f t="shared" si="1191"/>
        <v>0</v>
      </c>
      <c r="JC102" s="298">
        <v>461.62</v>
      </c>
      <c r="JD102" s="392">
        <f t="shared" si="1088"/>
        <v>0</v>
      </c>
      <c r="JE102" s="499">
        <f t="shared" si="1192"/>
        <v>0</v>
      </c>
      <c r="JF102" s="298">
        <v>2135</v>
      </c>
      <c r="JG102" s="392">
        <f t="shared" si="1089"/>
        <v>0</v>
      </c>
      <c r="JH102" s="499">
        <f t="shared" si="1193"/>
        <v>0</v>
      </c>
      <c r="JI102" s="1036">
        <v>6610</v>
      </c>
      <c r="JJ102" s="392">
        <f t="shared" si="1090"/>
        <v>0</v>
      </c>
      <c r="JK102" s="499">
        <f t="shared" si="1194"/>
        <v>0</v>
      </c>
      <c r="JL102" s="1036">
        <v>3305</v>
      </c>
      <c r="JM102" s="392">
        <f t="shared" si="1091"/>
        <v>0</v>
      </c>
      <c r="JN102" s="499">
        <f t="shared" si="1195"/>
        <v>0</v>
      </c>
      <c r="JO102" s="298">
        <f t="shared" si="1092"/>
        <v>661</v>
      </c>
      <c r="JP102" s="392">
        <f t="shared" si="1093"/>
        <v>0</v>
      </c>
      <c r="JQ102" s="561">
        <f t="shared" si="1094"/>
        <v>0</v>
      </c>
      <c r="JR102" s="498">
        <f t="shared" si="1196"/>
        <v>0</v>
      </c>
      <c r="JS102" s="223"/>
      <c r="JT102" s="254">
        <f t="shared" si="903"/>
        <v>43070</v>
      </c>
      <c r="JU102" s="253">
        <f t="shared" si="904"/>
        <v>0</v>
      </c>
      <c r="JV102" s="253">
        <f t="shared" si="905"/>
        <v>4984.375</v>
      </c>
      <c r="JW102" s="253">
        <f t="shared" si="906"/>
        <v>0</v>
      </c>
      <c r="JX102" s="253">
        <f t="shared" si="907"/>
        <v>-311</v>
      </c>
      <c r="JY102" s="253">
        <f t="shared" si="908"/>
        <v>0</v>
      </c>
      <c r="JZ102" s="253">
        <f t="shared" si="909"/>
        <v>0</v>
      </c>
      <c r="KA102" s="253">
        <f t="shared" si="910"/>
        <v>12862</v>
      </c>
      <c r="KB102" s="253">
        <f t="shared" si="911"/>
        <v>0</v>
      </c>
      <c r="KC102" s="253">
        <f t="shared" si="912"/>
        <v>0</v>
      </c>
      <c r="KD102" s="831">
        <f t="shared" si="913"/>
        <v>21161</v>
      </c>
      <c r="KE102" s="831">
        <f t="shared" si="914"/>
        <v>0</v>
      </c>
      <c r="KF102" s="831">
        <f t="shared" si="915"/>
        <v>0</v>
      </c>
      <c r="KG102" s="831">
        <f t="shared" si="916"/>
        <v>6117.62</v>
      </c>
      <c r="KH102" s="831">
        <f t="shared" si="917"/>
        <v>0</v>
      </c>
      <c r="KI102" s="831">
        <f t="shared" si="918"/>
        <v>0</v>
      </c>
      <c r="KJ102" s="253">
        <f t="shared" si="919"/>
        <v>0</v>
      </c>
      <c r="KK102" s="831">
        <f t="shared" si="920"/>
        <v>0</v>
      </c>
      <c r="KL102" s="831">
        <f t="shared" si="921"/>
        <v>75887.5</v>
      </c>
      <c r="KM102" s="831">
        <f t="shared" si="922"/>
        <v>0</v>
      </c>
      <c r="KN102" s="831">
        <f t="shared" si="923"/>
        <v>0</v>
      </c>
      <c r="KO102" s="831">
        <f t="shared" si="924"/>
        <v>65668.75</v>
      </c>
      <c r="KP102" s="831">
        <f t="shared" si="925"/>
        <v>0</v>
      </c>
      <c r="KQ102" s="831">
        <f t="shared" si="926"/>
        <v>0</v>
      </c>
      <c r="KR102" s="831">
        <f t="shared" si="927"/>
        <v>0</v>
      </c>
      <c r="KS102" s="831">
        <f t="shared" si="928"/>
        <v>9904</v>
      </c>
      <c r="KT102" s="243">
        <f t="shared" si="929"/>
        <v>0</v>
      </c>
      <c r="KU102" s="243">
        <f t="shared" si="930"/>
        <v>0</v>
      </c>
      <c r="KV102" s="243">
        <f t="shared" si="931"/>
        <v>0</v>
      </c>
      <c r="KW102" s="243">
        <f t="shared" si="932"/>
        <v>0</v>
      </c>
      <c r="KX102" s="243">
        <f t="shared" si="933"/>
        <v>0</v>
      </c>
      <c r="KY102" s="243">
        <f t="shared" si="934"/>
        <v>0</v>
      </c>
      <c r="KZ102" s="243">
        <f t="shared" si="982"/>
        <v>0</v>
      </c>
      <c r="LA102" s="243">
        <f t="shared" si="935"/>
        <v>0</v>
      </c>
      <c r="LB102" s="243">
        <f t="shared" si="936"/>
        <v>0</v>
      </c>
      <c r="LC102" s="243">
        <f t="shared" si="937"/>
        <v>0</v>
      </c>
      <c r="LD102" s="243">
        <f t="shared" si="938"/>
        <v>0</v>
      </c>
      <c r="LE102" s="243">
        <f t="shared" si="939"/>
        <v>0</v>
      </c>
      <c r="LF102" s="243">
        <f t="shared" si="940"/>
        <v>0</v>
      </c>
      <c r="LG102" s="243">
        <f t="shared" si="941"/>
        <v>0</v>
      </c>
      <c r="LH102" s="243">
        <f t="shared" si="942"/>
        <v>0</v>
      </c>
      <c r="LI102" s="243">
        <f t="shared" si="943"/>
        <v>0</v>
      </c>
      <c r="LJ102" s="243">
        <f t="shared" si="944"/>
        <v>0</v>
      </c>
      <c r="LK102" s="243">
        <f t="shared" si="945"/>
        <v>0</v>
      </c>
      <c r="LL102" s="243">
        <f t="shared" si="946"/>
        <v>0</v>
      </c>
      <c r="LM102" s="243">
        <f t="shared" si="947"/>
        <v>0</v>
      </c>
      <c r="LN102" s="243">
        <f t="shared" si="948"/>
        <v>0</v>
      </c>
      <c r="LO102" s="243">
        <f t="shared" si="949"/>
        <v>0</v>
      </c>
      <c r="LP102" s="243">
        <f t="shared" si="950"/>
        <v>0</v>
      </c>
      <c r="LQ102" s="243">
        <f t="shared" si="951"/>
        <v>0</v>
      </c>
      <c r="LR102" s="243">
        <f t="shared" si="952"/>
        <v>0</v>
      </c>
      <c r="LS102" s="243">
        <f t="shared" si="953"/>
        <v>0</v>
      </c>
      <c r="LT102" s="243">
        <f t="shared" si="954"/>
        <v>0</v>
      </c>
      <c r="LU102" s="243">
        <f t="shared" si="955"/>
        <v>0</v>
      </c>
      <c r="LV102" s="243">
        <f t="shared" si="956"/>
        <v>0</v>
      </c>
      <c r="LW102" s="243">
        <f t="shared" si="957"/>
        <v>0</v>
      </c>
      <c r="LX102" s="243">
        <f t="shared" si="958"/>
        <v>0</v>
      </c>
      <c r="LY102" s="243">
        <f t="shared" si="959"/>
        <v>0</v>
      </c>
      <c r="LZ102" s="243">
        <f t="shared" si="960"/>
        <v>0</v>
      </c>
      <c r="MA102" s="243">
        <f t="shared" si="961"/>
        <v>0</v>
      </c>
      <c r="MB102" s="243">
        <f t="shared" si="962"/>
        <v>0</v>
      </c>
      <c r="MC102" s="243">
        <f t="shared" si="983"/>
        <v>0</v>
      </c>
      <c r="MD102" s="243">
        <f t="shared" si="963"/>
        <v>0</v>
      </c>
      <c r="ME102" s="243">
        <f t="shared" si="964"/>
        <v>0</v>
      </c>
      <c r="MF102" s="243">
        <f t="shared" si="965"/>
        <v>0</v>
      </c>
      <c r="MG102" s="243">
        <f t="shared" si="966"/>
        <v>0</v>
      </c>
      <c r="MH102" s="243">
        <f t="shared" si="967"/>
        <v>0</v>
      </c>
      <c r="MI102" s="243">
        <f t="shared" si="968"/>
        <v>0</v>
      </c>
      <c r="MJ102" s="243">
        <f t="shared" si="969"/>
        <v>0</v>
      </c>
      <c r="MK102" s="243">
        <f t="shared" si="970"/>
        <v>0</v>
      </c>
      <c r="ML102" s="243">
        <f t="shared" si="971"/>
        <v>0</v>
      </c>
      <c r="MM102" s="243">
        <f t="shared" si="972"/>
        <v>0</v>
      </c>
      <c r="MN102" s="243">
        <f t="shared" si="973"/>
        <v>0</v>
      </c>
      <c r="MO102" s="243">
        <f t="shared" si="974"/>
        <v>0</v>
      </c>
      <c r="MP102" s="243">
        <f t="shared" si="975"/>
        <v>0</v>
      </c>
      <c r="MQ102" s="243">
        <f t="shared" si="976"/>
        <v>0</v>
      </c>
      <c r="MR102" s="243">
        <f t="shared" si="977"/>
        <v>0</v>
      </c>
      <c r="MS102" s="243">
        <f t="shared" si="978"/>
        <v>0</v>
      </c>
      <c r="MT102" s="243">
        <f t="shared" si="979"/>
        <v>0</v>
      </c>
      <c r="MU102" s="243">
        <f t="shared" si="980"/>
        <v>0</v>
      </c>
      <c r="MV102" s="243">
        <f t="shared" si="981"/>
        <v>0</v>
      </c>
      <c r="MW102" s="861">
        <f t="shared" si="898"/>
        <v>43070</v>
      </c>
      <c r="MX102" s="253">
        <f t="shared" si="899"/>
        <v>196274.245</v>
      </c>
      <c r="MY102" s="243">
        <f t="shared" si="900"/>
        <v>0</v>
      </c>
      <c r="MZ102" s="243">
        <f t="shared" si="901"/>
        <v>0</v>
      </c>
      <c r="NA102" s="243">
        <f t="shared" si="902"/>
        <v>196274.245</v>
      </c>
      <c r="NB102" s="359"/>
      <c r="NC102" s="1159">
        <f t="shared" si="1095"/>
        <v>42795</v>
      </c>
      <c r="ND102" s="378">
        <f t="shared" si="1096"/>
        <v>4977.87</v>
      </c>
      <c r="NE102" s="378">
        <f t="shared" si="1097"/>
        <v>0</v>
      </c>
      <c r="NF102" s="382">
        <f t="shared" si="1098"/>
        <v>0</v>
      </c>
      <c r="NG102" s="274">
        <f t="shared" si="1099"/>
        <v>4977.87</v>
      </c>
      <c r="NH102" s="819">
        <f t="shared" si="1100"/>
        <v>42795</v>
      </c>
      <c r="NI102" s="269">
        <f t="shared" si="1101"/>
        <v>4977.87</v>
      </c>
      <c r="NJ102" s="274">
        <f t="shared" si="1102"/>
        <v>0</v>
      </c>
      <c r="NK102" s="1113">
        <f t="shared" si="1103"/>
        <v>1</v>
      </c>
      <c r="NL102" s="992">
        <f t="shared" si="1104"/>
        <v>0</v>
      </c>
      <c r="NM102" s="413">
        <f t="shared" si="1105"/>
        <v>42795</v>
      </c>
      <c r="NN102" s="378">
        <f t="shared" si="1197"/>
        <v>167046.48499999999</v>
      </c>
      <c r="NO102" s="243">
        <f>MAX(NN55:NN102)</f>
        <v>167046.48499999999</v>
      </c>
      <c r="NP102" s="243">
        <f t="shared" si="1106"/>
        <v>0</v>
      </c>
      <c r="NQ102" s="276">
        <f>(NP102=NP203)*1</f>
        <v>0</v>
      </c>
      <c r="NR102" s="254">
        <f t="shared" si="1107"/>
        <v>0</v>
      </c>
      <c r="NS102" s="757"/>
      <c r="NT102" s="757"/>
      <c r="NU102" s="758"/>
      <c r="NV102" s="758"/>
      <c r="NW102" s="758"/>
      <c r="NX102" s="234"/>
      <c r="NY102" s="241"/>
      <c r="NZ102" s="241"/>
      <c r="OA102" s="143"/>
      <c r="OB102" s="241"/>
      <c r="OC102" s="241"/>
      <c r="OD102" s="236"/>
      <c r="OE102" s="236"/>
      <c r="OF102" s="236"/>
      <c r="OG102" s="234"/>
      <c r="OH102" s="143"/>
      <c r="OI102" s="236"/>
      <c r="OJ102" s="236"/>
      <c r="OK102" s="236"/>
      <c r="OL102" s="236"/>
      <c r="OM102" s="236"/>
      <c r="ON102" s="236"/>
      <c r="OO102" s="236"/>
      <c r="OP102" s="236"/>
      <c r="OQ102" s="236"/>
      <c r="OR102" s="236"/>
      <c r="OS102" s="236"/>
      <c r="OT102" s="236"/>
      <c r="OU102" s="236"/>
      <c r="OV102" s="236"/>
      <c r="OW102" s="236"/>
      <c r="OX102" s="236"/>
      <c r="OY102" s="236"/>
      <c r="OZ102" s="236"/>
      <c r="PA102" s="236"/>
      <c r="PB102" s="236"/>
      <c r="PC102" s="236"/>
      <c r="PD102" s="236"/>
      <c r="PE102" s="236"/>
      <c r="PF102" s="236"/>
      <c r="PG102" s="236"/>
      <c r="PH102" s="236"/>
      <c r="PI102" s="236"/>
      <c r="PJ102" s="236"/>
      <c r="PK102" s="236"/>
      <c r="PL102" s="236"/>
      <c r="PM102" s="236"/>
      <c r="PN102" s="236"/>
      <c r="PO102" s="236"/>
      <c r="PP102" s="236"/>
      <c r="PQ102" s="236"/>
      <c r="PR102" s="236"/>
      <c r="PS102" s="236"/>
      <c r="PT102" s="236"/>
      <c r="PU102" s="236"/>
      <c r="PV102" s="236"/>
      <c r="PW102" s="236"/>
      <c r="PX102" s="236"/>
      <c r="PY102" s="236"/>
      <c r="PZ102" s="236"/>
      <c r="QA102" s="236"/>
      <c r="QB102" s="236"/>
      <c r="QC102" s="236"/>
      <c r="QD102" s="236"/>
      <c r="QE102" s="236"/>
      <c r="QF102" s="236"/>
      <c r="QG102" s="236"/>
      <c r="QH102" s="236"/>
      <c r="QI102" s="236"/>
      <c r="QJ102" s="236"/>
      <c r="QK102" s="236"/>
      <c r="QL102" s="236"/>
      <c r="QM102" s="236"/>
      <c r="QN102" s="236"/>
      <c r="QO102" s="236"/>
      <c r="QP102" s="236"/>
      <c r="QQ102" s="236"/>
      <c r="QR102" s="236"/>
      <c r="QS102" s="236"/>
      <c r="QT102" s="236"/>
      <c r="QU102" s="236"/>
      <c r="QV102" s="236"/>
      <c r="QW102" s="236"/>
      <c r="QX102" s="236"/>
      <c r="QY102" s="84"/>
      <c r="QZ102" s="84"/>
      <c r="RA102" s="84"/>
      <c r="RB102" s="84"/>
      <c r="RC102" s="84"/>
      <c r="RD102" s="84"/>
      <c r="RE102" s="84"/>
      <c r="RF102" s="84"/>
      <c r="RG102" s="84"/>
      <c r="RH102" s="84"/>
      <c r="RI102" s="84"/>
      <c r="RJ102" s="84"/>
      <c r="RK102" s="84"/>
      <c r="RL102" s="84"/>
      <c r="RM102" s="84"/>
      <c r="RN102" s="84"/>
      <c r="RO102" s="84"/>
      <c r="RP102" s="84"/>
      <c r="RQ102" s="84"/>
      <c r="RR102" s="84"/>
      <c r="RS102" s="84"/>
      <c r="RT102" s="84"/>
      <c r="RU102" s="84"/>
      <c r="RV102" s="84"/>
      <c r="RW102" s="84"/>
      <c r="RX102" s="84"/>
      <c r="RY102" s="84"/>
      <c r="RZ102" s="84"/>
      <c r="SA102" s="84"/>
      <c r="SB102" s="84"/>
      <c r="SC102" s="84"/>
      <c r="SD102" s="84"/>
      <c r="SE102" s="84"/>
      <c r="SF102" s="84"/>
      <c r="SG102" s="84"/>
      <c r="SH102" s="84"/>
      <c r="SI102" s="84"/>
      <c r="SJ102" s="84"/>
      <c r="SK102" s="84"/>
      <c r="SL102" s="84"/>
      <c r="SM102" s="84"/>
      <c r="SN102" s="84"/>
      <c r="SO102" s="84"/>
      <c r="SP102" s="84"/>
      <c r="SQ102" s="84"/>
      <c r="SR102" s="84"/>
      <c r="SS102" s="84"/>
      <c r="ST102" s="84"/>
      <c r="SU102" s="84"/>
      <c r="SV102" s="84"/>
      <c r="SW102" s="84"/>
      <c r="SX102" s="84"/>
      <c r="SY102" s="84"/>
      <c r="SZ102" s="84"/>
      <c r="TA102" s="84"/>
      <c r="TB102" s="84"/>
      <c r="TC102" s="84"/>
      <c r="TD102" s="84"/>
      <c r="TE102" s="84"/>
      <c r="TF102" s="84"/>
      <c r="TG102" s="84"/>
      <c r="TH102" s="84"/>
      <c r="TI102" s="84"/>
      <c r="TJ102" s="84"/>
      <c r="TK102" s="84"/>
      <c r="TL102" s="84"/>
      <c r="TM102" s="84"/>
      <c r="TN102" s="84"/>
      <c r="TO102" s="84"/>
      <c r="TP102" s="84"/>
      <c r="TQ102" s="84"/>
      <c r="TR102" s="84"/>
      <c r="TS102" s="84"/>
      <c r="TT102" s="84"/>
      <c r="TU102" s="84"/>
      <c r="TV102" s="84"/>
      <c r="TW102" s="84"/>
      <c r="TX102" s="84"/>
      <c r="TY102" s="84"/>
      <c r="TZ102" s="84"/>
      <c r="UA102" s="84"/>
      <c r="UB102" s="84"/>
      <c r="UC102" s="84"/>
      <c r="UD102" s="84"/>
      <c r="UE102" s="84"/>
      <c r="UF102" s="84"/>
      <c r="UG102" s="84"/>
      <c r="UH102" s="84"/>
      <c r="UI102" s="84"/>
    </row>
    <row r="103" spans="1:555" s="90" customFormat="1" ht="19.5" customHeight="1" x14ac:dyDescent="0.35">
      <c r="A103" s="84"/>
      <c r="B103" s="1167">
        <f t="shared" si="1108"/>
        <v>42826</v>
      </c>
      <c r="C103" s="867">
        <f t="shared" si="1109"/>
        <v>34179.75</v>
      </c>
      <c r="D103" s="869">
        <v>0</v>
      </c>
      <c r="E103" s="869">
        <v>0</v>
      </c>
      <c r="F103" s="867">
        <f t="shared" si="984"/>
        <v>-940.62</v>
      </c>
      <c r="G103" s="870">
        <f t="shared" si="1110"/>
        <v>33239.129999999997</v>
      </c>
      <c r="H103" s="953">
        <f t="shared" si="1111"/>
        <v>-2.7519803392359512E-2</v>
      </c>
      <c r="I103" s="355">
        <f t="shared" si="1112"/>
        <v>166105.86499999999</v>
      </c>
      <c r="J103" s="355">
        <f>MAX(I55:I103)</f>
        <v>167046.48499999999</v>
      </c>
      <c r="K103" s="355">
        <f t="shared" si="985"/>
        <v>-940.61999999999534</v>
      </c>
      <c r="L103" s="1145">
        <f t="shared" si="986"/>
        <v>42826</v>
      </c>
      <c r="M103" s="330">
        <f t="shared" si="1113"/>
        <v>0</v>
      </c>
      <c r="N103" s="1035">
        <v>-3303.75</v>
      </c>
      <c r="O103" s="498">
        <f t="shared" si="987"/>
        <v>0</v>
      </c>
      <c r="P103" s="330">
        <f t="shared" si="1114"/>
        <v>1</v>
      </c>
      <c r="Q103" s="382">
        <f t="shared" si="988"/>
        <v>-330.375</v>
      </c>
      <c r="R103" s="274">
        <f t="shared" si="989"/>
        <v>-330.375</v>
      </c>
      <c r="S103" s="499">
        <f t="shared" si="1115"/>
        <v>0</v>
      </c>
      <c r="T103" s="964">
        <v>-4435</v>
      </c>
      <c r="U103" s="269">
        <f t="shared" si="990"/>
        <v>0</v>
      </c>
      <c r="V103" s="499">
        <f t="shared" si="1116"/>
        <v>1</v>
      </c>
      <c r="W103" s="964">
        <v>-443.5</v>
      </c>
      <c r="X103" s="269">
        <f t="shared" si="991"/>
        <v>-443.5</v>
      </c>
      <c r="Y103" s="499">
        <f t="shared" si="1117"/>
        <v>0</v>
      </c>
      <c r="Z103" s="298">
        <v>-4210</v>
      </c>
      <c r="AA103" s="392">
        <f t="shared" si="992"/>
        <v>0</v>
      </c>
      <c r="AB103" s="330">
        <f t="shared" si="1118"/>
        <v>0</v>
      </c>
      <c r="AC103" s="298">
        <f t="shared" si="993"/>
        <v>-2105</v>
      </c>
      <c r="AD103" s="274">
        <f t="shared" si="994"/>
        <v>0</v>
      </c>
      <c r="AE103" s="499">
        <f t="shared" si="1119"/>
        <v>1</v>
      </c>
      <c r="AF103" s="964">
        <v>-421</v>
      </c>
      <c r="AG103" s="274">
        <f t="shared" si="995"/>
        <v>-421</v>
      </c>
      <c r="AH103" s="499">
        <f t="shared" si="1120"/>
        <v>0</v>
      </c>
      <c r="AI103" s="1036">
        <v>3040</v>
      </c>
      <c r="AJ103" s="392">
        <f t="shared" si="996"/>
        <v>0</v>
      </c>
      <c r="AK103" s="330">
        <f t="shared" si="1121"/>
        <v>0</v>
      </c>
      <c r="AL103" s="1036">
        <v>1520</v>
      </c>
      <c r="AM103" s="274">
        <f t="shared" si="997"/>
        <v>0</v>
      </c>
      <c r="AN103" s="499">
        <f t="shared" si="1122"/>
        <v>1</v>
      </c>
      <c r="AO103" s="1036">
        <v>608</v>
      </c>
      <c r="AP103" s="392">
        <f t="shared" si="998"/>
        <v>608</v>
      </c>
      <c r="AQ103" s="316">
        <f t="shared" si="1123"/>
        <v>0</v>
      </c>
      <c r="AR103" s="1036">
        <v>1753.75</v>
      </c>
      <c r="AS103" s="392">
        <f t="shared" si="999"/>
        <v>0</v>
      </c>
      <c r="AT103" s="276">
        <f t="shared" si="1124"/>
        <v>0</v>
      </c>
      <c r="AU103" s="1036">
        <v>876.88</v>
      </c>
      <c r="AV103" s="392">
        <f t="shared" si="1000"/>
        <v>0</v>
      </c>
      <c r="AW103" s="297">
        <f t="shared" si="1125"/>
        <v>1</v>
      </c>
      <c r="AX103" s="1036">
        <v>175.38</v>
      </c>
      <c r="AY103" s="274">
        <f t="shared" si="1001"/>
        <v>175.38</v>
      </c>
      <c r="AZ103" s="499">
        <f t="shared" si="1126"/>
        <v>0</v>
      </c>
      <c r="BA103" s="268">
        <v>-40</v>
      </c>
      <c r="BB103" s="392">
        <f t="shared" si="1002"/>
        <v>0</v>
      </c>
      <c r="BC103" s="330">
        <f t="shared" si="1127"/>
        <v>0</v>
      </c>
      <c r="BD103" s="268">
        <v>1250</v>
      </c>
      <c r="BE103" s="274">
        <f t="shared" si="1003"/>
        <v>0</v>
      </c>
      <c r="BF103" s="499">
        <f t="shared" si="1128"/>
        <v>0</v>
      </c>
      <c r="BG103" s="964">
        <v>-1275</v>
      </c>
      <c r="BH103" s="358">
        <f t="shared" si="1004"/>
        <v>0</v>
      </c>
      <c r="BI103" s="499">
        <f t="shared" si="1129"/>
        <v>0</v>
      </c>
      <c r="BJ103" s="964">
        <v>-1968.75</v>
      </c>
      <c r="BK103" s="269">
        <f t="shared" si="1005"/>
        <v>0</v>
      </c>
      <c r="BL103" s="499">
        <f t="shared" si="1130"/>
        <v>1</v>
      </c>
      <c r="BM103" s="382">
        <f t="shared" si="1006"/>
        <v>-984.375</v>
      </c>
      <c r="BN103" s="392">
        <f t="shared" si="1007"/>
        <v>-984.375</v>
      </c>
      <c r="BO103" s="499">
        <f t="shared" si="1131"/>
        <v>0</v>
      </c>
      <c r="BP103" s="1036">
        <v>1006.25</v>
      </c>
      <c r="BQ103" s="274">
        <f t="shared" si="1008"/>
        <v>0</v>
      </c>
      <c r="BR103" s="499">
        <f t="shared" si="1132"/>
        <v>0</v>
      </c>
      <c r="BS103" s="298">
        <v>1262.5</v>
      </c>
      <c r="BT103" s="269">
        <f t="shared" si="1009"/>
        <v>0</v>
      </c>
      <c r="BU103" s="499">
        <f t="shared" si="1133"/>
        <v>1</v>
      </c>
      <c r="BV103" s="298">
        <f t="shared" si="1010"/>
        <v>631.25</v>
      </c>
      <c r="BW103" s="392">
        <f t="shared" si="1011"/>
        <v>631.25</v>
      </c>
      <c r="BX103" s="499">
        <f t="shared" si="1134"/>
        <v>0</v>
      </c>
      <c r="BY103" s="1036">
        <v>1580</v>
      </c>
      <c r="BZ103" s="392">
        <f t="shared" si="1012"/>
        <v>0</v>
      </c>
      <c r="CA103" s="297">
        <f t="shared" si="1198"/>
        <v>0</v>
      </c>
      <c r="CB103" s="964">
        <v>-1760</v>
      </c>
      <c r="CC103" s="269">
        <f t="shared" si="1013"/>
        <v>0</v>
      </c>
      <c r="CD103" s="501">
        <f t="shared" si="1135"/>
        <v>0</v>
      </c>
      <c r="CE103" s="298">
        <f t="shared" si="1014"/>
        <v>-880</v>
      </c>
      <c r="CF103" s="500">
        <f t="shared" si="1015"/>
        <v>0</v>
      </c>
      <c r="CG103" s="330">
        <f t="shared" si="1136"/>
        <v>1</v>
      </c>
      <c r="CH103" s="964">
        <v>-176</v>
      </c>
      <c r="CI103" s="299">
        <f t="shared" si="1016"/>
        <v>-176</v>
      </c>
      <c r="CJ103" s="499">
        <f t="shared" si="1137"/>
        <v>0</v>
      </c>
      <c r="CK103" s="268"/>
      <c r="CL103" s="392">
        <f t="shared" si="1017"/>
        <v>0</v>
      </c>
      <c r="CM103" s="330">
        <f t="shared" si="1138"/>
        <v>0</v>
      </c>
      <c r="CN103" s="268"/>
      <c r="CO103" s="269">
        <f t="shared" si="1018"/>
        <v>0</v>
      </c>
      <c r="CP103" s="501">
        <f t="shared" si="1139"/>
        <v>0</v>
      </c>
      <c r="CQ103" s="268"/>
      <c r="CR103" s="299"/>
      <c r="CS103" s="330">
        <f t="shared" si="1140"/>
        <v>1</v>
      </c>
      <c r="CT103" s="268"/>
      <c r="CU103" s="274">
        <f t="shared" si="1019"/>
        <v>0</v>
      </c>
      <c r="CV103" s="323">
        <f t="shared" si="1020"/>
        <v>-940.62</v>
      </c>
      <c r="CW103" s="323">
        <f t="shared" si="1141"/>
        <v>166105.86499999999</v>
      </c>
      <c r="CX103" s="223"/>
      <c r="CY103" s="1127">
        <f t="shared" si="1021"/>
        <v>42826</v>
      </c>
      <c r="CZ103" s="297">
        <f t="shared" si="1142"/>
        <v>0</v>
      </c>
      <c r="DA103" s="269">
        <v>-1453.75</v>
      </c>
      <c r="DB103" s="299">
        <f t="shared" si="1022"/>
        <v>0</v>
      </c>
      <c r="DC103" s="297">
        <f t="shared" si="1143"/>
        <v>0</v>
      </c>
      <c r="DD103" s="298">
        <f t="shared" si="1023"/>
        <v>-145.375</v>
      </c>
      <c r="DE103" s="299">
        <f t="shared" si="1024"/>
        <v>0</v>
      </c>
      <c r="DF103" s="297">
        <f t="shared" si="1144"/>
        <v>0</v>
      </c>
      <c r="DG103" s="1034">
        <v>1730</v>
      </c>
      <c r="DH103" s="299">
        <f t="shared" si="1025"/>
        <v>0</v>
      </c>
      <c r="DI103" s="297">
        <f t="shared" si="1145"/>
        <v>0</v>
      </c>
      <c r="DJ103" s="1036">
        <v>173</v>
      </c>
      <c r="DK103" s="596">
        <f t="shared" si="1026"/>
        <v>0</v>
      </c>
      <c r="DL103" s="297">
        <f t="shared" si="1146"/>
        <v>0</v>
      </c>
      <c r="DM103" s="1035">
        <v>-2960</v>
      </c>
      <c r="DN103" s="596">
        <f t="shared" si="1027"/>
        <v>0</v>
      </c>
      <c r="DO103" s="330">
        <f t="shared" si="1147"/>
        <v>0</v>
      </c>
      <c r="DP103" s="298">
        <f t="shared" si="1028"/>
        <v>-1480</v>
      </c>
      <c r="DQ103" s="274">
        <f t="shared" si="1029"/>
        <v>0</v>
      </c>
      <c r="DR103" s="499">
        <f t="shared" si="1148"/>
        <v>0</v>
      </c>
      <c r="DS103" s="298">
        <f t="shared" si="1030"/>
        <v>-296</v>
      </c>
      <c r="DT103" s="274">
        <f t="shared" si="1031"/>
        <v>0</v>
      </c>
      <c r="DU103" s="297">
        <f t="shared" si="1149"/>
        <v>0</v>
      </c>
      <c r="DV103" s="1036">
        <v>2770</v>
      </c>
      <c r="DW103" s="596">
        <f t="shared" si="1032"/>
        <v>0</v>
      </c>
      <c r="DX103" s="297">
        <f t="shared" si="1150"/>
        <v>0</v>
      </c>
      <c r="DY103" s="269">
        <f t="shared" si="1033"/>
        <v>1385</v>
      </c>
      <c r="DZ103" s="596">
        <f t="shared" si="1034"/>
        <v>0</v>
      </c>
      <c r="EA103" s="297">
        <f t="shared" si="1151"/>
        <v>0</v>
      </c>
      <c r="EB103" s="1053">
        <v>554</v>
      </c>
      <c r="EC103" s="596">
        <f t="shared" si="1035"/>
        <v>0</v>
      </c>
      <c r="ED103" s="297">
        <f t="shared" si="1152"/>
        <v>0</v>
      </c>
      <c r="EE103" s="274">
        <v>887.5</v>
      </c>
      <c r="EF103" s="596">
        <f t="shared" si="1036"/>
        <v>0</v>
      </c>
      <c r="EG103" s="297">
        <f t="shared" si="1153"/>
        <v>0</v>
      </c>
      <c r="EH103" s="269">
        <f t="shared" si="1037"/>
        <v>443.75</v>
      </c>
      <c r="EI103" s="596">
        <f t="shared" si="1038"/>
        <v>0</v>
      </c>
      <c r="EJ103" s="276">
        <f t="shared" si="1154"/>
        <v>0</v>
      </c>
      <c r="EK103" s="269">
        <f t="shared" si="1039"/>
        <v>88.75</v>
      </c>
      <c r="EL103" s="596">
        <f t="shared" si="1040"/>
        <v>0</v>
      </c>
      <c r="EM103" s="297">
        <f t="shared" si="1155"/>
        <v>0</v>
      </c>
      <c r="EN103" s="1224">
        <v>1700</v>
      </c>
      <c r="EO103" s="596">
        <f t="shared" si="1041"/>
        <v>0</v>
      </c>
      <c r="EP103" s="297">
        <f t="shared" si="1156"/>
        <v>0</v>
      </c>
      <c r="EQ103" s="269">
        <v>1955</v>
      </c>
      <c r="ER103" s="596">
        <f t="shared" si="1042"/>
        <v>0</v>
      </c>
      <c r="ES103" s="297">
        <f t="shared" si="1157"/>
        <v>0</v>
      </c>
      <c r="ET103" s="1036">
        <v>1260</v>
      </c>
      <c r="EU103" s="596">
        <f t="shared" si="1043"/>
        <v>0</v>
      </c>
      <c r="EV103" s="297">
        <f t="shared" si="1158"/>
        <v>0</v>
      </c>
      <c r="EW103" s="964">
        <v>-731.25</v>
      </c>
      <c r="EX103" s="596">
        <f t="shared" si="1044"/>
        <v>0</v>
      </c>
      <c r="EY103" s="297">
        <f t="shared" si="1159"/>
        <v>0</v>
      </c>
      <c r="EZ103" s="964">
        <v>-365.63</v>
      </c>
      <c r="FA103" s="596">
        <f t="shared" si="1045"/>
        <v>0</v>
      </c>
      <c r="FB103" s="297">
        <f t="shared" si="1160"/>
        <v>0</v>
      </c>
      <c r="FC103" s="1036">
        <v>2156.25</v>
      </c>
      <c r="FD103" s="596">
        <f t="shared" si="1046"/>
        <v>0</v>
      </c>
      <c r="FE103" s="297">
        <f t="shared" si="1161"/>
        <v>0</v>
      </c>
      <c r="FF103" s="1036">
        <v>2818.75</v>
      </c>
      <c r="FG103" s="596">
        <f t="shared" si="1047"/>
        <v>0</v>
      </c>
      <c r="FH103" s="297">
        <f t="shared" si="1162"/>
        <v>0</v>
      </c>
      <c r="FI103" s="1036">
        <v>1409.37</v>
      </c>
      <c r="FJ103" s="596">
        <f t="shared" si="1048"/>
        <v>0</v>
      </c>
      <c r="FK103" s="297">
        <f t="shared" si="1163"/>
        <v>0</v>
      </c>
      <c r="FL103" s="1036">
        <v>15</v>
      </c>
      <c r="FM103" s="596">
        <f t="shared" si="1049"/>
        <v>0</v>
      </c>
      <c r="FN103" s="297">
        <f t="shared" si="1164"/>
        <v>0</v>
      </c>
      <c r="FO103" s="1036">
        <v>5720</v>
      </c>
      <c r="FP103" s="274">
        <f t="shared" si="1050"/>
        <v>0</v>
      </c>
      <c r="FQ103" s="274"/>
      <c r="FR103" s="297">
        <f t="shared" si="1165"/>
        <v>0</v>
      </c>
      <c r="FS103" s="269">
        <f t="shared" si="1051"/>
        <v>2860</v>
      </c>
      <c r="FT103" s="596">
        <f t="shared" si="1052"/>
        <v>0</v>
      </c>
      <c r="FU103" s="297">
        <f t="shared" si="1166"/>
        <v>0</v>
      </c>
      <c r="FV103" s="269">
        <f t="shared" si="1053"/>
        <v>572</v>
      </c>
      <c r="FW103" s="596">
        <f t="shared" si="1054"/>
        <v>0</v>
      </c>
      <c r="FX103" s="301">
        <f t="shared" si="1055"/>
        <v>0</v>
      </c>
      <c r="FY103" s="492">
        <f t="shared" si="1167"/>
        <v>0</v>
      </c>
      <c r="FZ103" s="302"/>
      <c r="GA103" s="1131">
        <f t="shared" si="1056"/>
        <v>42826</v>
      </c>
      <c r="GB103" s="316">
        <f t="shared" si="1168"/>
        <v>0</v>
      </c>
      <c r="GC103" s="323">
        <v>-1162.5</v>
      </c>
      <c r="GD103" s="268">
        <f t="shared" si="1057"/>
        <v>0</v>
      </c>
      <c r="GE103" s="316">
        <f t="shared" si="1169"/>
        <v>0</v>
      </c>
      <c r="GF103" s="964">
        <v>-116.25</v>
      </c>
      <c r="GG103" s="386">
        <f t="shared" si="1058"/>
        <v>0</v>
      </c>
      <c r="GH103" s="669">
        <f t="shared" si="1170"/>
        <v>0</v>
      </c>
      <c r="GI103" s="1036">
        <v>3195</v>
      </c>
      <c r="GJ103" s="268">
        <f t="shared" si="1059"/>
        <v>0</v>
      </c>
      <c r="GK103" s="546">
        <f t="shared" si="1171"/>
        <v>0</v>
      </c>
      <c r="GL103" s="268">
        <f t="shared" si="1060"/>
        <v>319.5</v>
      </c>
      <c r="GM103" s="386">
        <f t="shared" si="1061"/>
        <v>0</v>
      </c>
      <c r="GN103" s="297">
        <f t="shared" si="1172"/>
        <v>0</v>
      </c>
      <c r="GO103" s="269">
        <v>2267.5</v>
      </c>
      <c r="GP103" s="596">
        <f t="shared" si="1062"/>
        <v>0</v>
      </c>
      <c r="GQ103" s="330">
        <f t="shared" si="1173"/>
        <v>0</v>
      </c>
      <c r="GR103" s="298">
        <f t="shared" si="1063"/>
        <v>1133.75</v>
      </c>
      <c r="GS103" s="274">
        <f t="shared" si="1064"/>
        <v>0</v>
      </c>
      <c r="GT103" s="499">
        <f t="shared" si="1174"/>
        <v>0</v>
      </c>
      <c r="GU103" s="298">
        <f t="shared" si="1065"/>
        <v>226.75</v>
      </c>
      <c r="GV103" s="274">
        <f t="shared" si="1066"/>
        <v>0</v>
      </c>
      <c r="GW103" s="499">
        <f t="shared" si="1175"/>
        <v>0</v>
      </c>
      <c r="GX103" s="1036">
        <v>3615</v>
      </c>
      <c r="GY103" s="274">
        <f t="shared" si="1067"/>
        <v>0</v>
      </c>
      <c r="GZ103" s="499">
        <f t="shared" si="1176"/>
        <v>0</v>
      </c>
      <c r="HA103" s="298">
        <f t="shared" si="1068"/>
        <v>1807.5</v>
      </c>
      <c r="HB103" s="274">
        <f t="shared" si="1069"/>
        <v>0</v>
      </c>
      <c r="HC103" s="499">
        <f t="shared" si="1177"/>
        <v>0</v>
      </c>
      <c r="HD103" s="1036">
        <v>723</v>
      </c>
      <c r="HE103" s="274">
        <f t="shared" si="1070"/>
        <v>0</v>
      </c>
      <c r="HF103" s="691">
        <f t="shared" si="1178"/>
        <v>0</v>
      </c>
      <c r="HG103" s="317">
        <v>927.5</v>
      </c>
      <c r="HH103" s="498">
        <f t="shared" si="1071"/>
        <v>0</v>
      </c>
      <c r="HI103" s="691">
        <f t="shared" si="1179"/>
        <v>0</v>
      </c>
      <c r="HJ103" s="317">
        <f t="shared" si="1072"/>
        <v>463.75</v>
      </c>
      <c r="HK103" s="498">
        <f t="shared" si="1073"/>
        <v>0</v>
      </c>
      <c r="HL103" s="689">
        <f t="shared" si="1180"/>
        <v>0</v>
      </c>
      <c r="HM103" s="317">
        <f t="shared" si="1074"/>
        <v>92.75</v>
      </c>
      <c r="HN103" s="317">
        <f t="shared" si="1075"/>
        <v>0</v>
      </c>
      <c r="HO103" s="691">
        <f t="shared" si="1181"/>
        <v>0</v>
      </c>
      <c r="HP103" s="1036">
        <v>500</v>
      </c>
      <c r="HQ103" s="498">
        <f t="shared" si="1076"/>
        <v>0</v>
      </c>
      <c r="HR103" s="499"/>
      <c r="HS103" s="298"/>
      <c r="HT103" s="392"/>
      <c r="HU103" s="691">
        <f t="shared" si="1182"/>
        <v>0</v>
      </c>
      <c r="HV103" s="1036">
        <v>510</v>
      </c>
      <c r="HW103" s="498">
        <f t="shared" si="1077"/>
        <v>0</v>
      </c>
      <c r="HX103" s="499"/>
      <c r="HY103" s="298"/>
      <c r="HZ103" s="392"/>
      <c r="IA103" s="689">
        <f t="shared" si="1183"/>
        <v>0</v>
      </c>
      <c r="IB103" s="1036">
        <v>1287.5</v>
      </c>
      <c r="IC103" s="317">
        <f t="shared" si="1078"/>
        <v>0</v>
      </c>
      <c r="ID103" s="499">
        <f t="shared" si="1184"/>
        <v>0</v>
      </c>
      <c r="IE103" s="1036">
        <v>99.75</v>
      </c>
      <c r="IF103" s="392">
        <f t="shared" si="1079"/>
        <v>0</v>
      </c>
      <c r="IG103" s="691">
        <f t="shared" si="1185"/>
        <v>0</v>
      </c>
      <c r="IH103" s="317">
        <v>2081.25</v>
      </c>
      <c r="II103" s="498">
        <f t="shared" si="1080"/>
        <v>0</v>
      </c>
      <c r="IJ103" s="691">
        <f t="shared" si="1186"/>
        <v>0</v>
      </c>
      <c r="IK103" s="298">
        <f t="shared" si="1081"/>
        <v>1040.625</v>
      </c>
      <c r="IL103" s="317">
        <f t="shared" si="1082"/>
        <v>0</v>
      </c>
      <c r="IM103" s="499">
        <f t="shared" si="1187"/>
        <v>0</v>
      </c>
      <c r="IN103" s="1036">
        <v>179.12</v>
      </c>
      <c r="IO103" s="392">
        <f t="shared" si="1083"/>
        <v>0</v>
      </c>
      <c r="IP103" s="499">
        <f t="shared" si="1188"/>
        <v>0</v>
      </c>
      <c r="IQ103" s="1036">
        <v>1443.75</v>
      </c>
      <c r="IR103" s="392">
        <f t="shared" si="1084"/>
        <v>0</v>
      </c>
      <c r="IS103" s="499"/>
      <c r="IT103" s="298"/>
      <c r="IU103" s="392"/>
      <c r="IV103" s="499">
        <f t="shared" si="1189"/>
        <v>0</v>
      </c>
      <c r="IW103" s="298">
        <v>2193.75</v>
      </c>
      <c r="IX103" s="392">
        <f t="shared" si="1085"/>
        <v>0</v>
      </c>
      <c r="IY103" s="499">
        <f t="shared" si="1190"/>
        <v>0</v>
      </c>
      <c r="IZ103" s="298">
        <f t="shared" si="1086"/>
        <v>1096.875</v>
      </c>
      <c r="JA103" s="392">
        <f t="shared" si="1087"/>
        <v>0</v>
      </c>
      <c r="JB103" s="385">
        <f t="shared" si="1191"/>
        <v>0</v>
      </c>
      <c r="JC103" s="298">
        <v>183.25</v>
      </c>
      <c r="JD103" s="392">
        <f t="shared" si="1088"/>
        <v>0</v>
      </c>
      <c r="JE103" s="499">
        <f t="shared" si="1192"/>
        <v>0</v>
      </c>
      <c r="JF103" s="298">
        <v>1970</v>
      </c>
      <c r="JG103" s="392">
        <f t="shared" si="1089"/>
        <v>0</v>
      </c>
      <c r="JH103" s="499">
        <f t="shared" si="1193"/>
        <v>0</v>
      </c>
      <c r="JI103" s="1036">
        <v>5880</v>
      </c>
      <c r="JJ103" s="392">
        <f t="shared" si="1090"/>
        <v>0</v>
      </c>
      <c r="JK103" s="499">
        <f t="shared" si="1194"/>
        <v>0</v>
      </c>
      <c r="JL103" s="1036">
        <v>2940</v>
      </c>
      <c r="JM103" s="392">
        <f t="shared" si="1091"/>
        <v>0</v>
      </c>
      <c r="JN103" s="499">
        <f t="shared" si="1195"/>
        <v>0</v>
      </c>
      <c r="JO103" s="298">
        <f t="shared" si="1092"/>
        <v>588</v>
      </c>
      <c r="JP103" s="392">
        <f t="shared" si="1093"/>
        <v>0</v>
      </c>
      <c r="JQ103" s="561">
        <f t="shared" si="1094"/>
        <v>0</v>
      </c>
      <c r="JR103" s="498">
        <f t="shared" si="1196"/>
        <v>0</v>
      </c>
      <c r="JS103" s="223"/>
      <c r="JT103" s="254">
        <f t="shared" ref="JT103:JT114" si="1199">B115</f>
        <v>43101</v>
      </c>
      <c r="JU103" s="253">
        <f t="shared" ref="JU103:JU114" si="1200">JU102+O115</f>
        <v>0</v>
      </c>
      <c r="JV103" s="253">
        <f t="shared" ref="JV103:JV114" si="1201">JV102+R115</f>
        <v>5622.4750000000004</v>
      </c>
      <c r="JW103" s="253">
        <f t="shared" ref="JW103:JW114" si="1202">JW102+U115</f>
        <v>0</v>
      </c>
      <c r="JX103" s="253">
        <f t="shared" ref="JX103:JX114" si="1203">JX102+X115</f>
        <v>96</v>
      </c>
      <c r="JY103" s="253">
        <f t="shared" ref="JY103:JY114" si="1204">JY102+AA115</f>
        <v>0</v>
      </c>
      <c r="JZ103" s="253">
        <f t="shared" ref="JZ103:JZ114" si="1205">JZ102+AD115</f>
        <v>0</v>
      </c>
      <c r="KA103" s="253">
        <f t="shared" ref="KA103:KA114" si="1206">KA102+AG115</f>
        <v>12916</v>
      </c>
      <c r="KB103" s="253">
        <f t="shared" ref="KB103:KB114" si="1207">KB102+AJ115</f>
        <v>0</v>
      </c>
      <c r="KC103" s="253">
        <f t="shared" ref="KC103:KC114" si="1208">KC102+AM115</f>
        <v>0</v>
      </c>
      <c r="KD103" s="831">
        <f t="shared" ref="KD103:KD114" si="1209">KD102+AP115</f>
        <v>20683</v>
      </c>
      <c r="KE103" s="831">
        <f t="shared" ref="KE103:KE114" si="1210">KE102+AS115</f>
        <v>0</v>
      </c>
      <c r="KF103" s="831">
        <f t="shared" ref="KF103:KF114" si="1211">KF102+AV115</f>
        <v>0</v>
      </c>
      <c r="KG103" s="831">
        <f t="shared" ref="KG103:KG114" si="1212">KG102+AY115</f>
        <v>6011.87</v>
      </c>
      <c r="KH103" s="831">
        <f t="shared" ref="KH103:KH114" si="1213">KH102+BB115</f>
        <v>0</v>
      </c>
      <c r="KI103" s="831">
        <f t="shared" ref="KI103:KI114" si="1214">KI102+BE115</f>
        <v>0</v>
      </c>
      <c r="KJ103" s="253">
        <f t="shared" ref="KJ103:KJ114" si="1215">KJ102+BH115</f>
        <v>0</v>
      </c>
      <c r="KK103" s="831">
        <f t="shared" ref="KK103:KK114" si="1216">KK102+BK115</f>
        <v>0</v>
      </c>
      <c r="KL103" s="831">
        <f t="shared" ref="KL103:KL114" si="1217">KL102+BN115</f>
        <v>75950</v>
      </c>
      <c r="KM103" s="831">
        <f t="shared" ref="KM103:KM114" si="1218">KM102+BQ115</f>
        <v>0</v>
      </c>
      <c r="KN103" s="831">
        <f t="shared" ref="KN103:KN114" si="1219">KN102+BT115</f>
        <v>0</v>
      </c>
      <c r="KO103" s="831">
        <f t="shared" ref="KO103:KO114" si="1220">KO102+BW115</f>
        <v>66368.75</v>
      </c>
      <c r="KP103" s="831">
        <f t="shared" ref="KP103:KP114" si="1221">KP102+BZ115</f>
        <v>0</v>
      </c>
      <c r="KQ103" s="831">
        <f t="shared" ref="KQ103:KQ114" si="1222">KQ102+CC115</f>
        <v>0</v>
      </c>
      <c r="KR103" s="831">
        <f t="shared" ref="KR103:KR114" si="1223">KR102+CF115</f>
        <v>0</v>
      </c>
      <c r="KS103" s="831">
        <f t="shared" ref="KS103:KS114" si="1224">KS102+CI115</f>
        <v>10179</v>
      </c>
      <c r="KT103" s="515">
        <f t="shared" ref="KT103:KT114" si="1225">KT102+DB115</f>
        <v>0</v>
      </c>
      <c r="KU103" s="243">
        <f t="shared" ref="KU103:KU114" si="1226">KU102+DE115</f>
        <v>0</v>
      </c>
      <c r="KV103" s="243">
        <f t="shared" ref="KV103:KV114" si="1227">KV102+DH115</f>
        <v>0</v>
      </c>
      <c r="KW103" s="243">
        <f t="shared" ref="KW103:KW114" si="1228">KW102+DK115</f>
        <v>0</v>
      </c>
      <c r="KX103" s="243">
        <f t="shared" ref="KX103:KX114" si="1229">KX102+DN115</f>
        <v>0</v>
      </c>
      <c r="KY103" s="243">
        <f t="shared" ref="KY103:KY114" si="1230">KY102+DQ115</f>
        <v>0</v>
      </c>
      <c r="KZ103" s="243">
        <f>KZ102+DT115</f>
        <v>0</v>
      </c>
      <c r="LA103" s="243">
        <f t="shared" ref="LA103:LA114" si="1231">LA102+DW115</f>
        <v>0</v>
      </c>
      <c r="LB103" s="243">
        <f t="shared" ref="LB103:LB114" si="1232">LB102+DZ115</f>
        <v>0</v>
      </c>
      <c r="LC103" s="243">
        <f t="shared" ref="LC103:LC114" si="1233">LC102+EC115</f>
        <v>0</v>
      </c>
      <c r="LD103" s="243">
        <f t="shared" ref="LD103:LD114" si="1234">LD102+EF115</f>
        <v>0</v>
      </c>
      <c r="LE103" s="243">
        <f t="shared" ref="LE103:LE114" si="1235">LE102+EI115</f>
        <v>0</v>
      </c>
      <c r="LF103" s="243">
        <f t="shared" ref="LF103:LF114" si="1236">LF102+EL115</f>
        <v>0</v>
      </c>
      <c r="LG103" s="243">
        <f t="shared" ref="LG103:LG114" si="1237">LG102+EO115</f>
        <v>0</v>
      </c>
      <c r="LH103" s="243">
        <f t="shared" ref="LH103:LH114" si="1238">LH102+ER115</f>
        <v>0</v>
      </c>
      <c r="LI103" s="243">
        <f t="shared" ref="LI103:LI114" si="1239">LI102+EU115</f>
        <v>0</v>
      </c>
      <c r="LJ103" s="243">
        <f t="shared" ref="LJ103:LJ114" si="1240">LJ102+EX115</f>
        <v>0</v>
      </c>
      <c r="LK103" s="243">
        <f t="shared" ref="LK103:LK114" si="1241">LK102+FA115</f>
        <v>0</v>
      </c>
      <c r="LL103" s="243">
        <f t="shared" ref="LL103:LL114" si="1242">LL102+FD115</f>
        <v>0</v>
      </c>
      <c r="LM103" s="243">
        <f t="shared" ref="LM103:LM114" si="1243">LM102+FG115</f>
        <v>0</v>
      </c>
      <c r="LN103" s="243">
        <f t="shared" ref="LN103:LN114" si="1244">LN102+FJ115</f>
        <v>0</v>
      </c>
      <c r="LO103" s="243">
        <f t="shared" ref="LO103:LO114" si="1245">LO102+FP115</f>
        <v>0</v>
      </c>
      <c r="LP103" s="243">
        <f t="shared" ref="LP103:LP114" si="1246">LP102+FT115</f>
        <v>0</v>
      </c>
      <c r="LQ103" s="243">
        <f t="shared" ref="LQ103:LQ114" si="1247">LQ102+FW115</f>
        <v>0</v>
      </c>
      <c r="LR103" s="515">
        <f t="shared" ref="LR103:LR114" si="1248">LR102+GD115</f>
        <v>0</v>
      </c>
      <c r="LS103" s="243">
        <f t="shared" ref="LS103:LS114" si="1249">LS102+GG115</f>
        <v>0</v>
      </c>
      <c r="LT103" s="243">
        <f t="shared" ref="LT103:LT114" si="1250">LT102+GJ115</f>
        <v>0</v>
      </c>
      <c r="LU103" s="243">
        <f t="shared" ref="LU103:LU114" si="1251">LU102+GM115</f>
        <v>0</v>
      </c>
      <c r="LV103" s="243">
        <f t="shared" ref="LV103:LV114" si="1252">LV102+GP115</f>
        <v>0</v>
      </c>
      <c r="LW103" s="243">
        <f t="shared" ref="LW103:LW114" si="1253">LW102+GS115</f>
        <v>0</v>
      </c>
      <c r="LX103" s="243">
        <f t="shared" ref="LX103:LX114" si="1254">LX102+GV115</f>
        <v>0</v>
      </c>
      <c r="LY103" s="243">
        <f t="shared" ref="LY103:LY114" si="1255">LY102+GY115</f>
        <v>0</v>
      </c>
      <c r="LZ103" s="243">
        <f t="shared" ref="LZ103:LZ114" si="1256">LZ102+HB115</f>
        <v>0</v>
      </c>
      <c r="MA103" s="243">
        <f t="shared" ref="MA103:MA114" si="1257">MA102+HE115</f>
        <v>0</v>
      </c>
      <c r="MB103" s="243">
        <f t="shared" ref="MB103:MB114" si="1258">MB102+HH115</f>
        <v>0</v>
      </c>
      <c r="MC103" s="243">
        <f>MC101+HK115</f>
        <v>0</v>
      </c>
      <c r="MD103" s="243">
        <f t="shared" ref="MD103:MD114" si="1259">MD102+HN115</f>
        <v>0</v>
      </c>
      <c r="ME103" s="243">
        <f t="shared" ref="ME103:ME114" si="1260">ME102+HQ115</f>
        <v>0</v>
      </c>
      <c r="MF103" s="243">
        <f t="shared" ref="MF103:MF114" si="1261">MF102+HW115</f>
        <v>0</v>
      </c>
      <c r="MG103" s="243">
        <f t="shared" ref="MG103:MG114" si="1262">MG102+IC115</f>
        <v>0</v>
      </c>
      <c r="MH103" s="243">
        <f t="shared" ref="MH103:MH114" si="1263">MH102+II115</f>
        <v>0</v>
      </c>
      <c r="MI103" s="243">
        <f t="shared" ref="MI103:MI114" si="1264">MI102+IL115</f>
        <v>0</v>
      </c>
      <c r="MJ103" s="243">
        <f t="shared" ref="MJ103:MJ114" si="1265">MJ102+IR115</f>
        <v>0</v>
      </c>
      <c r="MK103" s="243">
        <f t="shared" ref="MK103:MK114" si="1266">MK102+IX115</f>
        <v>0</v>
      </c>
      <c r="ML103" s="243">
        <f t="shared" ref="ML103:ML114" si="1267">ML102+JA115</f>
        <v>0</v>
      </c>
      <c r="MM103" s="243">
        <f t="shared" ref="MM103:MM114" si="1268">MM102+JG115</f>
        <v>0</v>
      </c>
      <c r="MN103" s="243">
        <f t="shared" ref="MN103:MN114" si="1269">MN102+JJ115</f>
        <v>0</v>
      </c>
      <c r="MO103" s="243">
        <f t="shared" ref="MO103:MO114" si="1270">MO102+JM115</f>
        <v>0</v>
      </c>
      <c r="MP103" s="243">
        <f t="shared" ref="MP103:MP114" si="1271">MP102+JP115</f>
        <v>0</v>
      </c>
      <c r="MQ103" s="243">
        <f t="shared" ref="MQ103:MQ114" si="1272">HT115+MQ102</f>
        <v>0</v>
      </c>
      <c r="MR103" s="243">
        <f t="shared" ref="MR103:MR114" si="1273">HZ115+MR102</f>
        <v>0</v>
      </c>
      <c r="MS103" s="243">
        <f t="shared" ref="MS103:MS114" si="1274">IF115+MS102</f>
        <v>0</v>
      </c>
      <c r="MT103" s="243">
        <f t="shared" ref="MT103:MT114" si="1275">IO115+MT102</f>
        <v>0</v>
      </c>
      <c r="MU103" s="243">
        <f t="shared" ref="MU103:MU114" si="1276">IU115+MU102</f>
        <v>0</v>
      </c>
      <c r="MV103" s="243">
        <f t="shared" ref="MV103:MV114" si="1277">JD115+MV102</f>
        <v>0</v>
      </c>
      <c r="MW103" s="861">
        <f t="shared" si="898"/>
        <v>43101</v>
      </c>
      <c r="MX103" s="253">
        <f t="shared" si="899"/>
        <v>197827.095</v>
      </c>
      <c r="MY103" s="243">
        <f t="shared" si="900"/>
        <v>0</v>
      </c>
      <c r="MZ103" s="243">
        <f t="shared" si="901"/>
        <v>0</v>
      </c>
      <c r="NA103" s="243">
        <f t="shared" si="902"/>
        <v>197827.095</v>
      </c>
      <c r="NB103" s="359"/>
      <c r="NC103" s="1159">
        <f t="shared" si="1095"/>
        <v>42826</v>
      </c>
      <c r="ND103" s="378">
        <f t="shared" si="1096"/>
        <v>-940.62</v>
      </c>
      <c r="NE103" s="378">
        <f t="shared" si="1097"/>
        <v>0</v>
      </c>
      <c r="NF103" s="382">
        <f t="shared" si="1098"/>
        <v>0</v>
      </c>
      <c r="NG103" s="274">
        <f t="shared" si="1099"/>
        <v>-940.62</v>
      </c>
      <c r="NH103" s="819">
        <f t="shared" si="1100"/>
        <v>42826</v>
      </c>
      <c r="NI103" s="269">
        <f t="shared" si="1101"/>
        <v>0</v>
      </c>
      <c r="NJ103" s="274">
        <f t="shared" si="1102"/>
        <v>-940.62</v>
      </c>
      <c r="NK103" s="1113">
        <f t="shared" si="1103"/>
        <v>0</v>
      </c>
      <c r="NL103" s="992">
        <f t="shared" si="1104"/>
        <v>1</v>
      </c>
      <c r="NM103" s="413">
        <f t="shared" si="1105"/>
        <v>42826</v>
      </c>
      <c r="NN103" s="378">
        <f t="shared" si="1197"/>
        <v>166105.86499999999</v>
      </c>
      <c r="NO103" s="243">
        <f>MAX(NN55:NN103)</f>
        <v>167046.48499999999</v>
      </c>
      <c r="NP103" s="243">
        <f t="shared" si="1106"/>
        <v>-940.61999999999534</v>
      </c>
      <c r="NQ103" s="276">
        <f>(NP103=NP203)*1</f>
        <v>0</v>
      </c>
      <c r="NR103" s="254">
        <f t="shared" si="1107"/>
        <v>0</v>
      </c>
      <c r="NS103" s="757"/>
      <c r="NT103" s="757"/>
      <c r="NU103" s="758"/>
      <c r="NV103" s="758"/>
      <c r="NW103" s="758"/>
      <c r="NX103" s="234"/>
      <c r="NY103" s="241"/>
      <c r="NZ103" s="241"/>
      <c r="OA103" s="143"/>
      <c r="OB103" s="241"/>
      <c r="OC103" s="241"/>
      <c r="OD103" s="236"/>
      <c r="OE103" s="236"/>
      <c r="OF103" s="236"/>
      <c r="OG103" s="234"/>
      <c r="OH103" s="143"/>
      <c r="OI103" s="236"/>
      <c r="OJ103" s="236"/>
      <c r="OK103" s="236"/>
      <c r="OL103" s="236"/>
      <c r="OM103" s="236"/>
      <c r="ON103" s="236"/>
      <c r="OO103" s="236"/>
      <c r="OP103" s="236"/>
      <c r="OQ103" s="236"/>
      <c r="OR103" s="236"/>
      <c r="OS103" s="236"/>
      <c r="OT103" s="236"/>
      <c r="OU103" s="236"/>
      <c r="OV103" s="236"/>
      <c r="OW103" s="236"/>
      <c r="OX103" s="236"/>
      <c r="OY103" s="236"/>
      <c r="OZ103" s="236"/>
      <c r="PA103" s="236"/>
      <c r="PB103" s="236"/>
      <c r="PC103" s="236"/>
      <c r="PD103" s="236"/>
      <c r="PE103" s="236"/>
      <c r="PF103" s="236"/>
      <c r="PG103" s="236"/>
      <c r="PH103" s="236"/>
      <c r="PI103" s="236"/>
      <c r="PJ103" s="236"/>
      <c r="PK103" s="236"/>
      <c r="PL103" s="236"/>
      <c r="PM103" s="236"/>
      <c r="PN103" s="236"/>
      <c r="PO103" s="236"/>
      <c r="PP103" s="236"/>
      <c r="PQ103" s="236"/>
      <c r="PR103" s="236"/>
      <c r="PS103" s="236"/>
      <c r="PT103" s="236"/>
      <c r="PU103" s="236"/>
      <c r="PV103" s="236"/>
      <c r="PW103" s="236"/>
      <c r="PX103" s="236"/>
      <c r="PY103" s="236"/>
      <c r="PZ103" s="236"/>
      <c r="QA103" s="236"/>
      <c r="QB103" s="236"/>
      <c r="QC103" s="236"/>
      <c r="QD103" s="236"/>
      <c r="QE103" s="236"/>
      <c r="QF103" s="236"/>
      <c r="QG103" s="236"/>
      <c r="QH103" s="236"/>
      <c r="QI103" s="236"/>
      <c r="QJ103" s="236"/>
      <c r="QK103" s="236"/>
      <c r="QL103" s="236"/>
      <c r="QM103" s="236"/>
      <c r="QN103" s="236"/>
      <c r="QO103" s="236"/>
      <c r="QP103" s="236"/>
      <c r="QQ103" s="236"/>
      <c r="QR103" s="236"/>
      <c r="QS103" s="236"/>
      <c r="QT103" s="236"/>
      <c r="QU103" s="236"/>
      <c r="QV103" s="236"/>
      <c r="QW103" s="236"/>
      <c r="QX103" s="236"/>
      <c r="QY103" s="84"/>
      <c r="QZ103" s="84"/>
      <c r="RA103" s="84"/>
      <c r="RB103" s="84"/>
      <c r="RC103" s="84"/>
      <c r="RD103" s="84"/>
      <c r="RE103" s="84"/>
      <c r="RF103" s="84"/>
      <c r="RG103" s="84"/>
      <c r="RH103" s="84"/>
      <c r="RI103" s="84"/>
      <c r="RJ103" s="84"/>
      <c r="RK103" s="84"/>
      <c r="RL103" s="84"/>
      <c r="RM103" s="84"/>
      <c r="RN103" s="84"/>
      <c r="RO103" s="84"/>
      <c r="RP103" s="84"/>
      <c r="RQ103" s="84"/>
      <c r="RR103" s="84"/>
      <c r="RS103" s="84"/>
      <c r="RT103" s="84"/>
      <c r="RU103" s="84"/>
      <c r="RV103" s="84"/>
      <c r="RW103" s="84"/>
      <c r="RX103" s="84"/>
      <c r="RY103" s="84"/>
      <c r="RZ103" s="84"/>
      <c r="SA103" s="84"/>
      <c r="SB103" s="84"/>
      <c r="SC103" s="84"/>
      <c r="SD103" s="84"/>
      <c r="SE103" s="84"/>
      <c r="SF103" s="84"/>
      <c r="SG103" s="84"/>
      <c r="SH103" s="84"/>
      <c r="SI103" s="84"/>
      <c r="SJ103" s="84"/>
      <c r="SK103" s="84"/>
      <c r="SL103" s="84"/>
      <c r="SM103" s="84"/>
      <c r="SN103" s="84"/>
      <c r="SO103" s="84"/>
      <c r="SP103" s="84"/>
      <c r="SQ103" s="84"/>
      <c r="SR103" s="84"/>
      <c r="SS103" s="84"/>
      <c r="ST103" s="84"/>
      <c r="SU103" s="84"/>
      <c r="SV103" s="84"/>
      <c r="SW103" s="84"/>
      <c r="SX103" s="84"/>
      <c r="SY103" s="84"/>
      <c r="SZ103" s="84"/>
      <c r="TA103" s="84"/>
      <c r="TB103" s="84"/>
      <c r="TC103" s="84"/>
      <c r="TD103" s="84"/>
      <c r="TE103" s="84"/>
      <c r="TF103" s="84"/>
      <c r="TG103" s="84"/>
      <c r="TH103" s="84"/>
      <c r="TI103" s="84"/>
      <c r="TJ103" s="84"/>
      <c r="TK103" s="84"/>
      <c r="TL103" s="84"/>
      <c r="TM103" s="84"/>
      <c r="TN103" s="84"/>
      <c r="TO103" s="84"/>
      <c r="TP103" s="84"/>
      <c r="TQ103" s="84"/>
      <c r="TR103" s="84"/>
      <c r="TS103" s="84"/>
      <c r="TT103" s="84"/>
      <c r="TU103" s="84"/>
      <c r="TV103" s="84"/>
      <c r="TW103" s="84"/>
      <c r="TX103" s="84"/>
      <c r="TY103" s="84"/>
      <c r="TZ103" s="84"/>
      <c r="UA103" s="84"/>
      <c r="UB103" s="84"/>
      <c r="UC103" s="84"/>
      <c r="UD103" s="84"/>
      <c r="UE103" s="84"/>
      <c r="UF103" s="84"/>
      <c r="UG103" s="84"/>
      <c r="UH103" s="84"/>
      <c r="UI103" s="84"/>
    </row>
    <row r="104" spans="1:555" s="90" customFormat="1" ht="19.5" customHeight="1" x14ac:dyDescent="0.35">
      <c r="A104" s="84"/>
      <c r="B104" s="1167">
        <f t="shared" si="1108"/>
        <v>42856</v>
      </c>
      <c r="C104" s="867">
        <f t="shared" si="1109"/>
        <v>33239.129999999997</v>
      </c>
      <c r="D104" s="869">
        <v>0</v>
      </c>
      <c r="E104" s="869">
        <v>0</v>
      </c>
      <c r="F104" s="867">
        <f t="shared" si="984"/>
        <v>6291.88</v>
      </c>
      <c r="G104" s="870">
        <f t="shared" si="1110"/>
        <v>39531.009999999995</v>
      </c>
      <c r="H104" s="953">
        <f t="shared" si="1111"/>
        <v>0.18929135630204522</v>
      </c>
      <c r="I104" s="355">
        <f t="shared" si="1112"/>
        <v>172397.745</v>
      </c>
      <c r="J104" s="355">
        <f>MAX(I55:I104)</f>
        <v>172397.745</v>
      </c>
      <c r="K104" s="355">
        <f t="shared" si="985"/>
        <v>0</v>
      </c>
      <c r="L104" s="1145">
        <f t="shared" si="986"/>
        <v>42856</v>
      </c>
      <c r="M104" s="330">
        <f t="shared" si="1113"/>
        <v>0</v>
      </c>
      <c r="N104" s="1034">
        <v>2725</v>
      </c>
      <c r="O104" s="498">
        <f t="shared" si="987"/>
        <v>0</v>
      </c>
      <c r="P104" s="330">
        <f t="shared" si="1114"/>
        <v>1</v>
      </c>
      <c r="Q104" s="382">
        <f t="shared" si="988"/>
        <v>272.5</v>
      </c>
      <c r="R104" s="274">
        <f t="shared" si="989"/>
        <v>272.5</v>
      </c>
      <c r="S104" s="499">
        <f t="shared" si="1115"/>
        <v>0</v>
      </c>
      <c r="T104" s="1036">
        <v>615</v>
      </c>
      <c r="U104" s="269">
        <f t="shared" si="990"/>
        <v>0</v>
      </c>
      <c r="V104" s="499">
        <f t="shared" si="1116"/>
        <v>1</v>
      </c>
      <c r="W104" s="1036">
        <v>61.5</v>
      </c>
      <c r="X104" s="269">
        <f t="shared" si="991"/>
        <v>61.5</v>
      </c>
      <c r="Y104" s="499">
        <f t="shared" si="1117"/>
        <v>0</v>
      </c>
      <c r="Z104" s="298">
        <v>5930</v>
      </c>
      <c r="AA104" s="392">
        <f t="shared" si="992"/>
        <v>0</v>
      </c>
      <c r="AB104" s="330">
        <f t="shared" si="1118"/>
        <v>0</v>
      </c>
      <c r="AC104" s="298">
        <f t="shared" si="993"/>
        <v>2965</v>
      </c>
      <c r="AD104" s="274">
        <f t="shared" si="994"/>
        <v>0</v>
      </c>
      <c r="AE104" s="499">
        <f t="shared" si="1119"/>
        <v>1</v>
      </c>
      <c r="AF104" s="1036">
        <v>593</v>
      </c>
      <c r="AG104" s="274">
        <f t="shared" si="995"/>
        <v>593</v>
      </c>
      <c r="AH104" s="499">
        <f t="shared" si="1120"/>
        <v>0</v>
      </c>
      <c r="AI104" s="1036">
        <v>6440</v>
      </c>
      <c r="AJ104" s="392">
        <f t="shared" si="996"/>
        <v>0</v>
      </c>
      <c r="AK104" s="330">
        <f t="shared" si="1121"/>
        <v>0</v>
      </c>
      <c r="AL104" s="1036">
        <v>3220</v>
      </c>
      <c r="AM104" s="274">
        <f t="shared" si="997"/>
        <v>0</v>
      </c>
      <c r="AN104" s="499">
        <f t="shared" si="1122"/>
        <v>1</v>
      </c>
      <c r="AO104" s="1036">
        <v>1288</v>
      </c>
      <c r="AP104" s="392">
        <f t="shared" si="998"/>
        <v>1288</v>
      </c>
      <c r="AQ104" s="316">
        <f t="shared" si="1123"/>
        <v>0</v>
      </c>
      <c r="AR104" s="964">
        <v>-2118.75</v>
      </c>
      <c r="AS104" s="392">
        <f t="shared" si="999"/>
        <v>0</v>
      </c>
      <c r="AT104" s="276">
        <f t="shared" si="1124"/>
        <v>0</v>
      </c>
      <c r="AU104" s="964">
        <v>-1059.3699999999999</v>
      </c>
      <c r="AV104" s="392">
        <f t="shared" si="1000"/>
        <v>0</v>
      </c>
      <c r="AW104" s="297">
        <f t="shared" si="1125"/>
        <v>1</v>
      </c>
      <c r="AX104" s="964">
        <v>-211.87</v>
      </c>
      <c r="AY104" s="274">
        <f t="shared" si="1001"/>
        <v>-211.87</v>
      </c>
      <c r="AZ104" s="499">
        <f t="shared" si="1126"/>
        <v>0</v>
      </c>
      <c r="BA104" s="497">
        <v>2520</v>
      </c>
      <c r="BB104" s="392">
        <f t="shared" si="1002"/>
        <v>0</v>
      </c>
      <c r="BC104" s="330">
        <f t="shared" si="1127"/>
        <v>0</v>
      </c>
      <c r="BD104" s="497">
        <v>-1935</v>
      </c>
      <c r="BE104" s="274">
        <f t="shared" si="1003"/>
        <v>0</v>
      </c>
      <c r="BF104" s="499">
        <f t="shared" si="1128"/>
        <v>0</v>
      </c>
      <c r="BG104" s="1036">
        <v>5000</v>
      </c>
      <c r="BH104" s="358">
        <f t="shared" si="1004"/>
        <v>0</v>
      </c>
      <c r="BI104" s="499">
        <f t="shared" si="1129"/>
        <v>0</v>
      </c>
      <c r="BJ104" s="1036">
        <v>6543.75</v>
      </c>
      <c r="BK104" s="269">
        <f t="shared" si="1005"/>
        <v>0</v>
      </c>
      <c r="BL104" s="499">
        <f t="shared" si="1130"/>
        <v>1</v>
      </c>
      <c r="BM104" s="382">
        <f t="shared" si="1006"/>
        <v>3271.875</v>
      </c>
      <c r="BN104" s="392">
        <f t="shared" si="1007"/>
        <v>3271.875</v>
      </c>
      <c r="BO104" s="499">
        <f t="shared" si="1131"/>
        <v>0</v>
      </c>
      <c r="BP104" s="964">
        <v>-837.5</v>
      </c>
      <c r="BQ104" s="274">
        <f t="shared" si="1008"/>
        <v>0</v>
      </c>
      <c r="BR104" s="499">
        <f t="shared" si="1132"/>
        <v>0</v>
      </c>
      <c r="BS104" s="298">
        <v>1593.75</v>
      </c>
      <c r="BT104" s="269">
        <f t="shared" si="1009"/>
        <v>0</v>
      </c>
      <c r="BU104" s="499">
        <f t="shared" si="1133"/>
        <v>1</v>
      </c>
      <c r="BV104" s="298">
        <f t="shared" si="1010"/>
        <v>796.875</v>
      </c>
      <c r="BW104" s="392">
        <f t="shared" si="1011"/>
        <v>796.875</v>
      </c>
      <c r="BX104" s="499">
        <f t="shared" si="1134"/>
        <v>0</v>
      </c>
      <c r="BY104" s="964">
        <v>-645</v>
      </c>
      <c r="BZ104" s="392">
        <f t="shared" si="1012"/>
        <v>0</v>
      </c>
      <c r="CA104" s="297">
        <f t="shared" si="1198"/>
        <v>0</v>
      </c>
      <c r="CB104" s="1036">
        <v>2200</v>
      </c>
      <c r="CC104" s="269">
        <f t="shared" si="1013"/>
        <v>0</v>
      </c>
      <c r="CD104" s="501">
        <f t="shared" si="1135"/>
        <v>0</v>
      </c>
      <c r="CE104" s="298">
        <f t="shared" si="1014"/>
        <v>1100</v>
      </c>
      <c r="CF104" s="500">
        <f t="shared" si="1015"/>
        <v>0</v>
      </c>
      <c r="CG104" s="330">
        <f t="shared" si="1136"/>
        <v>1</v>
      </c>
      <c r="CH104" s="1036">
        <v>220</v>
      </c>
      <c r="CI104" s="299">
        <f t="shared" si="1016"/>
        <v>220</v>
      </c>
      <c r="CJ104" s="499">
        <f t="shared" si="1137"/>
        <v>0</v>
      </c>
      <c r="CK104" s="497"/>
      <c r="CL104" s="392">
        <f t="shared" si="1017"/>
        <v>0</v>
      </c>
      <c r="CM104" s="330">
        <f t="shared" si="1138"/>
        <v>0</v>
      </c>
      <c r="CN104" s="497"/>
      <c r="CO104" s="269">
        <f t="shared" si="1018"/>
        <v>0</v>
      </c>
      <c r="CP104" s="501">
        <f t="shared" si="1139"/>
        <v>0</v>
      </c>
      <c r="CQ104" s="497"/>
      <c r="CR104" s="299"/>
      <c r="CS104" s="330">
        <f t="shared" si="1140"/>
        <v>1</v>
      </c>
      <c r="CT104" s="497"/>
      <c r="CU104" s="274">
        <f t="shared" si="1019"/>
        <v>0</v>
      </c>
      <c r="CV104" s="323">
        <f t="shared" si="1020"/>
        <v>6291.88</v>
      </c>
      <c r="CW104" s="323">
        <f t="shared" si="1141"/>
        <v>172397.745</v>
      </c>
      <c r="CX104" s="223"/>
      <c r="CY104" s="1127">
        <f t="shared" si="1021"/>
        <v>42856</v>
      </c>
      <c r="CZ104" s="297">
        <f t="shared" si="1142"/>
        <v>0</v>
      </c>
      <c r="DA104" s="269">
        <v>-1005</v>
      </c>
      <c r="DB104" s="299">
        <f t="shared" si="1022"/>
        <v>0</v>
      </c>
      <c r="DC104" s="297">
        <f t="shared" si="1143"/>
        <v>0</v>
      </c>
      <c r="DD104" s="298">
        <f t="shared" si="1023"/>
        <v>-100.5</v>
      </c>
      <c r="DE104" s="299">
        <f t="shared" si="1024"/>
        <v>0</v>
      </c>
      <c r="DF104" s="297">
        <f t="shared" si="1144"/>
        <v>0</v>
      </c>
      <c r="DG104" s="1034">
        <v>3250</v>
      </c>
      <c r="DH104" s="299">
        <f t="shared" si="1025"/>
        <v>0</v>
      </c>
      <c r="DI104" s="297">
        <f t="shared" si="1145"/>
        <v>0</v>
      </c>
      <c r="DJ104" s="1036">
        <v>325</v>
      </c>
      <c r="DK104" s="596">
        <f t="shared" si="1026"/>
        <v>0</v>
      </c>
      <c r="DL104" s="297">
        <f t="shared" si="1146"/>
        <v>0</v>
      </c>
      <c r="DM104" s="1034">
        <v>5640</v>
      </c>
      <c r="DN104" s="596">
        <f t="shared" si="1027"/>
        <v>0</v>
      </c>
      <c r="DO104" s="330">
        <f t="shared" si="1147"/>
        <v>0</v>
      </c>
      <c r="DP104" s="298">
        <f t="shared" si="1028"/>
        <v>2820</v>
      </c>
      <c r="DQ104" s="274">
        <f t="shared" si="1029"/>
        <v>0</v>
      </c>
      <c r="DR104" s="499">
        <f t="shared" si="1148"/>
        <v>0</v>
      </c>
      <c r="DS104" s="298">
        <f t="shared" si="1030"/>
        <v>564</v>
      </c>
      <c r="DT104" s="274">
        <f t="shared" si="1031"/>
        <v>0</v>
      </c>
      <c r="DU104" s="297">
        <f t="shared" si="1149"/>
        <v>0</v>
      </c>
      <c r="DV104" s="1036">
        <v>6177.5</v>
      </c>
      <c r="DW104" s="596">
        <f t="shared" si="1032"/>
        <v>0</v>
      </c>
      <c r="DX104" s="297">
        <f t="shared" si="1150"/>
        <v>0</v>
      </c>
      <c r="DY104" s="269">
        <f t="shared" si="1033"/>
        <v>3088.75</v>
      </c>
      <c r="DZ104" s="596">
        <f t="shared" si="1034"/>
        <v>0</v>
      </c>
      <c r="EA104" s="297">
        <f t="shared" si="1151"/>
        <v>0</v>
      </c>
      <c r="EB104" s="1053">
        <v>1235.5</v>
      </c>
      <c r="EC104" s="596">
        <f t="shared" si="1035"/>
        <v>0</v>
      </c>
      <c r="ED104" s="297">
        <f t="shared" si="1152"/>
        <v>0</v>
      </c>
      <c r="EE104" s="274">
        <v>1900</v>
      </c>
      <c r="EF104" s="596">
        <f t="shared" si="1036"/>
        <v>0</v>
      </c>
      <c r="EG104" s="297">
        <f t="shared" si="1153"/>
        <v>0</v>
      </c>
      <c r="EH104" s="269">
        <f t="shared" si="1037"/>
        <v>950</v>
      </c>
      <c r="EI104" s="596">
        <f t="shared" si="1038"/>
        <v>0</v>
      </c>
      <c r="EJ104" s="276">
        <f t="shared" si="1154"/>
        <v>0</v>
      </c>
      <c r="EK104" s="269">
        <f t="shared" si="1039"/>
        <v>190</v>
      </c>
      <c r="EL104" s="596">
        <f t="shared" si="1040"/>
        <v>0</v>
      </c>
      <c r="EM104" s="297">
        <f t="shared" si="1155"/>
        <v>0</v>
      </c>
      <c r="EN104" s="1224">
        <v>1510</v>
      </c>
      <c r="EO104" s="596">
        <f t="shared" si="1041"/>
        <v>0</v>
      </c>
      <c r="EP104" s="297">
        <f t="shared" si="1156"/>
        <v>0</v>
      </c>
      <c r="EQ104" s="269">
        <v>-335</v>
      </c>
      <c r="ER104" s="596">
        <f t="shared" si="1042"/>
        <v>0</v>
      </c>
      <c r="ES104" s="297">
        <f t="shared" si="1157"/>
        <v>0</v>
      </c>
      <c r="ET104" s="1036">
        <v>2980</v>
      </c>
      <c r="EU104" s="596">
        <f t="shared" si="1043"/>
        <v>0</v>
      </c>
      <c r="EV104" s="297">
        <f t="shared" si="1158"/>
        <v>0</v>
      </c>
      <c r="EW104" s="1036">
        <v>2575</v>
      </c>
      <c r="EX104" s="596">
        <f t="shared" si="1044"/>
        <v>0</v>
      </c>
      <c r="EY104" s="297">
        <f t="shared" si="1159"/>
        <v>0</v>
      </c>
      <c r="EZ104" s="1036">
        <v>1287.5</v>
      </c>
      <c r="FA104" s="596">
        <f t="shared" si="1045"/>
        <v>0</v>
      </c>
      <c r="FB104" s="297">
        <f t="shared" si="1160"/>
        <v>0</v>
      </c>
      <c r="FC104" s="964">
        <v>-112.5</v>
      </c>
      <c r="FD104" s="596">
        <f t="shared" si="1046"/>
        <v>0</v>
      </c>
      <c r="FE104" s="297">
        <f t="shared" si="1161"/>
        <v>0</v>
      </c>
      <c r="FF104" s="1036">
        <v>4031.25</v>
      </c>
      <c r="FG104" s="596">
        <f t="shared" si="1047"/>
        <v>0</v>
      </c>
      <c r="FH104" s="297">
        <f t="shared" si="1162"/>
        <v>0</v>
      </c>
      <c r="FI104" s="1036">
        <v>2015.62</v>
      </c>
      <c r="FJ104" s="596">
        <f t="shared" si="1048"/>
        <v>0</v>
      </c>
      <c r="FK104" s="297">
        <f t="shared" si="1163"/>
        <v>0</v>
      </c>
      <c r="FL104" s="1036">
        <v>855</v>
      </c>
      <c r="FM104" s="596">
        <f t="shared" si="1049"/>
        <v>0</v>
      </c>
      <c r="FN104" s="297">
        <f t="shared" si="1164"/>
        <v>0</v>
      </c>
      <c r="FO104" s="1036">
        <v>6130</v>
      </c>
      <c r="FP104" s="274">
        <f t="shared" si="1050"/>
        <v>0</v>
      </c>
      <c r="FQ104" s="274"/>
      <c r="FR104" s="297">
        <f t="shared" si="1165"/>
        <v>0</v>
      </c>
      <c r="FS104" s="269">
        <f t="shared" si="1051"/>
        <v>3065</v>
      </c>
      <c r="FT104" s="596">
        <f t="shared" si="1052"/>
        <v>0</v>
      </c>
      <c r="FU104" s="297">
        <f t="shared" si="1166"/>
        <v>0</v>
      </c>
      <c r="FV104" s="269">
        <f t="shared" si="1053"/>
        <v>613</v>
      </c>
      <c r="FW104" s="596">
        <f t="shared" si="1054"/>
        <v>0</v>
      </c>
      <c r="FX104" s="301">
        <f t="shared" si="1055"/>
        <v>0</v>
      </c>
      <c r="FY104" s="492">
        <f t="shared" si="1167"/>
        <v>0</v>
      </c>
      <c r="FZ104" s="302"/>
      <c r="GA104" s="1131">
        <f t="shared" si="1056"/>
        <v>42856</v>
      </c>
      <c r="GB104" s="316">
        <f t="shared" si="1168"/>
        <v>0</v>
      </c>
      <c r="GC104" s="323">
        <v>212.5</v>
      </c>
      <c r="GD104" s="268">
        <f t="shared" si="1057"/>
        <v>0</v>
      </c>
      <c r="GE104" s="316">
        <f t="shared" si="1169"/>
        <v>0</v>
      </c>
      <c r="GF104" s="1036">
        <v>21.25</v>
      </c>
      <c r="GG104" s="386">
        <f t="shared" si="1058"/>
        <v>0</v>
      </c>
      <c r="GH104" s="669">
        <f t="shared" si="1170"/>
        <v>0</v>
      </c>
      <c r="GI104" s="1036">
        <v>4495</v>
      </c>
      <c r="GJ104" s="268">
        <f t="shared" si="1059"/>
        <v>0</v>
      </c>
      <c r="GK104" s="546">
        <f t="shared" si="1171"/>
        <v>0</v>
      </c>
      <c r="GL104" s="268">
        <f t="shared" si="1060"/>
        <v>449.5</v>
      </c>
      <c r="GM104" s="386">
        <f t="shared" si="1061"/>
        <v>0</v>
      </c>
      <c r="GN104" s="297">
        <f t="shared" si="1172"/>
        <v>0</v>
      </c>
      <c r="GO104" s="269">
        <v>7600</v>
      </c>
      <c r="GP104" s="596">
        <f t="shared" si="1062"/>
        <v>0</v>
      </c>
      <c r="GQ104" s="330">
        <f t="shared" si="1173"/>
        <v>0</v>
      </c>
      <c r="GR104" s="298">
        <f t="shared" si="1063"/>
        <v>3800</v>
      </c>
      <c r="GS104" s="274">
        <f t="shared" si="1064"/>
        <v>0</v>
      </c>
      <c r="GT104" s="499">
        <f t="shared" si="1174"/>
        <v>0</v>
      </c>
      <c r="GU104" s="298">
        <f t="shared" si="1065"/>
        <v>760</v>
      </c>
      <c r="GV104" s="274">
        <f t="shared" si="1066"/>
        <v>0</v>
      </c>
      <c r="GW104" s="499">
        <f t="shared" si="1175"/>
        <v>0</v>
      </c>
      <c r="GX104" s="1036">
        <v>8402.5</v>
      </c>
      <c r="GY104" s="274">
        <f t="shared" si="1067"/>
        <v>0</v>
      </c>
      <c r="GZ104" s="499">
        <f t="shared" si="1176"/>
        <v>0</v>
      </c>
      <c r="HA104" s="298">
        <f t="shared" si="1068"/>
        <v>4201.25</v>
      </c>
      <c r="HB104" s="274">
        <f t="shared" si="1069"/>
        <v>0</v>
      </c>
      <c r="HC104" s="499">
        <f t="shared" si="1177"/>
        <v>0</v>
      </c>
      <c r="HD104" s="1036">
        <v>1680.5</v>
      </c>
      <c r="HE104" s="274">
        <f t="shared" si="1070"/>
        <v>0</v>
      </c>
      <c r="HF104" s="691">
        <f t="shared" si="1178"/>
        <v>0</v>
      </c>
      <c r="HG104" s="317">
        <v>-440</v>
      </c>
      <c r="HH104" s="498">
        <f t="shared" si="1071"/>
        <v>0</v>
      </c>
      <c r="HI104" s="691">
        <f t="shared" si="1179"/>
        <v>0</v>
      </c>
      <c r="HJ104" s="317">
        <f t="shared" si="1072"/>
        <v>-220</v>
      </c>
      <c r="HK104" s="498">
        <f t="shared" si="1073"/>
        <v>0</v>
      </c>
      <c r="HL104" s="689">
        <f t="shared" si="1180"/>
        <v>0</v>
      </c>
      <c r="HM104" s="317">
        <f t="shared" si="1074"/>
        <v>-44</v>
      </c>
      <c r="HN104" s="317">
        <f t="shared" si="1075"/>
        <v>0</v>
      </c>
      <c r="HO104" s="691">
        <f t="shared" si="1181"/>
        <v>0</v>
      </c>
      <c r="HP104" s="1036">
        <v>60</v>
      </c>
      <c r="HQ104" s="498">
        <f t="shared" si="1076"/>
        <v>0</v>
      </c>
      <c r="HR104" s="499"/>
      <c r="HS104" s="298"/>
      <c r="HT104" s="392"/>
      <c r="HU104" s="691">
        <f t="shared" si="1182"/>
        <v>0</v>
      </c>
      <c r="HV104" s="1036">
        <v>1085</v>
      </c>
      <c r="HW104" s="498">
        <f t="shared" si="1077"/>
        <v>0</v>
      </c>
      <c r="HX104" s="499"/>
      <c r="HY104" s="298"/>
      <c r="HZ104" s="392"/>
      <c r="IA104" s="689">
        <f t="shared" si="1183"/>
        <v>0</v>
      </c>
      <c r="IB104" s="1036">
        <v>2837.5</v>
      </c>
      <c r="IC104" s="317">
        <f t="shared" si="1078"/>
        <v>0</v>
      </c>
      <c r="ID104" s="499">
        <f t="shared" si="1184"/>
        <v>0</v>
      </c>
      <c r="IE104" s="1036">
        <v>254.75</v>
      </c>
      <c r="IF104" s="392">
        <f t="shared" si="1079"/>
        <v>0</v>
      </c>
      <c r="IG104" s="691">
        <f t="shared" si="1185"/>
        <v>0</v>
      </c>
      <c r="IH104" s="317">
        <v>3075</v>
      </c>
      <c r="II104" s="498">
        <f t="shared" si="1080"/>
        <v>0</v>
      </c>
      <c r="IJ104" s="691">
        <f t="shared" si="1186"/>
        <v>0</v>
      </c>
      <c r="IK104" s="298">
        <f t="shared" si="1081"/>
        <v>1537.5</v>
      </c>
      <c r="IL104" s="317">
        <f t="shared" si="1082"/>
        <v>0</v>
      </c>
      <c r="IM104" s="499">
        <f t="shared" si="1187"/>
        <v>0</v>
      </c>
      <c r="IN104" s="1036">
        <v>256.38</v>
      </c>
      <c r="IO104" s="392">
        <f t="shared" si="1083"/>
        <v>0</v>
      </c>
      <c r="IP104" s="499">
        <f t="shared" si="1188"/>
        <v>0</v>
      </c>
      <c r="IQ104" s="1036">
        <v>100</v>
      </c>
      <c r="IR104" s="392">
        <f t="shared" si="1084"/>
        <v>0</v>
      </c>
      <c r="IS104" s="499"/>
      <c r="IT104" s="298"/>
      <c r="IU104" s="392"/>
      <c r="IV104" s="499">
        <f t="shared" si="1189"/>
        <v>0</v>
      </c>
      <c r="IW104" s="298">
        <v>3268.75</v>
      </c>
      <c r="IX104" s="392">
        <f t="shared" si="1085"/>
        <v>0</v>
      </c>
      <c r="IY104" s="499">
        <f t="shared" si="1190"/>
        <v>0</v>
      </c>
      <c r="IZ104" s="298">
        <f t="shared" si="1086"/>
        <v>1634.375</v>
      </c>
      <c r="JA104" s="392">
        <f t="shared" si="1087"/>
        <v>0</v>
      </c>
      <c r="JB104" s="385">
        <f t="shared" si="1191"/>
        <v>0</v>
      </c>
      <c r="JC104" s="298">
        <v>302.87</v>
      </c>
      <c r="JD104" s="392">
        <f t="shared" si="1088"/>
        <v>0</v>
      </c>
      <c r="JE104" s="499">
        <f t="shared" si="1192"/>
        <v>0</v>
      </c>
      <c r="JF104" s="298">
        <v>605</v>
      </c>
      <c r="JG104" s="392">
        <f t="shared" si="1089"/>
        <v>0</v>
      </c>
      <c r="JH104" s="499">
        <f t="shared" si="1193"/>
        <v>0</v>
      </c>
      <c r="JI104" s="1036">
        <v>5150</v>
      </c>
      <c r="JJ104" s="392">
        <f t="shared" si="1090"/>
        <v>0</v>
      </c>
      <c r="JK104" s="499">
        <f t="shared" si="1194"/>
        <v>0</v>
      </c>
      <c r="JL104" s="1036">
        <v>2575</v>
      </c>
      <c r="JM104" s="392">
        <f t="shared" si="1091"/>
        <v>0</v>
      </c>
      <c r="JN104" s="499">
        <f t="shared" si="1195"/>
        <v>0</v>
      </c>
      <c r="JO104" s="298">
        <f t="shared" si="1092"/>
        <v>515</v>
      </c>
      <c r="JP104" s="392">
        <f t="shared" si="1093"/>
        <v>0</v>
      </c>
      <c r="JQ104" s="561">
        <f t="shared" si="1094"/>
        <v>0</v>
      </c>
      <c r="JR104" s="498">
        <f t="shared" si="1196"/>
        <v>0</v>
      </c>
      <c r="JS104" s="223"/>
      <c r="JT104" s="254">
        <f t="shared" si="1199"/>
        <v>43132</v>
      </c>
      <c r="JU104" s="253">
        <f t="shared" si="1200"/>
        <v>0</v>
      </c>
      <c r="JV104" s="253">
        <f t="shared" si="1201"/>
        <v>7197.0750000000007</v>
      </c>
      <c r="JW104" s="253">
        <f t="shared" si="1202"/>
        <v>0</v>
      </c>
      <c r="JX104" s="253">
        <f t="shared" si="1203"/>
        <v>1731</v>
      </c>
      <c r="JY104" s="253">
        <f t="shared" si="1204"/>
        <v>0</v>
      </c>
      <c r="JZ104" s="253">
        <f t="shared" si="1205"/>
        <v>0</v>
      </c>
      <c r="KA104" s="253">
        <f t="shared" si="1206"/>
        <v>13384</v>
      </c>
      <c r="KB104" s="253">
        <f t="shared" si="1207"/>
        <v>0</v>
      </c>
      <c r="KC104" s="253">
        <f t="shared" si="1208"/>
        <v>0</v>
      </c>
      <c r="KD104" s="831">
        <f t="shared" si="1209"/>
        <v>20039</v>
      </c>
      <c r="KE104" s="831">
        <f t="shared" si="1210"/>
        <v>0</v>
      </c>
      <c r="KF104" s="831">
        <f t="shared" si="1211"/>
        <v>0</v>
      </c>
      <c r="KG104" s="831">
        <f t="shared" si="1212"/>
        <v>6317.12</v>
      </c>
      <c r="KH104" s="831">
        <f t="shared" si="1213"/>
        <v>0</v>
      </c>
      <c r="KI104" s="831">
        <f t="shared" si="1214"/>
        <v>0</v>
      </c>
      <c r="KJ104" s="253">
        <f t="shared" si="1215"/>
        <v>0</v>
      </c>
      <c r="KK104" s="831">
        <f t="shared" si="1216"/>
        <v>0</v>
      </c>
      <c r="KL104" s="831">
        <f t="shared" si="1217"/>
        <v>78037.5</v>
      </c>
      <c r="KM104" s="831">
        <f t="shared" si="1218"/>
        <v>0</v>
      </c>
      <c r="KN104" s="831">
        <f t="shared" si="1219"/>
        <v>0</v>
      </c>
      <c r="KO104" s="831">
        <f t="shared" si="1220"/>
        <v>68603.125</v>
      </c>
      <c r="KP104" s="831">
        <f t="shared" si="1221"/>
        <v>0</v>
      </c>
      <c r="KQ104" s="831">
        <f t="shared" si="1222"/>
        <v>0</v>
      </c>
      <c r="KR104" s="831">
        <f t="shared" si="1223"/>
        <v>0</v>
      </c>
      <c r="KS104" s="831">
        <f t="shared" si="1224"/>
        <v>10896</v>
      </c>
      <c r="KT104" s="243">
        <f t="shared" si="1225"/>
        <v>0</v>
      </c>
      <c r="KU104" s="243">
        <f t="shared" si="1226"/>
        <v>0</v>
      </c>
      <c r="KV104" s="243">
        <f t="shared" si="1227"/>
        <v>0</v>
      </c>
      <c r="KW104" s="243">
        <f t="shared" si="1228"/>
        <v>0</v>
      </c>
      <c r="KX104" s="243">
        <f t="shared" si="1229"/>
        <v>0</v>
      </c>
      <c r="KY104" s="243">
        <f t="shared" si="1230"/>
        <v>0</v>
      </c>
      <c r="KZ104" s="243">
        <f t="shared" ref="KZ104:KZ114" si="1278">DT116+KZ103</f>
        <v>0</v>
      </c>
      <c r="LA104" s="243">
        <f t="shared" si="1231"/>
        <v>0</v>
      </c>
      <c r="LB104" s="243">
        <f t="shared" si="1232"/>
        <v>0</v>
      </c>
      <c r="LC104" s="243">
        <f t="shared" si="1233"/>
        <v>0</v>
      </c>
      <c r="LD104" s="243">
        <f t="shared" si="1234"/>
        <v>0</v>
      </c>
      <c r="LE104" s="243">
        <f t="shared" si="1235"/>
        <v>0</v>
      </c>
      <c r="LF104" s="243">
        <f t="shared" si="1236"/>
        <v>0</v>
      </c>
      <c r="LG104" s="243">
        <f t="shared" si="1237"/>
        <v>0</v>
      </c>
      <c r="LH104" s="243">
        <f t="shared" si="1238"/>
        <v>0</v>
      </c>
      <c r="LI104" s="243">
        <f t="shared" si="1239"/>
        <v>0</v>
      </c>
      <c r="LJ104" s="243">
        <f t="shared" si="1240"/>
        <v>0</v>
      </c>
      <c r="LK104" s="243">
        <f t="shared" si="1241"/>
        <v>0</v>
      </c>
      <c r="LL104" s="243">
        <f t="shared" si="1242"/>
        <v>0</v>
      </c>
      <c r="LM104" s="243">
        <f t="shared" si="1243"/>
        <v>0</v>
      </c>
      <c r="LN104" s="243">
        <f t="shared" si="1244"/>
        <v>0</v>
      </c>
      <c r="LO104" s="243">
        <f t="shared" si="1245"/>
        <v>0</v>
      </c>
      <c r="LP104" s="243">
        <f t="shared" si="1246"/>
        <v>0</v>
      </c>
      <c r="LQ104" s="243">
        <f t="shared" si="1247"/>
        <v>0</v>
      </c>
      <c r="LR104" s="243">
        <f t="shared" si="1248"/>
        <v>0</v>
      </c>
      <c r="LS104" s="243">
        <f t="shared" si="1249"/>
        <v>0</v>
      </c>
      <c r="LT104" s="243">
        <f t="shared" si="1250"/>
        <v>0</v>
      </c>
      <c r="LU104" s="243">
        <f t="shared" si="1251"/>
        <v>0</v>
      </c>
      <c r="LV104" s="243">
        <f t="shared" si="1252"/>
        <v>0</v>
      </c>
      <c r="LW104" s="243">
        <f t="shared" si="1253"/>
        <v>0</v>
      </c>
      <c r="LX104" s="243">
        <f t="shared" si="1254"/>
        <v>0</v>
      </c>
      <c r="LY104" s="243">
        <f t="shared" si="1255"/>
        <v>0</v>
      </c>
      <c r="LZ104" s="243">
        <f t="shared" si="1256"/>
        <v>0</v>
      </c>
      <c r="MA104" s="243">
        <f t="shared" si="1257"/>
        <v>0</v>
      </c>
      <c r="MB104" s="243">
        <f t="shared" si="1258"/>
        <v>0</v>
      </c>
      <c r="MC104" s="243">
        <f t="shared" ref="MC104:MC114" si="1279">MC103+HK116</f>
        <v>0</v>
      </c>
      <c r="MD104" s="243">
        <f t="shared" si="1259"/>
        <v>0</v>
      </c>
      <c r="ME104" s="243">
        <f t="shared" si="1260"/>
        <v>0</v>
      </c>
      <c r="MF104" s="243">
        <f t="shared" si="1261"/>
        <v>0</v>
      </c>
      <c r="MG104" s="243">
        <f t="shared" si="1262"/>
        <v>0</v>
      </c>
      <c r="MH104" s="243">
        <f t="shared" si="1263"/>
        <v>0</v>
      </c>
      <c r="MI104" s="243">
        <f t="shared" si="1264"/>
        <v>0</v>
      </c>
      <c r="MJ104" s="243">
        <f t="shared" si="1265"/>
        <v>0</v>
      </c>
      <c r="MK104" s="243">
        <f t="shared" si="1266"/>
        <v>0</v>
      </c>
      <c r="ML104" s="243">
        <f t="shared" si="1267"/>
        <v>0</v>
      </c>
      <c r="MM104" s="243">
        <f t="shared" si="1268"/>
        <v>0</v>
      </c>
      <c r="MN104" s="243">
        <f t="shared" si="1269"/>
        <v>0</v>
      </c>
      <c r="MO104" s="243">
        <f t="shared" si="1270"/>
        <v>0</v>
      </c>
      <c r="MP104" s="243">
        <f t="shared" si="1271"/>
        <v>0</v>
      </c>
      <c r="MQ104" s="243">
        <f t="shared" si="1272"/>
        <v>0</v>
      </c>
      <c r="MR104" s="243">
        <f t="shared" si="1273"/>
        <v>0</v>
      </c>
      <c r="MS104" s="243">
        <f t="shared" si="1274"/>
        <v>0</v>
      </c>
      <c r="MT104" s="243">
        <f t="shared" si="1275"/>
        <v>0</v>
      </c>
      <c r="MU104" s="243">
        <f t="shared" si="1276"/>
        <v>0</v>
      </c>
      <c r="MV104" s="243">
        <f t="shared" si="1277"/>
        <v>0</v>
      </c>
      <c r="MW104" s="861">
        <f t="shared" si="898"/>
        <v>43132</v>
      </c>
      <c r="MX104" s="253">
        <f t="shared" si="899"/>
        <v>206204.82</v>
      </c>
      <c r="MY104" s="243">
        <f t="shared" si="900"/>
        <v>0</v>
      </c>
      <c r="MZ104" s="243">
        <f t="shared" si="901"/>
        <v>0</v>
      </c>
      <c r="NA104" s="243">
        <f t="shared" si="902"/>
        <v>206204.82</v>
      </c>
      <c r="NB104" s="359"/>
      <c r="NC104" s="1159">
        <f t="shared" si="1095"/>
        <v>42856</v>
      </c>
      <c r="ND104" s="378">
        <f t="shared" si="1096"/>
        <v>6291.88</v>
      </c>
      <c r="NE104" s="378">
        <f t="shared" si="1097"/>
        <v>0</v>
      </c>
      <c r="NF104" s="382">
        <f t="shared" si="1098"/>
        <v>0</v>
      </c>
      <c r="NG104" s="274">
        <f t="shared" si="1099"/>
        <v>6291.88</v>
      </c>
      <c r="NH104" s="819">
        <f t="shared" si="1100"/>
        <v>42856</v>
      </c>
      <c r="NI104" s="269">
        <f t="shared" si="1101"/>
        <v>6291.88</v>
      </c>
      <c r="NJ104" s="274">
        <f t="shared" si="1102"/>
        <v>0</v>
      </c>
      <c r="NK104" s="1113">
        <f t="shared" si="1103"/>
        <v>1</v>
      </c>
      <c r="NL104" s="992">
        <f t="shared" si="1104"/>
        <v>0</v>
      </c>
      <c r="NM104" s="413">
        <f t="shared" si="1105"/>
        <v>42856</v>
      </c>
      <c r="NN104" s="378">
        <f t="shared" si="1197"/>
        <v>172397.745</v>
      </c>
      <c r="NO104" s="243">
        <f>MAX(NN55:NN104)</f>
        <v>172397.745</v>
      </c>
      <c r="NP104" s="243">
        <f t="shared" si="1106"/>
        <v>0</v>
      </c>
      <c r="NQ104" s="276">
        <f>(NP104=NP203)*1</f>
        <v>0</v>
      </c>
      <c r="NR104" s="254">
        <f t="shared" si="1107"/>
        <v>0</v>
      </c>
      <c r="NS104" s="757"/>
      <c r="NT104" s="757"/>
      <c r="NU104" s="758"/>
      <c r="NV104" s="758"/>
      <c r="NW104" s="758"/>
      <c r="NX104" s="234"/>
      <c r="NY104" s="241"/>
      <c r="NZ104" s="241"/>
      <c r="OA104" s="143"/>
      <c r="OB104" s="241"/>
      <c r="OC104" s="241"/>
      <c r="OD104" s="236"/>
      <c r="OE104" s="236"/>
      <c r="OF104" s="236"/>
      <c r="OG104" s="234"/>
      <c r="OH104" s="143"/>
      <c r="OI104" s="236"/>
      <c r="OJ104" s="236"/>
      <c r="OK104" s="236"/>
      <c r="OL104" s="236"/>
      <c r="OM104" s="236"/>
      <c r="ON104" s="236"/>
      <c r="OO104" s="236"/>
      <c r="OP104" s="236"/>
      <c r="OQ104" s="236"/>
      <c r="OR104" s="236"/>
      <c r="OS104" s="236"/>
      <c r="OT104" s="236"/>
      <c r="OU104" s="236"/>
      <c r="OV104" s="236"/>
      <c r="OW104" s="236"/>
      <c r="OX104" s="236"/>
      <c r="OY104" s="236"/>
      <c r="OZ104" s="236"/>
      <c r="PA104" s="236"/>
      <c r="PB104" s="236"/>
      <c r="PC104" s="236"/>
      <c r="PD104" s="236"/>
      <c r="PE104" s="236"/>
      <c r="PF104" s="236"/>
      <c r="PG104" s="236"/>
      <c r="PH104" s="236"/>
      <c r="PI104" s="236"/>
      <c r="PJ104" s="236"/>
      <c r="PK104" s="236"/>
      <c r="PL104" s="236"/>
      <c r="PM104" s="236"/>
      <c r="PN104" s="236"/>
      <c r="PO104" s="236"/>
      <c r="PP104" s="236"/>
      <c r="PQ104" s="236"/>
      <c r="PR104" s="236"/>
      <c r="PS104" s="236"/>
      <c r="PT104" s="236"/>
      <c r="PU104" s="236"/>
      <c r="PV104" s="236"/>
      <c r="PW104" s="236"/>
      <c r="PX104" s="236"/>
      <c r="PY104" s="236"/>
      <c r="PZ104" s="236"/>
      <c r="QA104" s="236"/>
      <c r="QB104" s="236"/>
      <c r="QC104" s="236"/>
      <c r="QD104" s="236"/>
      <c r="QE104" s="236"/>
      <c r="QF104" s="236"/>
      <c r="QG104" s="236"/>
      <c r="QH104" s="236"/>
      <c r="QI104" s="236"/>
      <c r="QJ104" s="236"/>
      <c r="QK104" s="236"/>
      <c r="QL104" s="236"/>
      <c r="QM104" s="236"/>
      <c r="QN104" s="236"/>
      <c r="QO104" s="236"/>
      <c r="QP104" s="236"/>
      <c r="QQ104" s="236"/>
      <c r="QR104" s="236"/>
      <c r="QS104" s="236"/>
      <c r="QT104" s="236"/>
      <c r="QU104" s="236"/>
      <c r="QV104" s="236"/>
      <c r="QW104" s="236"/>
      <c r="QX104" s="236"/>
      <c r="QY104" s="84"/>
      <c r="QZ104" s="84"/>
      <c r="RA104" s="84"/>
      <c r="RB104" s="84"/>
      <c r="RC104" s="84"/>
      <c r="RD104" s="84"/>
      <c r="RE104" s="84"/>
      <c r="RF104" s="84"/>
      <c r="RG104" s="84"/>
      <c r="RH104" s="84"/>
      <c r="RI104" s="84"/>
      <c r="RJ104" s="84"/>
      <c r="RK104" s="84"/>
      <c r="RL104" s="84"/>
      <c r="RM104" s="84"/>
      <c r="RN104" s="84"/>
      <c r="RO104" s="84"/>
      <c r="RP104" s="84"/>
      <c r="RQ104" s="84"/>
      <c r="RR104" s="84"/>
      <c r="RS104" s="84"/>
      <c r="RT104" s="84"/>
      <c r="RU104" s="84"/>
      <c r="RV104" s="84"/>
      <c r="RW104" s="84"/>
      <c r="RX104" s="84"/>
      <c r="RY104" s="84"/>
      <c r="RZ104" s="84"/>
      <c r="SA104" s="84"/>
      <c r="SB104" s="84"/>
      <c r="SC104" s="84"/>
      <c r="SD104" s="84"/>
      <c r="SE104" s="84"/>
      <c r="SF104" s="84"/>
      <c r="SG104" s="84"/>
      <c r="SH104" s="84"/>
      <c r="SI104" s="84"/>
      <c r="SJ104" s="84"/>
      <c r="SK104" s="84"/>
      <c r="SL104" s="84"/>
      <c r="SM104" s="84"/>
      <c r="SN104" s="84"/>
      <c r="SO104" s="84"/>
      <c r="SP104" s="84"/>
      <c r="SQ104" s="84"/>
      <c r="SR104" s="84"/>
      <c r="SS104" s="84"/>
      <c r="ST104" s="84"/>
      <c r="SU104" s="84"/>
      <c r="SV104" s="84"/>
      <c r="SW104" s="84"/>
      <c r="SX104" s="84"/>
      <c r="SY104" s="84"/>
      <c r="SZ104" s="84"/>
      <c r="TA104" s="84"/>
      <c r="TB104" s="84"/>
      <c r="TC104" s="84"/>
      <c r="TD104" s="84"/>
      <c r="TE104" s="84"/>
      <c r="TF104" s="84"/>
      <c r="TG104" s="84"/>
      <c r="TH104" s="84"/>
      <c r="TI104" s="84"/>
      <c r="TJ104" s="84"/>
      <c r="TK104" s="84"/>
      <c r="TL104" s="84"/>
      <c r="TM104" s="84"/>
      <c r="TN104" s="84"/>
      <c r="TO104" s="84"/>
      <c r="TP104" s="84"/>
      <c r="TQ104" s="84"/>
      <c r="TR104" s="84"/>
      <c r="TS104" s="84"/>
      <c r="TT104" s="84"/>
      <c r="TU104" s="84"/>
      <c r="TV104" s="84"/>
      <c r="TW104" s="84"/>
      <c r="TX104" s="84"/>
      <c r="TY104" s="84"/>
      <c r="TZ104" s="84"/>
      <c r="UA104" s="84"/>
      <c r="UB104" s="84"/>
      <c r="UC104" s="84"/>
      <c r="UD104" s="84"/>
      <c r="UE104" s="84"/>
      <c r="UF104" s="84"/>
      <c r="UG104" s="84"/>
      <c r="UH104" s="84"/>
      <c r="UI104" s="84"/>
    </row>
    <row r="105" spans="1:555" s="90" customFormat="1" ht="19.5" customHeight="1" x14ac:dyDescent="0.35">
      <c r="A105" s="84"/>
      <c r="B105" s="1167">
        <f t="shared" si="1108"/>
        <v>42887</v>
      </c>
      <c r="C105" s="867">
        <f t="shared" si="1109"/>
        <v>39531.009999999995</v>
      </c>
      <c r="D105" s="869">
        <v>0</v>
      </c>
      <c r="E105" s="869">
        <v>0</v>
      </c>
      <c r="F105" s="867">
        <f t="shared" si="984"/>
        <v>2881.88</v>
      </c>
      <c r="G105" s="870">
        <f t="shared" si="1110"/>
        <v>42412.889999999992</v>
      </c>
      <c r="H105" s="953">
        <f t="shared" si="1111"/>
        <v>7.2901754850179662E-2</v>
      </c>
      <c r="I105" s="355">
        <f t="shared" si="1112"/>
        <v>175279.625</v>
      </c>
      <c r="J105" s="355">
        <f>MAX(I55:I105)</f>
        <v>175279.625</v>
      </c>
      <c r="K105" s="355">
        <f t="shared" si="985"/>
        <v>0</v>
      </c>
      <c r="L105" s="1145">
        <f t="shared" si="986"/>
        <v>42887</v>
      </c>
      <c r="M105" s="330">
        <f t="shared" si="1113"/>
        <v>0</v>
      </c>
      <c r="N105" s="1035">
        <v>-1068.75</v>
      </c>
      <c r="O105" s="498">
        <f t="shared" si="987"/>
        <v>0</v>
      </c>
      <c r="P105" s="330">
        <f t="shared" si="1114"/>
        <v>1</v>
      </c>
      <c r="Q105" s="382">
        <f t="shared" si="988"/>
        <v>-106.875</v>
      </c>
      <c r="R105" s="274">
        <f t="shared" si="989"/>
        <v>-106.875</v>
      </c>
      <c r="S105" s="499">
        <f t="shared" si="1115"/>
        <v>0</v>
      </c>
      <c r="T105" s="1036">
        <v>3030</v>
      </c>
      <c r="U105" s="269">
        <f t="shared" si="990"/>
        <v>0</v>
      </c>
      <c r="V105" s="499">
        <f t="shared" si="1116"/>
        <v>1</v>
      </c>
      <c r="W105" s="1036">
        <v>303</v>
      </c>
      <c r="X105" s="269">
        <f t="shared" si="991"/>
        <v>303</v>
      </c>
      <c r="Y105" s="499">
        <f t="shared" si="1117"/>
        <v>0</v>
      </c>
      <c r="Z105" s="298">
        <v>2300</v>
      </c>
      <c r="AA105" s="392">
        <f t="shared" si="992"/>
        <v>0</v>
      </c>
      <c r="AB105" s="330">
        <f t="shared" si="1118"/>
        <v>0</v>
      </c>
      <c r="AC105" s="298">
        <f t="shared" si="993"/>
        <v>1150</v>
      </c>
      <c r="AD105" s="274">
        <f t="shared" si="994"/>
        <v>0</v>
      </c>
      <c r="AE105" s="499">
        <f t="shared" si="1119"/>
        <v>1</v>
      </c>
      <c r="AF105" s="1036">
        <v>230</v>
      </c>
      <c r="AG105" s="274">
        <f t="shared" si="995"/>
        <v>230</v>
      </c>
      <c r="AH105" s="499">
        <f t="shared" si="1120"/>
        <v>0</v>
      </c>
      <c r="AI105" s="1036">
        <v>6220</v>
      </c>
      <c r="AJ105" s="392">
        <f t="shared" si="996"/>
        <v>0</v>
      </c>
      <c r="AK105" s="330">
        <f t="shared" si="1121"/>
        <v>0</v>
      </c>
      <c r="AL105" s="1036">
        <v>3110</v>
      </c>
      <c r="AM105" s="274">
        <f t="shared" si="997"/>
        <v>0</v>
      </c>
      <c r="AN105" s="499">
        <f t="shared" si="1122"/>
        <v>1</v>
      </c>
      <c r="AO105" s="1036">
        <v>1244</v>
      </c>
      <c r="AP105" s="392">
        <f t="shared" si="998"/>
        <v>1244</v>
      </c>
      <c r="AQ105" s="316">
        <f t="shared" si="1123"/>
        <v>0</v>
      </c>
      <c r="AR105" s="1036">
        <v>1463.75</v>
      </c>
      <c r="AS105" s="392">
        <f t="shared" si="999"/>
        <v>0</v>
      </c>
      <c r="AT105" s="276">
        <f t="shared" si="1124"/>
        <v>0</v>
      </c>
      <c r="AU105" s="1036">
        <v>731.88</v>
      </c>
      <c r="AV105" s="392">
        <f t="shared" si="1000"/>
        <v>0</v>
      </c>
      <c r="AW105" s="297">
        <f t="shared" si="1125"/>
        <v>1</v>
      </c>
      <c r="AX105" s="1036">
        <v>146.38</v>
      </c>
      <c r="AY105" s="274">
        <f t="shared" si="1001"/>
        <v>146.38</v>
      </c>
      <c r="AZ105" s="499">
        <f t="shared" si="1126"/>
        <v>0</v>
      </c>
      <c r="BA105" s="268">
        <v>2170</v>
      </c>
      <c r="BB105" s="392">
        <f t="shared" si="1002"/>
        <v>0</v>
      </c>
      <c r="BC105" s="330">
        <f t="shared" si="1127"/>
        <v>0</v>
      </c>
      <c r="BD105" s="268">
        <v>2410</v>
      </c>
      <c r="BE105" s="274">
        <f t="shared" si="1003"/>
        <v>0</v>
      </c>
      <c r="BF105" s="499">
        <f t="shared" si="1128"/>
        <v>0</v>
      </c>
      <c r="BG105" s="964">
        <v>-962.5</v>
      </c>
      <c r="BH105" s="358">
        <f t="shared" si="1004"/>
        <v>0</v>
      </c>
      <c r="BI105" s="499">
        <f t="shared" si="1129"/>
        <v>0</v>
      </c>
      <c r="BJ105" s="964">
        <v>-575</v>
      </c>
      <c r="BK105" s="269">
        <f t="shared" si="1005"/>
        <v>0</v>
      </c>
      <c r="BL105" s="499">
        <f t="shared" si="1130"/>
        <v>1</v>
      </c>
      <c r="BM105" s="382">
        <f t="shared" si="1006"/>
        <v>-287.5</v>
      </c>
      <c r="BN105" s="392">
        <f t="shared" si="1007"/>
        <v>-287.5</v>
      </c>
      <c r="BO105" s="499">
        <f t="shared" si="1131"/>
        <v>0</v>
      </c>
      <c r="BP105" s="1036">
        <v>1218.75</v>
      </c>
      <c r="BQ105" s="274">
        <f t="shared" si="1008"/>
        <v>0</v>
      </c>
      <c r="BR105" s="499">
        <f t="shared" si="1132"/>
        <v>0</v>
      </c>
      <c r="BS105" s="298">
        <v>2543.75</v>
      </c>
      <c r="BT105" s="269">
        <f t="shared" si="1009"/>
        <v>0</v>
      </c>
      <c r="BU105" s="499">
        <f t="shared" si="1133"/>
        <v>1</v>
      </c>
      <c r="BV105" s="298">
        <f t="shared" si="1010"/>
        <v>1271.875</v>
      </c>
      <c r="BW105" s="392">
        <f t="shared" si="1011"/>
        <v>1271.875</v>
      </c>
      <c r="BX105" s="499">
        <f t="shared" si="1134"/>
        <v>0</v>
      </c>
      <c r="BY105" s="1036">
        <v>2060</v>
      </c>
      <c r="BZ105" s="392">
        <f t="shared" si="1012"/>
        <v>0</v>
      </c>
      <c r="CA105" s="297">
        <f t="shared" si="1198"/>
        <v>0</v>
      </c>
      <c r="CB105" s="1036">
        <v>810</v>
      </c>
      <c r="CC105" s="269">
        <f t="shared" si="1013"/>
        <v>0</v>
      </c>
      <c r="CD105" s="501">
        <f t="shared" si="1135"/>
        <v>0</v>
      </c>
      <c r="CE105" s="298">
        <f t="shared" si="1014"/>
        <v>405</v>
      </c>
      <c r="CF105" s="500">
        <f t="shared" si="1015"/>
        <v>0</v>
      </c>
      <c r="CG105" s="330">
        <f t="shared" si="1136"/>
        <v>1</v>
      </c>
      <c r="CH105" s="1036">
        <v>81</v>
      </c>
      <c r="CI105" s="299">
        <f t="shared" si="1016"/>
        <v>81</v>
      </c>
      <c r="CJ105" s="499">
        <f t="shared" si="1137"/>
        <v>0</v>
      </c>
      <c r="CK105" s="268"/>
      <c r="CL105" s="392">
        <f t="shared" si="1017"/>
        <v>0</v>
      </c>
      <c r="CM105" s="330">
        <f t="shared" si="1138"/>
        <v>0</v>
      </c>
      <c r="CN105" s="268"/>
      <c r="CO105" s="269">
        <f t="shared" si="1018"/>
        <v>0</v>
      </c>
      <c r="CP105" s="501">
        <f t="shared" si="1139"/>
        <v>0</v>
      </c>
      <c r="CQ105" s="268"/>
      <c r="CR105" s="299"/>
      <c r="CS105" s="330">
        <f t="shared" si="1140"/>
        <v>1</v>
      </c>
      <c r="CT105" s="268"/>
      <c r="CU105" s="274">
        <f t="shared" si="1019"/>
        <v>0</v>
      </c>
      <c r="CV105" s="323">
        <f t="shared" si="1020"/>
        <v>2881.88</v>
      </c>
      <c r="CW105" s="323">
        <f t="shared" si="1141"/>
        <v>175279.625</v>
      </c>
      <c r="CX105" s="223"/>
      <c r="CY105" s="1127">
        <f t="shared" si="1021"/>
        <v>42887</v>
      </c>
      <c r="CZ105" s="297">
        <f t="shared" si="1142"/>
        <v>0</v>
      </c>
      <c r="DA105" s="269">
        <v>-3091.25</v>
      </c>
      <c r="DB105" s="299">
        <f t="shared" si="1022"/>
        <v>0</v>
      </c>
      <c r="DC105" s="297">
        <f t="shared" si="1143"/>
        <v>0</v>
      </c>
      <c r="DD105" s="298">
        <f t="shared" si="1023"/>
        <v>-309.125</v>
      </c>
      <c r="DE105" s="299">
        <f t="shared" si="1024"/>
        <v>0</v>
      </c>
      <c r="DF105" s="297">
        <f t="shared" si="1144"/>
        <v>0</v>
      </c>
      <c r="DG105" s="1034">
        <v>2050</v>
      </c>
      <c r="DH105" s="299">
        <f t="shared" si="1025"/>
        <v>0</v>
      </c>
      <c r="DI105" s="297">
        <f t="shared" si="1145"/>
        <v>0</v>
      </c>
      <c r="DJ105" s="1036">
        <v>205</v>
      </c>
      <c r="DK105" s="596">
        <f t="shared" si="1026"/>
        <v>0</v>
      </c>
      <c r="DL105" s="297">
        <f t="shared" si="1146"/>
        <v>0</v>
      </c>
      <c r="DM105" s="1034">
        <v>1910</v>
      </c>
      <c r="DN105" s="596">
        <f t="shared" si="1027"/>
        <v>0</v>
      </c>
      <c r="DO105" s="330">
        <f t="shared" si="1147"/>
        <v>0</v>
      </c>
      <c r="DP105" s="298">
        <f t="shared" si="1028"/>
        <v>955</v>
      </c>
      <c r="DQ105" s="274">
        <f t="shared" si="1029"/>
        <v>0</v>
      </c>
      <c r="DR105" s="499">
        <f t="shared" si="1148"/>
        <v>0</v>
      </c>
      <c r="DS105" s="298">
        <f t="shared" si="1030"/>
        <v>191</v>
      </c>
      <c r="DT105" s="274">
        <f t="shared" si="1031"/>
        <v>0</v>
      </c>
      <c r="DU105" s="297">
        <f t="shared" si="1149"/>
        <v>0</v>
      </c>
      <c r="DV105" s="1036">
        <v>1787.5</v>
      </c>
      <c r="DW105" s="596">
        <f t="shared" si="1032"/>
        <v>0</v>
      </c>
      <c r="DX105" s="297">
        <f t="shared" si="1150"/>
        <v>0</v>
      </c>
      <c r="DY105" s="269">
        <f t="shared" si="1033"/>
        <v>893.75</v>
      </c>
      <c r="DZ105" s="596">
        <f t="shared" si="1034"/>
        <v>0</v>
      </c>
      <c r="EA105" s="297">
        <f t="shared" si="1151"/>
        <v>0</v>
      </c>
      <c r="EB105" s="1053">
        <v>357.5</v>
      </c>
      <c r="EC105" s="596">
        <f t="shared" si="1035"/>
        <v>0</v>
      </c>
      <c r="ED105" s="297">
        <f t="shared" si="1152"/>
        <v>0</v>
      </c>
      <c r="EE105" s="274">
        <v>2900</v>
      </c>
      <c r="EF105" s="596">
        <f t="shared" si="1036"/>
        <v>0</v>
      </c>
      <c r="EG105" s="297">
        <f t="shared" si="1153"/>
        <v>0</v>
      </c>
      <c r="EH105" s="269">
        <f t="shared" si="1037"/>
        <v>1450</v>
      </c>
      <c r="EI105" s="596">
        <f t="shared" si="1038"/>
        <v>0</v>
      </c>
      <c r="EJ105" s="276">
        <f t="shared" si="1154"/>
        <v>0</v>
      </c>
      <c r="EK105" s="269">
        <f t="shared" si="1039"/>
        <v>290</v>
      </c>
      <c r="EL105" s="596">
        <f t="shared" si="1040"/>
        <v>0</v>
      </c>
      <c r="EM105" s="297">
        <f t="shared" si="1155"/>
        <v>0</v>
      </c>
      <c r="EN105" s="1224">
        <v>1990</v>
      </c>
      <c r="EO105" s="596">
        <f t="shared" si="1041"/>
        <v>0</v>
      </c>
      <c r="EP105" s="297">
        <f t="shared" si="1156"/>
        <v>0</v>
      </c>
      <c r="EQ105" s="269">
        <v>1990</v>
      </c>
      <c r="ER105" s="596">
        <f t="shared" si="1042"/>
        <v>0</v>
      </c>
      <c r="ES105" s="297">
        <f t="shared" si="1157"/>
        <v>0</v>
      </c>
      <c r="ET105" s="1036">
        <v>1520</v>
      </c>
      <c r="EU105" s="596">
        <f t="shared" si="1043"/>
        <v>0</v>
      </c>
      <c r="EV105" s="297">
        <f t="shared" si="1158"/>
        <v>0</v>
      </c>
      <c r="EW105" s="1036">
        <v>1043.75</v>
      </c>
      <c r="EX105" s="596">
        <f t="shared" si="1044"/>
        <v>0</v>
      </c>
      <c r="EY105" s="297">
        <f t="shared" si="1159"/>
        <v>0</v>
      </c>
      <c r="EZ105" s="1036">
        <v>521.88</v>
      </c>
      <c r="FA105" s="596">
        <f t="shared" si="1045"/>
        <v>0</v>
      </c>
      <c r="FB105" s="297">
        <f t="shared" si="1160"/>
        <v>0</v>
      </c>
      <c r="FC105" s="1036">
        <v>3212.5</v>
      </c>
      <c r="FD105" s="596">
        <f t="shared" si="1046"/>
        <v>0</v>
      </c>
      <c r="FE105" s="297">
        <f t="shared" si="1161"/>
        <v>0</v>
      </c>
      <c r="FF105" s="964">
        <v>-1981.25</v>
      </c>
      <c r="FG105" s="596">
        <f t="shared" si="1047"/>
        <v>0</v>
      </c>
      <c r="FH105" s="297">
        <f t="shared" si="1162"/>
        <v>0</v>
      </c>
      <c r="FI105" s="964">
        <v>-990.63</v>
      </c>
      <c r="FJ105" s="596">
        <f t="shared" si="1048"/>
        <v>0</v>
      </c>
      <c r="FK105" s="297">
        <f t="shared" si="1163"/>
        <v>0</v>
      </c>
      <c r="FL105" s="1036">
        <v>940</v>
      </c>
      <c r="FM105" s="596">
        <f t="shared" si="1049"/>
        <v>0</v>
      </c>
      <c r="FN105" s="297">
        <f t="shared" si="1164"/>
        <v>0</v>
      </c>
      <c r="FO105" s="1036">
        <v>1690</v>
      </c>
      <c r="FP105" s="274">
        <f t="shared" si="1050"/>
        <v>0</v>
      </c>
      <c r="FQ105" s="274"/>
      <c r="FR105" s="297">
        <f t="shared" si="1165"/>
        <v>0</v>
      </c>
      <c r="FS105" s="269">
        <f t="shared" si="1051"/>
        <v>845</v>
      </c>
      <c r="FT105" s="596">
        <f t="shared" si="1052"/>
        <v>0</v>
      </c>
      <c r="FU105" s="297">
        <f t="shared" si="1166"/>
        <v>0</v>
      </c>
      <c r="FV105" s="269">
        <f t="shared" si="1053"/>
        <v>169</v>
      </c>
      <c r="FW105" s="596">
        <f t="shared" si="1054"/>
        <v>0</v>
      </c>
      <c r="FX105" s="301">
        <f t="shared" si="1055"/>
        <v>0</v>
      </c>
      <c r="FY105" s="492">
        <f t="shared" si="1167"/>
        <v>0</v>
      </c>
      <c r="FZ105" s="302"/>
      <c r="GA105" s="1131">
        <f t="shared" si="1056"/>
        <v>42887</v>
      </c>
      <c r="GB105" s="316">
        <f t="shared" si="1168"/>
        <v>0</v>
      </c>
      <c r="GC105" s="323">
        <v>-3465</v>
      </c>
      <c r="GD105" s="268">
        <f t="shared" si="1057"/>
        <v>0</v>
      </c>
      <c r="GE105" s="316">
        <f t="shared" si="1169"/>
        <v>0</v>
      </c>
      <c r="GF105" s="964">
        <v>-346.5</v>
      </c>
      <c r="GG105" s="386">
        <f t="shared" si="1058"/>
        <v>0</v>
      </c>
      <c r="GH105" s="669">
        <f t="shared" si="1170"/>
        <v>0</v>
      </c>
      <c r="GI105" s="1036">
        <v>2240</v>
      </c>
      <c r="GJ105" s="268">
        <f t="shared" si="1059"/>
        <v>0</v>
      </c>
      <c r="GK105" s="546">
        <f t="shared" si="1171"/>
        <v>0</v>
      </c>
      <c r="GL105" s="268">
        <f t="shared" si="1060"/>
        <v>224</v>
      </c>
      <c r="GM105" s="386">
        <f t="shared" si="1061"/>
        <v>0</v>
      </c>
      <c r="GN105" s="297">
        <f t="shared" si="1172"/>
        <v>0</v>
      </c>
      <c r="GO105" s="269">
        <v>1156.25</v>
      </c>
      <c r="GP105" s="596">
        <f t="shared" si="1062"/>
        <v>0</v>
      </c>
      <c r="GQ105" s="330">
        <f t="shared" si="1173"/>
        <v>0</v>
      </c>
      <c r="GR105" s="298">
        <f t="shared" si="1063"/>
        <v>578.125</v>
      </c>
      <c r="GS105" s="274">
        <f t="shared" si="1064"/>
        <v>0</v>
      </c>
      <c r="GT105" s="499">
        <f t="shared" si="1174"/>
        <v>0</v>
      </c>
      <c r="GU105" s="298">
        <f t="shared" si="1065"/>
        <v>115.625</v>
      </c>
      <c r="GV105" s="274">
        <f t="shared" si="1066"/>
        <v>0</v>
      </c>
      <c r="GW105" s="499">
        <f t="shared" si="1175"/>
        <v>0</v>
      </c>
      <c r="GX105" s="1036">
        <v>1177.5</v>
      </c>
      <c r="GY105" s="274">
        <f t="shared" si="1067"/>
        <v>0</v>
      </c>
      <c r="GZ105" s="499">
        <f t="shared" si="1176"/>
        <v>0</v>
      </c>
      <c r="HA105" s="298">
        <f t="shared" si="1068"/>
        <v>588.75</v>
      </c>
      <c r="HB105" s="274">
        <f t="shared" si="1069"/>
        <v>0</v>
      </c>
      <c r="HC105" s="499">
        <f t="shared" si="1177"/>
        <v>0</v>
      </c>
      <c r="HD105" s="1036">
        <v>235.5</v>
      </c>
      <c r="HE105" s="274">
        <f t="shared" si="1070"/>
        <v>0</v>
      </c>
      <c r="HF105" s="691">
        <f t="shared" si="1178"/>
        <v>0</v>
      </c>
      <c r="HG105" s="317">
        <v>1637.5</v>
      </c>
      <c r="HH105" s="498">
        <f t="shared" si="1071"/>
        <v>0</v>
      </c>
      <c r="HI105" s="691">
        <f t="shared" si="1179"/>
        <v>0</v>
      </c>
      <c r="HJ105" s="317">
        <f t="shared" si="1072"/>
        <v>818.75</v>
      </c>
      <c r="HK105" s="498">
        <f t="shared" si="1073"/>
        <v>0</v>
      </c>
      <c r="HL105" s="689">
        <f t="shared" si="1180"/>
        <v>0</v>
      </c>
      <c r="HM105" s="317">
        <f t="shared" si="1074"/>
        <v>163.75</v>
      </c>
      <c r="HN105" s="317">
        <f t="shared" si="1075"/>
        <v>0</v>
      </c>
      <c r="HO105" s="691">
        <f t="shared" si="1181"/>
        <v>0</v>
      </c>
      <c r="HP105" s="1036">
        <v>2220</v>
      </c>
      <c r="HQ105" s="498">
        <f t="shared" si="1076"/>
        <v>0</v>
      </c>
      <c r="HR105" s="499"/>
      <c r="HS105" s="298"/>
      <c r="HT105" s="392"/>
      <c r="HU105" s="691">
        <f t="shared" si="1182"/>
        <v>0</v>
      </c>
      <c r="HV105" s="1036">
        <v>1375</v>
      </c>
      <c r="HW105" s="498">
        <f t="shared" si="1077"/>
        <v>0</v>
      </c>
      <c r="HX105" s="499"/>
      <c r="HY105" s="298"/>
      <c r="HZ105" s="392"/>
      <c r="IA105" s="689">
        <f t="shared" si="1183"/>
        <v>0</v>
      </c>
      <c r="IB105" s="1036">
        <v>1737.5</v>
      </c>
      <c r="IC105" s="317">
        <f t="shared" si="1078"/>
        <v>0</v>
      </c>
      <c r="ID105" s="499">
        <f t="shared" si="1184"/>
        <v>0</v>
      </c>
      <c r="IE105" s="1036">
        <v>144.75</v>
      </c>
      <c r="IF105" s="392">
        <f t="shared" si="1079"/>
        <v>0</v>
      </c>
      <c r="IG105" s="691">
        <f t="shared" si="1185"/>
        <v>0</v>
      </c>
      <c r="IH105" s="317">
        <v>881.25</v>
      </c>
      <c r="II105" s="498">
        <f t="shared" si="1080"/>
        <v>0</v>
      </c>
      <c r="IJ105" s="691">
        <f t="shared" si="1186"/>
        <v>0</v>
      </c>
      <c r="IK105" s="298">
        <f t="shared" si="1081"/>
        <v>440.625</v>
      </c>
      <c r="IL105" s="317">
        <f t="shared" si="1082"/>
        <v>0</v>
      </c>
      <c r="IM105" s="499">
        <f t="shared" si="1187"/>
        <v>0</v>
      </c>
      <c r="IN105" s="1036">
        <v>34.25</v>
      </c>
      <c r="IO105" s="392">
        <f t="shared" si="1083"/>
        <v>0</v>
      </c>
      <c r="IP105" s="499">
        <f t="shared" si="1188"/>
        <v>0</v>
      </c>
      <c r="IQ105" s="1036">
        <v>1800</v>
      </c>
      <c r="IR105" s="392">
        <f t="shared" si="1084"/>
        <v>0</v>
      </c>
      <c r="IS105" s="499"/>
      <c r="IT105" s="298"/>
      <c r="IU105" s="392"/>
      <c r="IV105" s="499">
        <f t="shared" si="1189"/>
        <v>0</v>
      </c>
      <c r="IW105" s="298">
        <v>-2537.5</v>
      </c>
      <c r="IX105" s="392">
        <f t="shared" si="1085"/>
        <v>0</v>
      </c>
      <c r="IY105" s="499">
        <f t="shared" si="1190"/>
        <v>0</v>
      </c>
      <c r="IZ105" s="298">
        <f t="shared" si="1086"/>
        <v>-1268.75</v>
      </c>
      <c r="JA105" s="392">
        <f t="shared" si="1087"/>
        <v>0</v>
      </c>
      <c r="JB105" s="385">
        <f t="shared" si="1191"/>
        <v>0</v>
      </c>
      <c r="JC105" s="298">
        <v>-313.5</v>
      </c>
      <c r="JD105" s="392">
        <f t="shared" si="1088"/>
        <v>0</v>
      </c>
      <c r="JE105" s="499">
        <f t="shared" si="1192"/>
        <v>0</v>
      </c>
      <c r="JF105" s="298">
        <v>485</v>
      </c>
      <c r="JG105" s="392">
        <f t="shared" si="1089"/>
        <v>0</v>
      </c>
      <c r="JH105" s="499">
        <f t="shared" si="1193"/>
        <v>0</v>
      </c>
      <c r="JI105" s="1036">
        <v>6420</v>
      </c>
      <c r="JJ105" s="392">
        <f t="shared" si="1090"/>
        <v>0</v>
      </c>
      <c r="JK105" s="499">
        <f t="shared" si="1194"/>
        <v>0</v>
      </c>
      <c r="JL105" s="1036">
        <v>3210</v>
      </c>
      <c r="JM105" s="392">
        <f t="shared" si="1091"/>
        <v>0</v>
      </c>
      <c r="JN105" s="499">
        <f t="shared" si="1195"/>
        <v>0</v>
      </c>
      <c r="JO105" s="298">
        <f t="shared" si="1092"/>
        <v>642</v>
      </c>
      <c r="JP105" s="392">
        <f t="shared" si="1093"/>
        <v>0</v>
      </c>
      <c r="JQ105" s="561">
        <f t="shared" si="1094"/>
        <v>0</v>
      </c>
      <c r="JR105" s="498">
        <f t="shared" si="1196"/>
        <v>0</v>
      </c>
      <c r="JS105" s="223"/>
      <c r="JT105" s="254">
        <f t="shared" si="1199"/>
        <v>43160</v>
      </c>
      <c r="JU105" s="253">
        <f t="shared" si="1200"/>
        <v>0</v>
      </c>
      <c r="JV105" s="253">
        <f t="shared" si="1201"/>
        <v>8297.9750000000004</v>
      </c>
      <c r="JW105" s="253">
        <f t="shared" si="1202"/>
        <v>0</v>
      </c>
      <c r="JX105" s="253">
        <f t="shared" si="1203"/>
        <v>3170</v>
      </c>
      <c r="JY105" s="253">
        <f t="shared" si="1204"/>
        <v>0</v>
      </c>
      <c r="JZ105" s="253">
        <f t="shared" si="1205"/>
        <v>0</v>
      </c>
      <c r="KA105" s="253">
        <f t="shared" si="1206"/>
        <v>13656</v>
      </c>
      <c r="KB105" s="253">
        <f t="shared" si="1207"/>
        <v>0</v>
      </c>
      <c r="KC105" s="253">
        <f t="shared" si="1208"/>
        <v>0</v>
      </c>
      <c r="KD105" s="831">
        <f t="shared" si="1209"/>
        <v>20463</v>
      </c>
      <c r="KE105" s="831">
        <f t="shared" si="1210"/>
        <v>0</v>
      </c>
      <c r="KF105" s="831">
        <f t="shared" si="1211"/>
        <v>0</v>
      </c>
      <c r="KG105" s="831">
        <f t="shared" si="1212"/>
        <v>6645.37</v>
      </c>
      <c r="KH105" s="831">
        <f t="shared" si="1213"/>
        <v>0</v>
      </c>
      <c r="KI105" s="831">
        <f t="shared" si="1214"/>
        <v>0</v>
      </c>
      <c r="KJ105" s="253">
        <f t="shared" si="1215"/>
        <v>0</v>
      </c>
      <c r="KK105" s="831">
        <f t="shared" si="1216"/>
        <v>0</v>
      </c>
      <c r="KL105" s="831">
        <f t="shared" si="1217"/>
        <v>80137.5</v>
      </c>
      <c r="KM105" s="831">
        <f t="shared" si="1218"/>
        <v>0</v>
      </c>
      <c r="KN105" s="831">
        <f t="shared" si="1219"/>
        <v>0</v>
      </c>
      <c r="KO105" s="831">
        <f t="shared" si="1220"/>
        <v>69928.125</v>
      </c>
      <c r="KP105" s="831">
        <f t="shared" si="1221"/>
        <v>0</v>
      </c>
      <c r="KQ105" s="831">
        <f t="shared" si="1222"/>
        <v>0</v>
      </c>
      <c r="KR105" s="831">
        <f t="shared" si="1223"/>
        <v>0</v>
      </c>
      <c r="KS105" s="831">
        <f t="shared" si="1224"/>
        <v>11090</v>
      </c>
      <c r="KT105" s="243">
        <f t="shared" si="1225"/>
        <v>0</v>
      </c>
      <c r="KU105" s="243">
        <f t="shared" si="1226"/>
        <v>0</v>
      </c>
      <c r="KV105" s="243">
        <f t="shared" si="1227"/>
        <v>0</v>
      </c>
      <c r="KW105" s="243">
        <f t="shared" si="1228"/>
        <v>0</v>
      </c>
      <c r="KX105" s="243">
        <f t="shared" si="1229"/>
        <v>0</v>
      </c>
      <c r="KY105" s="243">
        <f t="shared" si="1230"/>
        <v>0</v>
      </c>
      <c r="KZ105" s="243">
        <f t="shared" si="1278"/>
        <v>0</v>
      </c>
      <c r="LA105" s="243">
        <f t="shared" si="1231"/>
        <v>0</v>
      </c>
      <c r="LB105" s="243">
        <f t="shared" si="1232"/>
        <v>0</v>
      </c>
      <c r="LC105" s="243">
        <f t="shared" si="1233"/>
        <v>0</v>
      </c>
      <c r="LD105" s="243">
        <f t="shared" si="1234"/>
        <v>0</v>
      </c>
      <c r="LE105" s="243">
        <f t="shared" si="1235"/>
        <v>0</v>
      </c>
      <c r="LF105" s="243">
        <f t="shared" si="1236"/>
        <v>0</v>
      </c>
      <c r="LG105" s="243">
        <f t="shared" si="1237"/>
        <v>0</v>
      </c>
      <c r="LH105" s="243">
        <f t="shared" si="1238"/>
        <v>0</v>
      </c>
      <c r="LI105" s="243">
        <f t="shared" si="1239"/>
        <v>0</v>
      </c>
      <c r="LJ105" s="243">
        <f t="shared" si="1240"/>
        <v>0</v>
      </c>
      <c r="LK105" s="243">
        <f t="shared" si="1241"/>
        <v>0</v>
      </c>
      <c r="LL105" s="243">
        <f t="shared" si="1242"/>
        <v>0</v>
      </c>
      <c r="LM105" s="243">
        <f t="shared" si="1243"/>
        <v>0</v>
      </c>
      <c r="LN105" s="243">
        <f t="shared" si="1244"/>
        <v>0</v>
      </c>
      <c r="LO105" s="243">
        <f t="shared" si="1245"/>
        <v>0</v>
      </c>
      <c r="LP105" s="243">
        <f t="shared" si="1246"/>
        <v>0</v>
      </c>
      <c r="LQ105" s="243">
        <f t="shared" si="1247"/>
        <v>0</v>
      </c>
      <c r="LR105" s="243">
        <f t="shared" si="1248"/>
        <v>0</v>
      </c>
      <c r="LS105" s="243">
        <f t="shared" si="1249"/>
        <v>0</v>
      </c>
      <c r="LT105" s="243">
        <f t="shared" si="1250"/>
        <v>0</v>
      </c>
      <c r="LU105" s="243">
        <f t="shared" si="1251"/>
        <v>0</v>
      </c>
      <c r="LV105" s="243">
        <f t="shared" si="1252"/>
        <v>0</v>
      </c>
      <c r="LW105" s="243">
        <f t="shared" si="1253"/>
        <v>0</v>
      </c>
      <c r="LX105" s="243">
        <f t="shared" si="1254"/>
        <v>0</v>
      </c>
      <c r="LY105" s="243">
        <f t="shared" si="1255"/>
        <v>0</v>
      </c>
      <c r="LZ105" s="243">
        <f t="shared" si="1256"/>
        <v>0</v>
      </c>
      <c r="MA105" s="243">
        <f t="shared" si="1257"/>
        <v>0</v>
      </c>
      <c r="MB105" s="243">
        <f t="shared" si="1258"/>
        <v>0</v>
      </c>
      <c r="MC105" s="243">
        <f t="shared" si="1279"/>
        <v>0</v>
      </c>
      <c r="MD105" s="243">
        <f t="shared" si="1259"/>
        <v>0</v>
      </c>
      <c r="ME105" s="243">
        <f t="shared" si="1260"/>
        <v>0</v>
      </c>
      <c r="MF105" s="243">
        <f t="shared" si="1261"/>
        <v>0</v>
      </c>
      <c r="MG105" s="243">
        <f t="shared" si="1262"/>
        <v>0</v>
      </c>
      <c r="MH105" s="243">
        <f t="shared" si="1263"/>
        <v>0</v>
      </c>
      <c r="MI105" s="243">
        <f t="shared" si="1264"/>
        <v>0</v>
      </c>
      <c r="MJ105" s="243">
        <f t="shared" si="1265"/>
        <v>0</v>
      </c>
      <c r="MK105" s="243">
        <f t="shared" si="1266"/>
        <v>0</v>
      </c>
      <c r="ML105" s="243">
        <f t="shared" si="1267"/>
        <v>0</v>
      </c>
      <c r="MM105" s="243">
        <f t="shared" si="1268"/>
        <v>0</v>
      </c>
      <c r="MN105" s="243">
        <f t="shared" si="1269"/>
        <v>0</v>
      </c>
      <c r="MO105" s="243">
        <f t="shared" si="1270"/>
        <v>0</v>
      </c>
      <c r="MP105" s="243">
        <f t="shared" si="1271"/>
        <v>0</v>
      </c>
      <c r="MQ105" s="243">
        <f t="shared" si="1272"/>
        <v>0</v>
      </c>
      <c r="MR105" s="243">
        <f t="shared" si="1273"/>
        <v>0</v>
      </c>
      <c r="MS105" s="243">
        <f t="shared" si="1274"/>
        <v>0</v>
      </c>
      <c r="MT105" s="243">
        <f t="shared" si="1275"/>
        <v>0</v>
      </c>
      <c r="MU105" s="243">
        <f t="shared" si="1276"/>
        <v>0</v>
      </c>
      <c r="MV105" s="243">
        <f t="shared" si="1277"/>
        <v>0</v>
      </c>
      <c r="MW105" s="861">
        <f t="shared" si="898"/>
        <v>43160</v>
      </c>
      <c r="MX105" s="253">
        <f t="shared" si="899"/>
        <v>213387.97</v>
      </c>
      <c r="MY105" s="243">
        <f t="shared" si="900"/>
        <v>0</v>
      </c>
      <c r="MZ105" s="243">
        <f t="shared" si="901"/>
        <v>0</v>
      </c>
      <c r="NA105" s="243">
        <f t="shared" si="902"/>
        <v>213387.97</v>
      </c>
      <c r="NB105" s="359"/>
      <c r="NC105" s="1159">
        <f t="shared" si="1095"/>
        <v>42887</v>
      </c>
      <c r="ND105" s="378">
        <f t="shared" si="1096"/>
        <v>2881.88</v>
      </c>
      <c r="NE105" s="378">
        <f t="shared" si="1097"/>
        <v>0</v>
      </c>
      <c r="NF105" s="382">
        <f t="shared" si="1098"/>
        <v>0</v>
      </c>
      <c r="NG105" s="274">
        <f t="shared" si="1099"/>
        <v>2881.88</v>
      </c>
      <c r="NH105" s="819">
        <f t="shared" si="1100"/>
        <v>42887</v>
      </c>
      <c r="NI105" s="269">
        <f t="shared" si="1101"/>
        <v>2881.88</v>
      </c>
      <c r="NJ105" s="274">
        <f t="shared" si="1102"/>
        <v>0</v>
      </c>
      <c r="NK105" s="1113">
        <f t="shared" si="1103"/>
        <v>1</v>
      </c>
      <c r="NL105" s="992">
        <f t="shared" si="1104"/>
        <v>0</v>
      </c>
      <c r="NM105" s="413">
        <f t="shared" si="1105"/>
        <v>42887</v>
      </c>
      <c r="NN105" s="378">
        <f t="shared" si="1197"/>
        <v>175279.625</v>
      </c>
      <c r="NO105" s="243">
        <f>MAX(NN55:NN105)</f>
        <v>175279.625</v>
      </c>
      <c r="NP105" s="243">
        <f t="shared" si="1106"/>
        <v>0</v>
      </c>
      <c r="NQ105" s="276">
        <f>(NP105=NP203)*1</f>
        <v>0</v>
      </c>
      <c r="NR105" s="254">
        <f t="shared" si="1107"/>
        <v>0</v>
      </c>
      <c r="NS105" s="757"/>
      <c r="NT105" s="757"/>
      <c r="NU105" s="758"/>
      <c r="NV105" s="758"/>
      <c r="NW105" s="758"/>
      <c r="NX105" s="234"/>
      <c r="NY105" s="241"/>
      <c r="NZ105" s="241"/>
      <c r="OA105" s="143"/>
      <c r="OB105" s="241"/>
      <c r="OC105" s="241"/>
      <c r="OD105" s="236"/>
      <c r="OE105" s="236"/>
      <c r="OF105" s="236"/>
      <c r="OG105" s="234"/>
      <c r="OH105" s="143"/>
      <c r="OI105" s="236"/>
      <c r="OJ105" s="236"/>
      <c r="OK105" s="236"/>
      <c r="OL105" s="236"/>
      <c r="OM105" s="236"/>
      <c r="ON105" s="236"/>
      <c r="OO105" s="236"/>
      <c r="OP105" s="236"/>
      <c r="OQ105" s="236"/>
      <c r="OR105" s="236"/>
      <c r="OS105" s="236"/>
      <c r="OT105" s="236"/>
      <c r="OU105" s="236"/>
      <c r="OV105" s="236"/>
      <c r="OW105" s="236"/>
      <c r="OX105" s="236"/>
      <c r="OY105" s="236"/>
      <c r="OZ105" s="236"/>
      <c r="PA105" s="236"/>
      <c r="PB105" s="236"/>
      <c r="PC105" s="236"/>
      <c r="PD105" s="236"/>
      <c r="PE105" s="236"/>
      <c r="PF105" s="236"/>
      <c r="PG105" s="236"/>
      <c r="PH105" s="236"/>
      <c r="PI105" s="236"/>
      <c r="PJ105" s="236"/>
      <c r="PK105" s="236"/>
      <c r="PL105" s="236"/>
      <c r="PM105" s="236"/>
      <c r="PN105" s="236"/>
      <c r="PO105" s="236"/>
      <c r="PP105" s="236"/>
      <c r="PQ105" s="236"/>
      <c r="PR105" s="236"/>
      <c r="PS105" s="236"/>
      <c r="PT105" s="236"/>
      <c r="PU105" s="236"/>
      <c r="PV105" s="236"/>
      <c r="PW105" s="236"/>
      <c r="PX105" s="236"/>
      <c r="PY105" s="236"/>
      <c r="PZ105" s="236"/>
      <c r="QA105" s="236"/>
      <c r="QB105" s="236"/>
      <c r="QC105" s="236"/>
      <c r="QD105" s="236"/>
      <c r="QE105" s="236"/>
      <c r="QF105" s="236"/>
      <c r="QG105" s="236"/>
      <c r="QH105" s="236"/>
      <c r="QI105" s="236"/>
      <c r="QJ105" s="236"/>
      <c r="QK105" s="236"/>
      <c r="QL105" s="236"/>
      <c r="QM105" s="236"/>
      <c r="QN105" s="236"/>
      <c r="QO105" s="236"/>
      <c r="QP105" s="236"/>
      <c r="QQ105" s="236"/>
      <c r="QR105" s="236"/>
      <c r="QS105" s="236"/>
      <c r="QT105" s="236"/>
      <c r="QU105" s="236"/>
      <c r="QV105" s="236"/>
      <c r="QW105" s="236"/>
      <c r="QX105" s="236"/>
      <c r="QY105" s="84"/>
      <c r="QZ105" s="84"/>
      <c r="RA105" s="84"/>
      <c r="RB105" s="84"/>
      <c r="RC105" s="84"/>
      <c r="RD105" s="84"/>
      <c r="RE105" s="84"/>
      <c r="RF105" s="84"/>
      <c r="RG105" s="84"/>
      <c r="RH105" s="84"/>
      <c r="RI105" s="84"/>
      <c r="RJ105" s="84"/>
      <c r="RK105" s="84"/>
      <c r="RL105" s="84"/>
      <c r="RM105" s="84"/>
      <c r="RN105" s="84"/>
      <c r="RO105" s="84"/>
      <c r="RP105" s="84"/>
      <c r="RQ105" s="84"/>
      <c r="RR105" s="84"/>
      <c r="RS105" s="84"/>
      <c r="RT105" s="84"/>
      <c r="RU105" s="84"/>
      <c r="RV105" s="84"/>
      <c r="RW105" s="84"/>
      <c r="RX105" s="84"/>
      <c r="RY105" s="84"/>
      <c r="RZ105" s="84"/>
      <c r="SA105" s="84"/>
      <c r="SB105" s="84"/>
      <c r="SC105" s="84"/>
      <c r="SD105" s="84"/>
      <c r="SE105" s="84"/>
      <c r="SF105" s="84"/>
      <c r="SG105" s="84"/>
      <c r="SH105" s="84"/>
      <c r="SI105" s="84"/>
      <c r="SJ105" s="84"/>
      <c r="SK105" s="84"/>
      <c r="SL105" s="84"/>
      <c r="SM105" s="84"/>
      <c r="SN105" s="84"/>
      <c r="SO105" s="84"/>
      <c r="SP105" s="84"/>
      <c r="SQ105" s="84"/>
      <c r="SR105" s="84"/>
      <c r="SS105" s="84"/>
      <c r="ST105" s="84"/>
      <c r="SU105" s="84"/>
      <c r="SV105" s="84"/>
      <c r="SW105" s="84"/>
      <c r="SX105" s="84"/>
      <c r="SY105" s="84"/>
      <c r="SZ105" s="84"/>
      <c r="TA105" s="84"/>
      <c r="TB105" s="84"/>
      <c r="TC105" s="84"/>
      <c r="TD105" s="84"/>
      <c r="TE105" s="84"/>
      <c r="TF105" s="84"/>
      <c r="TG105" s="84"/>
      <c r="TH105" s="84"/>
      <c r="TI105" s="84"/>
      <c r="TJ105" s="84"/>
      <c r="TK105" s="84"/>
      <c r="TL105" s="84"/>
      <c r="TM105" s="84"/>
      <c r="TN105" s="84"/>
      <c r="TO105" s="84"/>
      <c r="TP105" s="84"/>
      <c r="TQ105" s="84"/>
      <c r="TR105" s="84"/>
      <c r="TS105" s="84"/>
      <c r="TT105" s="84"/>
      <c r="TU105" s="84"/>
      <c r="TV105" s="84"/>
      <c r="TW105" s="84"/>
      <c r="TX105" s="84"/>
      <c r="TY105" s="84"/>
      <c r="TZ105" s="84"/>
      <c r="UA105" s="84"/>
      <c r="UB105" s="84"/>
      <c r="UC105" s="84"/>
      <c r="UD105" s="84"/>
      <c r="UE105" s="84"/>
      <c r="UF105" s="84"/>
      <c r="UG105" s="84"/>
      <c r="UH105" s="84"/>
      <c r="UI105" s="84"/>
    </row>
    <row r="106" spans="1:555" s="90" customFormat="1" ht="19.5" customHeight="1" x14ac:dyDescent="0.35">
      <c r="A106" s="84"/>
      <c r="B106" s="1167">
        <f t="shared" si="1108"/>
        <v>42917</v>
      </c>
      <c r="C106" s="867">
        <f t="shared" si="1109"/>
        <v>42412.889999999992</v>
      </c>
      <c r="D106" s="869">
        <v>0</v>
      </c>
      <c r="E106" s="869">
        <v>0</v>
      </c>
      <c r="F106" s="867">
        <f t="shared" si="984"/>
        <v>3288.875</v>
      </c>
      <c r="G106" s="870">
        <f t="shared" si="1110"/>
        <v>45701.764999999992</v>
      </c>
      <c r="H106" s="953">
        <f t="shared" si="1111"/>
        <v>7.7544232425566864E-2</v>
      </c>
      <c r="I106" s="355">
        <f t="shared" si="1112"/>
        <v>178568.5</v>
      </c>
      <c r="J106" s="355">
        <f>MAX(I55:I106)</f>
        <v>178568.5</v>
      </c>
      <c r="K106" s="355">
        <f t="shared" si="985"/>
        <v>0</v>
      </c>
      <c r="L106" s="1145">
        <f t="shared" si="986"/>
        <v>42917</v>
      </c>
      <c r="M106" s="330">
        <f t="shared" si="1113"/>
        <v>0</v>
      </c>
      <c r="N106" s="1035">
        <v>-696.25</v>
      </c>
      <c r="O106" s="498">
        <f t="shared" si="987"/>
        <v>0</v>
      </c>
      <c r="P106" s="330">
        <f t="shared" si="1114"/>
        <v>1</v>
      </c>
      <c r="Q106" s="382">
        <f t="shared" si="988"/>
        <v>-69.625</v>
      </c>
      <c r="R106" s="274">
        <f t="shared" si="989"/>
        <v>-69.625</v>
      </c>
      <c r="S106" s="499">
        <f t="shared" si="1115"/>
        <v>0</v>
      </c>
      <c r="T106" s="964">
        <v>-640</v>
      </c>
      <c r="U106" s="269">
        <f t="shared" si="990"/>
        <v>0</v>
      </c>
      <c r="V106" s="499">
        <f t="shared" si="1116"/>
        <v>1</v>
      </c>
      <c r="W106" s="964">
        <v>-64</v>
      </c>
      <c r="X106" s="269">
        <f t="shared" si="991"/>
        <v>-64</v>
      </c>
      <c r="Y106" s="499">
        <f t="shared" si="1117"/>
        <v>0</v>
      </c>
      <c r="Z106" s="298">
        <v>2370</v>
      </c>
      <c r="AA106" s="392">
        <f t="shared" si="992"/>
        <v>0</v>
      </c>
      <c r="AB106" s="330">
        <f t="shared" si="1118"/>
        <v>0</v>
      </c>
      <c r="AC106" s="298">
        <f t="shared" si="993"/>
        <v>1185</v>
      </c>
      <c r="AD106" s="274">
        <f t="shared" si="994"/>
        <v>0</v>
      </c>
      <c r="AE106" s="499">
        <f t="shared" si="1119"/>
        <v>1</v>
      </c>
      <c r="AF106" s="1036">
        <v>237</v>
      </c>
      <c r="AG106" s="274">
        <f t="shared" si="995"/>
        <v>237</v>
      </c>
      <c r="AH106" s="499">
        <f t="shared" si="1120"/>
        <v>0</v>
      </c>
      <c r="AI106" s="1036">
        <v>2190</v>
      </c>
      <c r="AJ106" s="392">
        <f t="shared" si="996"/>
        <v>0</v>
      </c>
      <c r="AK106" s="330">
        <f t="shared" si="1121"/>
        <v>0</v>
      </c>
      <c r="AL106" s="1036">
        <v>1095</v>
      </c>
      <c r="AM106" s="274">
        <f t="shared" si="997"/>
        <v>0</v>
      </c>
      <c r="AN106" s="499">
        <f t="shared" si="1122"/>
        <v>1</v>
      </c>
      <c r="AO106" s="1036">
        <v>438</v>
      </c>
      <c r="AP106" s="392">
        <f t="shared" si="998"/>
        <v>438</v>
      </c>
      <c r="AQ106" s="316">
        <f t="shared" si="1123"/>
        <v>0</v>
      </c>
      <c r="AR106" s="1036">
        <v>345</v>
      </c>
      <c r="AS106" s="392">
        <f t="shared" si="999"/>
        <v>0</v>
      </c>
      <c r="AT106" s="276">
        <f t="shared" si="1124"/>
        <v>0</v>
      </c>
      <c r="AU106" s="1036">
        <v>172.5</v>
      </c>
      <c r="AV106" s="392">
        <f t="shared" si="1000"/>
        <v>0</v>
      </c>
      <c r="AW106" s="297">
        <f t="shared" si="1125"/>
        <v>1</v>
      </c>
      <c r="AX106" s="1036">
        <v>34.5</v>
      </c>
      <c r="AY106" s="274">
        <f t="shared" si="1001"/>
        <v>34.5</v>
      </c>
      <c r="AZ106" s="499">
        <f t="shared" si="1126"/>
        <v>0</v>
      </c>
      <c r="BA106" s="497">
        <v>-1290</v>
      </c>
      <c r="BB106" s="392">
        <f t="shared" si="1002"/>
        <v>0</v>
      </c>
      <c r="BC106" s="330">
        <f t="shared" si="1127"/>
        <v>0</v>
      </c>
      <c r="BD106" s="497">
        <v>-575</v>
      </c>
      <c r="BE106" s="274">
        <f t="shared" si="1003"/>
        <v>0</v>
      </c>
      <c r="BF106" s="499">
        <f t="shared" si="1128"/>
        <v>0</v>
      </c>
      <c r="BG106" s="1036">
        <v>2537.5</v>
      </c>
      <c r="BH106" s="358">
        <f t="shared" si="1004"/>
        <v>0</v>
      </c>
      <c r="BI106" s="499">
        <f t="shared" si="1129"/>
        <v>0</v>
      </c>
      <c r="BJ106" s="1036">
        <v>2700</v>
      </c>
      <c r="BK106" s="269">
        <f t="shared" si="1005"/>
        <v>0</v>
      </c>
      <c r="BL106" s="499">
        <f t="shared" si="1130"/>
        <v>1</v>
      </c>
      <c r="BM106" s="382">
        <f t="shared" si="1006"/>
        <v>1350</v>
      </c>
      <c r="BN106" s="392">
        <f t="shared" si="1007"/>
        <v>1350</v>
      </c>
      <c r="BO106" s="499">
        <f t="shared" si="1131"/>
        <v>0</v>
      </c>
      <c r="BP106" s="1036">
        <v>800</v>
      </c>
      <c r="BQ106" s="274">
        <f t="shared" si="1008"/>
        <v>0</v>
      </c>
      <c r="BR106" s="499">
        <f t="shared" si="1132"/>
        <v>0</v>
      </c>
      <c r="BS106" s="298">
        <v>2400</v>
      </c>
      <c r="BT106" s="269">
        <f t="shared" si="1009"/>
        <v>0</v>
      </c>
      <c r="BU106" s="499">
        <f t="shared" si="1133"/>
        <v>1</v>
      </c>
      <c r="BV106" s="298">
        <f t="shared" si="1010"/>
        <v>1200</v>
      </c>
      <c r="BW106" s="392">
        <f t="shared" si="1011"/>
        <v>1200</v>
      </c>
      <c r="BX106" s="499">
        <f t="shared" si="1134"/>
        <v>0</v>
      </c>
      <c r="BY106" s="1036">
        <v>2665</v>
      </c>
      <c r="BZ106" s="392">
        <f t="shared" si="1012"/>
        <v>0</v>
      </c>
      <c r="CA106" s="297">
        <f t="shared" si="1198"/>
        <v>0</v>
      </c>
      <c r="CB106" s="1036">
        <v>1630</v>
      </c>
      <c r="CC106" s="269">
        <f t="shared" si="1013"/>
        <v>0</v>
      </c>
      <c r="CD106" s="501">
        <f t="shared" si="1135"/>
        <v>0</v>
      </c>
      <c r="CE106" s="298">
        <f t="shared" si="1014"/>
        <v>815</v>
      </c>
      <c r="CF106" s="500">
        <f t="shared" si="1015"/>
        <v>0</v>
      </c>
      <c r="CG106" s="330">
        <f t="shared" si="1136"/>
        <v>1</v>
      </c>
      <c r="CH106" s="1036">
        <v>163</v>
      </c>
      <c r="CI106" s="299">
        <f t="shared" si="1016"/>
        <v>163</v>
      </c>
      <c r="CJ106" s="499">
        <f t="shared" si="1137"/>
        <v>0</v>
      </c>
      <c r="CK106" s="497"/>
      <c r="CL106" s="392">
        <f t="shared" si="1017"/>
        <v>0</v>
      </c>
      <c r="CM106" s="330">
        <f t="shared" si="1138"/>
        <v>0</v>
      </c>
      <c r="CN106" s="497"/>
      <c r="CO106" s="269">
        <f t="shared" si="1018"/>
        <v>0</v>
      </c>
      <c r="CP106" s="501">
        <f t="shared" si="1139"/>
        <v>0</v>
      </c>
      <c r="CQ106" s="268"/>
      <c r="CR106" s="299"/>
      <c r="CS106" s="330">
        <f t="shared" si="1140"/>
        <v>1</v>
      </c>
      <c r="CT106" s="497"/>
      <c r="CU106" s="274">
        <f t="shared" si="1019"/>
        <v>0</v>
      </c>
      <c r="CV106" s="323">
        <f t="shared" si="1020"/>
        <v>3288.875</v>
      </c>
      <c r="CW106" s="323">
        <f t="shared" si="1141"/>
        <v>178568.5</v>
      </c>
      <c r="CX106" s="223"/>
      <c r="CY106" s="1127">
        <f t="shared" si="1021"/>
        <v>42917</v>
      </c>
      <c r="CZ106" s="297">
        <f t="shared" si="1142"/>
        <v>0</v>
      </c>
      <c r="DA106" s="269">
        <v>-568.75</v>
      </c>
      <c r="DB106" s="299">
        <f t="shared" si="1022"/>
        <v>0</v>
      </c>
      <c r="DC106" s="297">
        <f t="shared" si="1143"/>
        <v>0</v>
      </c>
      <c r="DD106" s="298">
        <f t="shared" si="1023"/>
        <v>-56.875</v>
      </c>
      <c r="DE106" s="299">
        <f t="shared" si="1024"/>
        <v>0</v>
      </c>
      <c r="DF106" s="297">
        <f t="shared" si="1144"/>
        <v>0</v>
      </c>
      <c r="DG106" s="1034">
        <v>3555</v>
      </c>
      <c r="DH106" s="299">
        <f t="shared" si="1025"/>
        <v>0</v>
      </c>
      <c r="DI106" s="297">
        <f t="shared" si="1145"/>
        <v>0</v>
      </c>
      <c r="DJ106" s="1036">
        <v>355.5</v>
      </c>
      <c r="DK106" s="596">
        <f t="shared" si="1026"/>
        <v>0</v>
      </c>
      <c r="DL106" s="297">
        <f t="shared" si="1146"/>
        <v>0</v>
      </c>
      <c r="DM106" s="1034">
        <v>7340</v>
      </c>
      <c r="DN106" s="596">
        <f t="shared" si="1027"/>
        <v>0</v>
      </c>
      <c r="DO106" s="330">
        <f t="shared" si="1147"/>
        <v>0</v>
      </c>
      <c r="DP106" s="298">
        <f t="shared" si="1028"/>
        <v>3670</v>
      </c>
      <c r="DQ106" s="274">
        <f t="shared" si="1029"/>
        <v>0</v>
      </c>
      <c r="DR106" s="499">
        <f t="shared" si="1148"/>
        <v>0</v>
      </c>
      <c r="DS106" s="298">
        <f t="shared" si="1030"/>
        <v>734</v>
      </c>
      <c r="DT106" s="274">
        <f t="shared" si="1031"/>
        <v>0</v>
      </c>
      <c r="DU106" s="297">
        <f t="shared" si="1149"/>
        <v>0</v>
      </c>
      <c r="DV106" s="1036">
        <v>5545</v>
      </c>
      <c r="DW106" s="596">
        <f t="shared" si="1032"/>
        <v>0</v>
      </c>
      <c r="DX106" s="297">
        <f t="shared" si="1150"/>
        <v>0</v>
      </c>
      <c r="DY106" s="269">
        <f t="shared" si="1033"/>
        <v>2772.5</v>
      </c>
      <c r="DZ106" s="596">
        <f t="shared" si="1034"/>
        <v>0</v>
      </c>
      <c r="EA106" s="297">
        <f t="shared" si="1151"/>
        <v>0</v>
      </c>
      <c r="EB106" s="1053">
        <v>1109</v>
      </c>
      <c r="EC106" s="596">
        <f t="shared" si="1035"/>
        <v>0</v>
      </c>
      <c r="ED106" s="297">
        <f t="shared" si="1152"/>
        <v>0</v>
      </c>
      <c r="EE106" s="274">
        <v>3775</v>
      </c>
      <c r="EF106" s="596">
        <f t="shared" si="1036"/>
        <v>0</v>
      </c>
      <c r="EG106" s="297">
        <f t="shared" si="1153"/>
        <v>0</v>
      </c>
      <c r="EH106" s="269">
        <f t="shared" si="1037"/>
        <v>1887.5</v>
      </c>
      <c r="EI106" s="596">
        <f t="shared" si="1038"/>
        <v>0</v>
      </c>
      <c r="EJ106" s="276">
        <f t="shared" si="1154"/>
        <v>0</v>
      </c>
      <c r="EK106" s="269">
        <f t="shared" si="1039"/>
        <v>377.5</v>
      </c>
      <c r="EL106" s="596">
        <f t="shared" si="1040"/>
        <v>0</v>
      </c>
      <c r="EM106" s="297">
        <f t="shared" si="1155"/>
        <v>0</v>
      </c>
      <c r="EN106" s="1224">
        <v>2160</v>
      </c>
      <c r="EO106" s="596">
        <f t="shared" si="1041"/>
        <v>0</v>
      </c>
      <c r="EP106" s="297">
        <f t="shared" si="1156"/>
        <v>0</v>
      </c>
      <c r="EQ106" s="269">
        <v>-860</v>
      </c>
      <c r="ER106" s="596">
        <f t="shared" si="1042"/>
        <v>0</v>
      </c>
      <c r="ES106" s="297">
        <f t="shared" si="1157"/>
        <v>0</v>
      </c>
      <c r="ET106" s="1036">
        <v>2050</v>
      </c>
      <c r="EU106" s="596">
        <f t="shared" si="1043"/>
        <v>0</v>
      </c>
      <c r="EV106" s="297">
        <f t="shared" si="1158"/>
        <v>0</v>
      </c>
      <c r="EW106" s="1036">
        <v>1631.25</v>
      </c>
      <c r="EX106" s="596">
        <f t="shared" si="1044"/>
        <v>0</v>
      </c>
      <c r="EY106" s="297">
        <f t="shared" si="1159"/>
        <v>0</v>
      </c>
      <c r="EZ106" s="1036">
        <v>815.62</v>
      </c>
      <c r="FA106" s="596">
        <f t="shared" si="1045"/>
        <v>0</v>
      </c>
      <c r="FB106" s="297">
        <f t="shared" si="1160"/>
        <v>0</v>
      </c>
      <c r="FC106" s="1036">
        <v>1475</v>
      </c>
      <c r="FD106" s="596">
        <f t="shared" si="1046"/>
        <v>0</v>
      </c>
      <c r="FE106" s="297">
        <f t="shared" si="1161"/>
        <v>0</v>
      </c>
      <c r="FF106" s="1036">
        <v>3112.5</v>
      </c>
      <c r="FG106" s="596">
        <f t="shared" si="1047"/>
        <v>0</v>
      </c>
      <c r="FH106" s="297">
        <f t="shared" si="1162"/>
        <v>0</v>
      </c>
      <c r="FI106" s="1036">
        <v>1556.25</v>
      </c>
      <c r="FJ106" s="596">
        <f t="shared" si="1048"/>
        <v>0</v>
      </c>
      <c r="FK106" s="297">
        <f t="shared" si="1163"/>
        <v>0</v>
      </c>
      <c r="FL106" s="1036">
        <v>1040</v>
      </c>
      <c r="FM106" s="596">
        <f t="shared" si="1049"/>
        <v>0</v>
      </c>
      <c r="FN106" s="297">
        <f t="shared" si="1164"/>
        <v>0</v>
      </c>
      <c r="FO106" s="1036">
        <v>3650</v>
      </c>
      <c r="FP106" s="274">
        <f t="shared" si="1050"/>
        <v>0</v>
      </c>
      <c r="FQ106" s="274"/>
      <c r="FR106" s="297">
        <f t="shared" si="1165"/>
        <v>0</v>
      </c>
      <c r="FS106" s="269">
        <f t="shared" si="1051"/>
        <v>1825</v>
      </c>
      <c r="FT106" s="596">
        <f t="shared" si="1052"/>
        <v>0</v>
      </c>
      <c r="FU106" s="297">
        <f t="shared" si="1166"/>
        <v>0</v>
      </c>
      <c r="FV106" s="269">
        <f t="shared" si="1053"/>
        <v>365</v>
      </c>
      <c r="FW106" s="596">
        <f t="shared" si="1054"/>
        <v>0</v>
      </c>
      <c r="FX106" s="301">
        <f t="shared" si="1055"/>
        <v>0</v>
      </c>
      <c r="FY106" s="492">
        <f t="shared" si="1167"/>
        <v>0</v>
      </c>
      <c r="FZ106" s="302"/>
      <c r="GA106" s="1131">
        <f t="shared" si="1056"/>
        <v>42917</v>
      </c>
      <c r="GB106" s="316">
        <f t="shared" si="1168"/>
        <v>0</v>
      </c>
      <c r="GC106" s="323">
        <v>-307.5</v>
      </c>
      <c r="GD106" s="268">
        <f t="shared" si="1057"/>
        <v>0</v>
      </c>
      <c r="GE106" s="316">
        <f t="shared" si="1169"/>
        <v>0</v>
      </c>
      <c r="GF106" s="964">
        <v>-30.75</v>
      </c>
      <c r="GG106" s="386">
        <f t="shared" si="1058"/>
        <v>0</v>
      </c>
      <c r="GH106" s="669">
        <f t="shared" si="1170"/>
        <v>0</v>
      </c>
      <c r="GI106" s="1036">
        <v>3800</v>
      </c>
      <c r="GJ106" s="268">
        <f t="shared" si="1059"/>
        <v>0</v>
      </c>
      <c r="GK106" s="546">
        <f t="shared" si="1171"/>
        <v>0</v>
      </c>
      <c r="GL106" s="268">
        <f t="shared" si="1060"/>
        <v>380</v>
      </c>
      <c r="GM106" s="386">
        <f t="shared" si="1061"/>
        <v>0</v>
      </c>
      <c r="GN106" s="297">
        <f t="shared" si="1172"/>
        <v>0</v>
      </c>
      <c r="GO106" s="269">
        <v>8137.5</v>
      </c>
      <c r="GP106" s="596">
        <f t="shared" si="1062"/>
        <v>0</v>
      </c>
      <c r="GQ106" s="330">
        <f t="shared" si="1173"/>
        <v>0</v>
      </c>
      <c r="GR106" s="298">
        <f t="shared" si="1063"/>
        <v>4068.75</v>
      </c>
      <c r="GS106" s="274">
        <f t="shared" si="1064"/>
        <v>0</v>
      </c>
      <c r="GT106" s="499">
        <f t="shared" si="1174"/>
        <v>0</v>
      </c>
      <c r="GU106" s="298">
        <f t="shared" si="1065"/>
        <v>813.75</v>
      </c>
      <c r="GV106" s="274">
        <f t="shared" si="1066"/>
        <v>0</v>
      </c>
      <c r="GW106" s="499">
        <f t="shared" si="1175"/>
        <v>0</v>
      </c>
      <c r="GX106" s="1036">
        <v>6602.5</v>
      </c>
      <c r="GY106" s="274">
        <f t="shared" si="1067"/>
        <v>0</v>
      </c>
      <c r="GZ106" s="499">
        <f t="shared" si="1176"/>
        <v>0</v>
      </c>
      <c r="HA106" s="298">
        <f t="shared" si="1068"/>
        <v>3301.25</v>
      </c>
      <c r="HB106" s="274">
        <f t="shared" si="1069"/>
        <v>0</v>
      </c>
      <c r="HC106" s="499">
        <f t="shared" si="1177"/>
        <v>0</v>
      </c>
      <c r="HD106" s="1036">
        <v>1320.5</v>
      </c>
      <c r="HE106" s="274">
        <f t="shared" si="1070"/>
        <v>0</v>
      </c>
      <c r="HF106" s="691">
        <f t="shared" si="1178"/>
        <v>0</v>
      </c>
      <c r="HG106" s="317">
        <v>4732.5</v>
      </c>
      <c r="HH106" s="498">
        <f t="shared" si="1071"/>
        <v>0</v>
      </c>
      <c r="HI106" s="691">
        <f t="shared" si="1179"/>
        <v>0</v>
      </c>
      <c r="HJ106" s="317">
        <f t="shared" si="1072"/>
        <v>2366.25</v>
      </c>
      <c r="HK106" s="498">
        <f t="shared" si="1073"/>
        <v>0</v>
      </c>
      <c r="HL106" s="689">
        <f t="shared" si="1180"/>
        <v>0</v>
      </c>
      <c r="HM106" s="317">
        <f t="shared" si="1074"/>
        <v>473.25</v>
      </c>
      <c r="HN106" s="317">
        <f t="shared" si="1075"/>
        <v>0</v>
      </c>
      <c r="HO106" s="691">
        <f t="shared" si="1181"/>
        <v>0</v>
      </c>
      <c r="HP106" s="1036">
        <v>2920</v>
      </c>
      <c r="HQ106" s="498">
        <f t="shared" si="1076"/>
        <v>0</v>
      </c>
      <c r="HR106" s="499"/>
      <c r="HS106" s="298"/>
      <c r="HT106" s="392"/>
      <c r="HU106" s="691">
        <f t="shared" si="1182"/>
        <v>0</v>
      </c>
      <c r="HV106" s="1036">
        <v>1750</v>
      </c>
      <c r="HW106" s="498">
        <f t="shared" si="1077"/>
        <v>0</v>
      </c>
      <c r="HX106" s="499"/>
      <c r="HY106" s="298"/>
      <c r="HZ106" s="392"/>
      <c r="IA106" s="689">
        <f t="shared" si="1183"/>
        <v>0</v>
      </c>
      <c r="IB106" s="1036">
        <v>212.5</v>
      </c>
      <c r="IC106" s="317">
        <f t="shared" si="1078"/>
        <v>0</v>
      </c>
      <c r="ID106" s="499">
        <f t="shared" si="1184"/>
        <v>0</v>
      </c>
      <c r="IE106" s="964">
        <v>-66</v>
      </c>
      <c r="IF106" s="392">
        <f t="shared" si="1079"/>
        <v>0</v>
      </c>
      <c r="IG106" s="691">
        <f t="shared" si="1185"/>
        <v>0</v>
      </c>
      <c r="IH106" s="317">
        <v>2562.5</v>
      </c>
      <c r="II106" s="498">
        <f t="shared" si="1080"/>
        <v>0</v>
      </c>
      <c r="IJ106" s="691">
        <f t="shared" si="1186"/>
        <v>0</v>
      </c>
      <c r="IK106" s="298">
        <f t="shared" si="1081"/>
        <v>1281.25</v>
      </c>
      <c r="IL106" s="317">
        <f t="shared" si="1082"/>
        <v>0</v>
      </c>
      <c r="IM106" s="499">
        <f t="shared" si="1187"/>
        <v>0</v>
      </c>
      <c r="IN106" s="1036">
        <v>198.25</v>
      </c>
      <c r="IO106" s="392">
        <f t="shared" si="1083"/>
        <v>0</v>
      </c>
      <c r="IP106" s="499">
        <f t="shared" si="1188"/>
        <v>0</v>
      </c>
      <c r="IQ106" s="964">
        <v>-162.5</v>
      </c>
      <c r="IR106" s="392">
        <f t="shared" si="1084"/>
        <v>0</v>
      </c>
      <c r="IS106" s="499"/>
      <c r="IT106" s="298"/>
      <c r="IU106" s="392"/>
      <c r="IV106" s="499">
        <f t="shared" si="1189"/>
        <v>0</v>
      </c>
      <c r="IW106" s="298">
        <v>2362</v>
      </c>
      <c r="IX106" s="392">
        <f t="shared" si="1085"/>
        <v>0</v>
      </c>
      <c r="IY106" s="499">
        <f t="shared" si="1190"/>
        <v>0</v>
      </c>
      <c r="IZ106" s="298">
        <f t="shared" si="1086"/>
        <v>1181</v>
      </c>
      <c r="JA106" s="392">
        <f t="shared" si="1087"/>
        <v>0</v>
      </c>
      <c r="JB106" s="385">
        <f t="shared" si="1191"/>
        <v>0</v>
      </c>
      <c r="JC106" s="298">
        <v>212.25</v>
      </c>
      <c r="JD106" s="392">
        <f t="shared" si="1088"/>
        <v>0</v>
      </c>
      <c r="JE106" s="499">
        <f t="shared" si="1192"/>
        <v>0</v>
      </c>
      <c r="JF106" s="298">
        <v>1775</v>
      </c>
      <c r="JG106" s="392">
        <f t="shared" si="1089"/>
        <v>0</v>
      </c>
      <c r="JH106" s="499">
        <f t="shared" si="1193"/>
        <v>0</v>
      </c>
      <c r="JI106" s="1036">
        <v>870</v>
      </c>
      <c r="JJ106" s="392">
        <f t="shared" si="1090"/>
        <v>0</v>
      </c>
      <c r="JK106" s="499">
        <f t="shared" si="1194"/>
        <v>0</v>
      </c>
      <c r="JL106" s="1036">
        <v>435</v>
      </c>
      <c r="JM106" s="392">
        <f t="shared" si="1091"/>
        <v>0</v>
      </c>
      <c r="JN106" s="499">
        <f t="shared" si="1195"/>
        <v>0</v>
      </c>
      <c r="JO106" s="298">
        <f t="shared" si="1092"/>
        <v>87</v>
      </c>
      <c r="JP106" s="392">
        <f t="shared" si="1093"/>
        <v>0</v>
      </c>
      <c r="JQ106" s="561">
        <f t="shared" si="1094"/>
        <v>0</v>
      </c>
      <c r="JR106" s="498">
        <f t="shared" si="1196"/>
        <v>0</v>
      </c>
      <c r="JS106" s="223"/>
      <c r="JT106" s="254">
        <f t="shared" si="1199"/>
        <v>43191</v>
      </c>
      <c r="JU106" s="253">
        <f t="shared" si="1200"/>
        <v>0</v>
      </c>
      <c r="JV106" s="253">
        <f t="shared" si="1201"/>
        <v>8674.7749999999996</v>
      </c>
      <c r="JW106" s="253">
        <f t="shared" si="1202"/>
        <v>0</v>
      </c>
      <c r="JX106" s="253">
        <f t="shared" si="1203"/>
        <v>3678</v>
      </c>
      <c r="JY106" s="253">
        <f t="shared" si="1204"/>
        <v>0</v>
      </c>
      <c r="JZ106" s="253">
        <f t="shared" si="1205"/>
        <v>0</v>
      </c>
      <c r="KA106" s="253">
        <f t="shared" si="1206"/>
        <v>13680</v>
      </c>
      <c r="KB106" s="253">
        <f t="shared" si="1207"/>
        <v>0</v>
      </c>
      <c r="KC106" s="253">
        <f t="shared" si="1208"/>
        <v>0</v>
      </c>
      <c r="KD106" s="831">
        <f t="shared" si="1209"/>
        <v>20881</v>
      </c>
      <c r="KE106" s="831">
        <f t="shared" si="1210"/>
        <v>0</v>
      </c>
      <c r="KF106" s="831">
        <f t="shared" si="1211"/>
        <v>0</v>
      </c>
      <c r="KG106" s="831">
        <f t="shared" si="1212"/>
        <v>6737.12</v>
      </c>
      <c r="KH106" s="831">
        <f t="shared" si="1213"/>
        <v>0</v>
      </c>
      <c r="KI106" s="831">
        <f t="shared" si="1214"/>
        <v>0</v>
      </c>
      <c r="KJ106" s="253">
        <f t="shared" si="1215"/>
        <v>0</v>
      </c>
      <c r="KK106" s="831">
        <f t="shared" si="1216"/>
        <v>0</v>
      </c>
      <c r="KL106" s="831">
        <f t="shared" si="1217"/>
        <v>80809.5</v>
      </c>
      <c r="KM106" s="831">
        <f t="shared" si="1218"/>
        <v>0</v>
      </c>
      <c r="KN106" s="831">
        <f t="shared" si="1219"/>
        <v>0</v>
      </c>
      <c r="KO106" s="831">
        <f t="shared" si="1220"/>
        <v>70171.875</v>
      </c>
      <c r="KP106" s="831">
        <f t="shared" si="1221"/>
        <v>0</v>
      </c>
      <c r="KQ106" s="831">
        <f t="shared" si="1222"/>
        <v>0</v>
      </c>
      <c r="KR106" s="831">
        <f t="shared" si="1223"/>
        <v>0</v>
      </c>
      <c r="KS106" s="831">
        <f t="shared" si="1224"/>
        <v>11109</v>
      </c>
      <c r="KT106" s="243">
        <f t="shared" si="1225"/>
        <v>0</v>
      </c>
      <c r="KU106" s="243">
        <f t="shared" si="1226"/>
        <v>0</v>
      </c>
      <c r="KV106" s="243">
        <f t="shared" si="1227"/>
        <v>0</v>
      </c>
      <c r="KW106" s="243">
        <f t="shared" si="1228"/>
        <v>0</v>
      </c>
      <c r="KX106" s="243">
        <f t="shared" si="1229"/>
        <v>0</v>
      </c>
      <c r="KY106" s="243">
        <f t="shared" si="1230"/>
        <v>0</v>
      </c>
      <c r="KZ106" s="243">
        <f t="shared" si="1278"/>
        <v>0</v>
      </c>
      <c r="LA106" s="243">
        <f t="shared" si="1231"/>
        <v>0</v>
      </c>
      <c r="LB106" s="243">
        <f t="shared" si="1232"/>
        <v>0</v>
      </c>
      <c r="LC106" s="243">
        <f t="shared" si="1233"/>
        <v>0</v>
      </c>
      <c r="LD106" s="243">
        <f t="shared" si="1234"/>
        <v>0</v>
      </c>
      <c r="LE106" s="243">
        <f t="shared" si="1235"/>
        <v>0</v>
      </c>
      <c r="LF106" s="243">
        <f t="shared" si="1236"/>
        <v>0</v>
      </c>
      <c r="LG106" s="243">
        <f t="shared" si="1237"/>
        <v>0</v>
      </c>
      <c r="LH106" s="243">
        <f t="shared" si="1238"/>
        <v>0</v>
      </c>
      <c r="LI106" s="243">
        <f t="shared" si="1239"/>
        <v>0</v>
      </c>
      <c r="LJ106" s="243">
        <f t="shared" si="1240"/>
        <v>0</v>
      </c>
      <c r="LK106" s="243">
        <f t="shared" si="1241"/>
        <v>0</v>
      </c>
      <c r="LL106" s="243">
        <f t="shared" si="1242"/>
        <v>0</v>
      </c>
      <c r="LM106" s="243">
        <f t="shared" si="1243"/>
        <v>0</v>
      </c>
      <c r="LN106" s="243">
        <f t="shared" si="1244"/>
        <v>0</v>
      </c>
      <c r="LO106" s="243">
        <f t="shared" si="1245"/>
        <v>0</v>
      </c>
      <c r="LP106" s="243">
        <f t="shared" si="1246"/>
        <v>0</v>
      </c>
      <c r="LQ106" s="243">
        <f t="shared" si="1247"/>
        <v>0</v>
      </c>
      <c r="LR106" s="243">
        <f t="shared" si="1248"/>
        <v>0</v>
      </c>
      <c r="LS106" s="243">
        <f t="shared" si="1249"/>
        <v>0</v>
      </c>
      <c r="LT106" s="243">
        <f t="shared" si="1250"/>
        <v>0</v>
      </c>
      <c r="LU106" s="243">
        <f t="shared" si="1251"/>
        <v>0</v>
      </c>
      <c r="LV106" s="243">
        <f t="shared" si="1252"/>
        <v>0</v>
      </c>
      <c r="LW106" s="243">
        <f t="shared" si="1253"/>
        <v>0</v>
      </c>
      <c r="LX106" s="243">
        <f t="shared" si="1254"/>
        <v>0</v>
      </c>
      <c r="LY106" s="243">
        <f t="shared" si="1255"/>
        <v>0</v>
      </c>
      <c r="LZ106" s="243">
        <f t="shared" si="1256"/>
        <v>0</v>
      </c>
      <c r="MA106" s="243">
        <f t="shared" si="1257"/>
        <v>0</v>
      </c>
      <c r="MB106" s="243">
        <f t="shared" si="1258"/>
        <v>0</v>
      </c>
      <c r="MC106" s="243">
        <f t="shared" si="1279"/>
        <v>0</v>
      </c>
      <c r="MD106" s="243">
        <f t="shared" si="1259"/>
        <v>0</v>
      </c>
      <c r="ME106" s="243">
        <f t="shared" si="1260"/>
        <v>0</v>
      </c>
      <c r="MF106" s="243">
        <f t="shared" si="1261"/>
        <v>0</v>
      </c>
      <c r="MG106" s="243">
        <f t="shared" si="1262"/>
        <v>0</v>
      </c>
      <c r="MH106" s="243">
        <f t="shared" si="1263"/>
        <v>0</v>
      </c>
      <c r="MI106" s="243">
        <f t="shared" si="1264"/>
        <v>0</v>
      </c>
      <c r="MJ106" s="243">
        <f t="shared" si="1265"/>
        <v>0</v>
      </c>
      <c r="MK106" s="243">
        <f t="shared" si="1266"/>
        <v>0</v>
      </c>
      <c r="ML106" s="243">
        <f t="shared" si="1267"/>
        <v>0</v>
      </c>
      <c r="MM106" s="243">
        <f t="shared" si="1268"/>
        <v>0</v>
      </c>
      <c r="MN106" s="243">
        <f t="shared" si="1269"/>
        <v>0</v>
      </c>
      <c r="MO106" s="243">
        <f t="shared" si="1270"/>
        <v>0</v>
      </c>
      <c r="MP106" s="243">
        <f t="shared" si="1271"/>
        <v>0</v>
      </c>
      <c r="MQ106" s="243">
        <f t="shared" si="1272"/>
        <v>0</v>
      </c>
      <c r="MR106" s="243">
        <f t="shared" si="1273"/>
        <v>0</v>
      </c>
      <c r="MS106" s="243">
        <f t="shared" si="1274"/>
        <v>0</v>
      </c>
      <c r="MT106" s="243">
        <f t="shared" si="1275"/>
        <v>0</v>
      </c>
      <c r="MU106" s="243">
        <f t="shared" si="1276"/>
        <v>0</v>
      </c>
      <c r="MV106" s="243">
        <f t="shared" si="1277"/>
        <v>0</v>
      </c>
      <c r="MW106" s="861">
        <f t="shared" si="898"/>
        <v>43191</v>
      </c>
      <c r="MX106" s="253">
        <f t="shared" si="899"/>
        <v>215741.27000000002</v>
      </c>
      <c r="MY106" s="243">
        <f t="shared" si="900"/>
        <v>0</v>
      </c>
      <c r="MZ106" s="243">
        <f t="shared" si="901"/>
        <v>0</v>
      </c>
      <c r="NA106" s="243">
        <f t="shared" si="902"/>
        <v>215741.27000000002</v>
      </c>
      <c r="NB106" s="359"/>
      <c r="NC106" s="1159">
        <f t="shared" si="1095"/>
        <v>42917</v>
      </c>
      <c r="ND106" s="378">
        <f t="shared" si="1096"/>
        <v>3288.875</v>
      </c>
      <c r="NE106" s="378">
        <f t="shared" si="1097"/>
        <v>0</v>
      </c>
      <c r="NF106" s="382">
        <f t="shared" si="1098"/>
        <v>0</v>
      </c>
      <c r="NG106" s="274">
        <f t="shared" si="1099"/>
        <v>3288.875</v>
      </c>
      <c r="NH106" s="819">
        <f t="shared" si="1100"/>
        <v>42917</v>
      </c>
      <c r="NI106" s="269">
        <f t="shared" si="1101"/>
        <v>3288.875</v>
      </c>
      <c r="NJ106" s="274">
        <f t="shared" si="1102"/>
        <v>0</v>
      </c>
      <c r="NK106" s="1113">
        <f t="shared" si="1103"/>
        <v>1</v>
      </c>
      <c r="NL106" s="992">
        <f t="shared" si="1104"/>
        <v>0</v>
      </c>
      <c r="NM106" s="413">
        <f t="shared" si="1105"/>
        <v>42917</v>
      </c>
      <c r="NN106" s="378">
        <f t="shared" si="1197"/>
        <v>178568.5</v>
      </c>
      <c r="NO106" s="243">
        <f>MAX(NN55:NN106)</f>
        <v>178568.5</v>
      </c>
      <c r="NP106" s="243">
        <f t="shared" si="1106"/>
        <v>0</v>
      </c>
      <c r="NQ106" s="276">
        <f>(NP106=NP203)*1</f>
        <v>0</v>
      </c>
      <c r="NR106" s="254">
        <f t="shared" si="1107"/>
        <v>0</v>
      </c>
      <c r="NS106" s="757">
        <f>SUM(NG100:NG111)</f>
        <v>38407.51</v>
      </c>
      <c r="NT106" s="757">
        <f>(NU106&gt;0)*NS106</f>
        <v>38407.51</v>
      </c>
      <c r="NU106" s="758">
        <f>(NS106&gt;0)*1</f>
        <v>1</v>
      </c>
      <c r="NV106" s="758">
        <f>(NS106&lt;0)*1</f>
        <v>0</v>
      </c>
      <c r="NW106" s="758">
        <f>(NV106&gt;0)*NS106</f>
        <v>0</v>
      </c>
      <c r="NX106" s="234"/>
      <c r="NY106" s="241"/>
      <c r="NZ106" s="241"/>
      <c r="OA106" s="143"/>
      <c r="OB106" s="241"/>
      <c r="OC106" s="241"/>
      <c r="OD106" s="236"/>
      <c r="OE106" s="236"/>
      <c r="OF106" s="236"/>
      <c r="OG106" s="234"/>
      <c r="OH106" s="143"/>
      <c r="OI106" s="236"/>
      <c r="OJ106" s="236"/>
      <c r="OK106" s="236"/>
      <c r="OL106" s="236"/>
      <c r="OM106" s="236"/>
      <c r="ON106" s="236"/>
      <c r="OO106" s="236"/>
      <c r="OP106" s="236"/>
      <c r="OQ106" s="236"/>
      <c r="OR106" s="236"/>
      <c r="OS106" s="236"/>
      <c r="OT106" s="236"/>
      <c r="OU106" s="236"/>
      <c r="OV106" s="236"/>
      <c r="OW106" s="236"/>
      <c r="OX106" s="236"/>
      <c r="OY106" s="236"/>
      <c r="OZ106" s="236"/>
      <c r="PA106" s="236"/>
      <c r="PB106" s="236"/>
      <c r="PC106" s="236"/>
      <c r="PD106" s="236"/>
      <c r="PE106" s="236"/>
      <c r="PF106" s="236"/>
      <c r="PG106" s="236"/>
      <c r="PH106" s="236"/>
      <c r="PI106" s="236"/>
      <c r="PJ106" s="236"/>
      <c r="PK106" s="236"/>
      <c r="PL106" s="236"/>
      <c r="PM106" s="236"/>
      <c r="PN106" s="236"/>
      <c r="PO106" s="236"/>
      <c r="PP106" s="236"/>
      <c r="PQ106" s="236"/>
      <c r="PR106" s="236"/>
      <c r="PS106" s="236"/>
      <c r="PT106" s="236"/>
      <c r="PU106" s="236"/>
      <c r="PV106" s="236"/>
      <c r="PW106" s="236"/>
      <c r="PX106" s="236"/>
      <c r="PY106" s="236"/>
      <c r="PZ106" s="236"/>
      <c r="QA106" s="236"/>
      <c r="QB106" s="236"/>
      <c r="QC106" s="236"/>
      <c r="QD106" s="236"/>
      <c r="QE106" s="236"/>
      <c r="QF106" s="236"/>
      <c r="QG106" s="236"/>
      <c r="QH106" s="236"/>
      <c r="QI106" s="236"/>
      <c r="QJ106" s="236"/>
      <c r="QK106" s="236"/>
      <c r="QL106" s="236"/>
      <c r="QM106" s="236"/>
      <c r="QN106" s="236"/>
      <c r="QO106" s="236"/>
      <c r="QP106" s="236"/>
      <c r="QQ106" s="236"/>
      <c r="QR106" s="236"/>
      <c r="QS106" s="236"/>
      <c r="QT106" s="236"/>
      <c r="QU106" s="236"/>
      <c r="QV106" s="236"/>
      <c r="QW106" s="236"/>
      <c r="QX106" s="236"/>
      <c r="QY106" s="84"/>
      <c r="QZ106" s="84"/>
      <c r="RA106" s="84"/>
      <c r="RB106" s="84"/>
      <c r="RC106" s="84"/>
      <c r="RD106" s="84"/>
      <c r="RE106" s="84"/>
      <c r="RF106" s="84"/>
      <c r="RG106" s="84"/>
      <c r="RH106" s="84"/>
      <c r="RI106" s="84"/>
      <c r="RJ106" s="84"/>
      <c r="RK106" s="84"/>
      <c r="RL106" s="84"/>
      <c r="RM106" s="84"/>
      <c r="RN106" s="84"/>
      <c r="RO106" s="84"/>
      <c r="RP106" s="84"/>
      <c r="RQ106" s="84"/>
      <c r="RR106" s="84"/>
      <c r="RS106" s="84"/>
      <c r="RT106" s="84"/>
      <c r="RU106" s="84"/>
      <c r="RV106" s="84"/>
      <c r="RW106" s="84"/>
      <c r="RX106" s="84"/>
      <c r="RY106" s="84"/>
      <c r="RZ106" s="84"/>
      <c r="SA106" s="84"/>
      <c r="SB106" s="84"/>
      <c r="SC106" s="84"/>
      <c r="SD106" s="84"/>
      <c r="SE106" s="84"/>
      <c r="SF106" s="84"/>
      <c r="SG106" s="84"/>
      <c r="SH106" s="84"/>
      <c r="SI106" s="84"/>
      <c r="SJ106" s="84"/>
      <c r="SK106" s="84"/>
      <c r="SL106" s="84"/>
      <c r="SM106" s="84"/>
      <c r="SN106" s="84"/>
      <c r="SO106" s="84"/>
      <c r="SP106" s="84"/>
      <c r="SQ106" s="84"/>
      <c r="SR106" s="84"/>
      <c r="SS106" s="84"/>
      <c r="ST106" s="84"/>
      <c r="SU106" s="84"/>
      <c r="SV106" s="84"/>
      <c r="SW106" s="84"/>
      <c r="SX106" s="84"/>
      <c r="SY106" s="84"/>
      <c r="SZ106" s="84"/>
      <c r="TA106" s="84"/>
      <c r="TB106" s="84"/>
      <c r="TC106" s="84"/>
      <c r="TD106" s="84"/>
      <c r="TE106" s="84"/>
      <c r="TF106" s="84"/>
      <c r="TG106" s="84"/>
      <c r="TH106" s="84"/>
      <c r="TI106" s="84"/>
      <c r="TJ106" s="84"/>
      <c r="TK106" s="84"/>
      <c r="TL106" s="84"/>
      <c r="TM106" s="84"/>
      <c r="TN106" s="84"/>
      <c r="TO106" s="84"/>
      <c r="TP106" s="84"/>
      <c r="TQ106" s="84"/>
      <c r="TR106" s="84"/>
      <c r="TS106" s="84"/>
      <c r="TT106" s="84"/>
      <c r="TU106" s="84"/>
      <c r="TV106" s="84"/>
      <c r="TW106" s="84"/>
      <c r="TX106" s="84"/>
      <c r="TY106" s="84"/>
      <c r="TZ106" s="84"/>
      <c r="UA106" s="84"/>
      <c r="UB106" s="84"/>
      <c r="UC106" s="84"/>
      <c r="UD106" s="84"/>
      <c r="UE106" s="84"/>
      <c r="UF106" s="84"/>
      <c r="UG106" s="84"/>
      <c r="UH106" s="84"/>
      <c r="UI106" s="84"/>
    </row>
    <row r="107" spans="1:555" s="90" customFormat="1" ht="19.5" customHeight="1" x14ac:dyDescent="0.35">
      <c r="A107" s="84"/>
      <c r="B107" s="1167">
        <f t="shared" si="1108"/>
        <v>42948</v>
      </c>
      <c r="C107" s="867">
        <f t="shared" si="1109"/>
        <v>45701.764999999992</v>
      </c>
      <c r="D107" s="869">
        <v>0</v>
      </c>
      <c r="E107" s="869">
        <v>0</v>
      </c>
      <c r="F107" s="867">
        <f t="shared" si="984"/>
        <v>2925.25</v>
      </c>
      <c r="G107" s="870">
        <f t="shared" si="1110"/>
        <v>48627.014999999992</v>
      </c>
      <c r="H107" s="953">
        <f t="shared" si="1111"/>
        <v>6.4007374769880346E-2</v>
      </c>
      <c r="I107" s="355">
        <f t="shared" si="1112"/>
        <v>181493.75</v>
      </c>
      <c r="J107" s="355">
        <f>MAX(I55:I107)</f>
        <v>181493.75</v>
      </c>
      <c r="K107" s="355">
        <f t="shared" si="985"/>
        <v>0</v>
      </c>
      <c r="L107" s="1145">
        <f t="shared" si="986"/>
        <v>42948</v>
      </c>
      <c r="M107" s="330">
        <f t="shared" si="1113"/>
        <v>0</v>
      </c>
      <c r="N107" s="1034">
        <v>1712.5</v>
      </c>
      <c r="O107" s="498">
        <f t="shared" si="987"/>
        <v>0</v>
      </c>
      <c r="P107" s="330">
        <f t="shared" si="1114"/>
        <v>1</v>
      </c>
      <c r="Q107" s="382">
        <f t="shared" si="988"/>
        <v>171.25</v>
      </c>
      <c r="R107" s="274">
        <f t="shared" si="989"/>
        <v>171.25</v>
      </c>
      <c r="S107" s="499">
        <f t="shared" si="1115"/>
        <v>0</v>
      </c>
      <c r="T107" s="1036">
        <v>1135</v>
      </c>
      <c r="U107" s="269">
        <f t="shared" si="990"/>
        <v>0</v>
      </c>
      <c r="V107" s="499">
        <f t="shared" si="1116"/>
        <v>1</v>
      </c>
      <c r="W107" s="1036">
        <v>113.5</v>
      </c>
      <c r="X107" s="269">
        <f t="shared" si="991"/>
        <v>113.5</v>
      </c>
      <c r="Y107" s="499">
        <f t="shared" si="1117"/>
        <v>0</v>
      </c>
      <c r="Z107" s="298">
        <v>2350</v>
      </c>
      <c r="AA107" s="392">
        <f t="shared" si="992"/>
        <v>0</v>
      </c>
      <c r="AB107" s="330">
        <f t="shared" si="1118"/>
        <v>0</v>
      </c>
      <c r="AC107" s="298">
        <f t="shared" si="993"/>
        <v>1175</v>
      </c>
      <c r="AD107" s="274">
        <f t="shared" si="994"/>
        <v>0</v>
      </c>
      <c r="AE107" s="499">
        <f t="shared" si="1119"/>
        <v>1</v>
      </c>
      <c r="AF107" s="1036">
        <v>235</v>
      </c>
      <c r="AG107" s="274">
        <f t="shared" si="995"/>
        <v>235</v>
      </c>
      <c r="AH107" s="499">
        <f t="shared" si="1120"/>
        <v>0</v>
      </c>
      <c r="AI107" s="1036">
        <v>1660</v>
      </c>
      <c r="AJ107" s="392">
        <f t="shared" si="996"/>
        <v>0</v>
      </c>
      <c r="AK107" s="330">
        <f t="shared" si="1121"/>
        <v>0</v>
      </c>
      <c r="AL107" s="1036">
        <v>830</v>
      </c>
      <c r="AM107" s="274">
        <f t="shared" si="997"/>
        <v>0</v>
      </c>
      <c r="AN107" s="499">
        <f t="shared" si="1122"/>
        <v>1</v>
      </c>
      <c r="AO107" s="1036">
        <v>332</v>
      </c>
      <c r="AP107" s="392">
        <f t="shared" si="998"/>
        <v>332</v>
      </c>
      <c r="AQ107" s="316">
        <f t="shared" si="1123"/>
        <v>0</v>
      </c>
      <c r="AR107" s="1036">
        <v>875</v>
      </c>
      <c r="AS107" s="392">
        <f t="shared" si="999"/>
        <v>0</v>
      </c>
      <c r="AT107" s="276">
        <f t="shared" si="1124"/>
        <v>0</v>
      </c>
      <c r="AU107" s="1036">
        <v>437.5</v>
      </c>
      <c r="AV107" s="392">
        <f t="shared" si="1000"/>
        <v>0</v>
      </c>
      <c r="AW107" s="297">
        <f t="shared" si="1125"/>
        <v>1</v>
      </c>
      <c r="AX107" s="1036">
        <v>87.5</v>
      </c>
      <c r="AY107" s="274">
        <f t="shared" si="1001"/>
        <v>87.5</v>
      </c>
      <c r="AZ107" s="499">
        <f t="shared" si="1126"/>
        <v>0</v>
      </c>
      <c r="BA107" s="497">
        <v>1390</v>
      </c>
      <c r="BB107" s="392">
        <f t="shared" si="1002"/>
        <v>0</v>
      </c>
      <c r="BC107" s="330">
        <f t="shared" si="1127"/>
        <v>0</v>
      </c>
      <c r="BD107" s="497">
        <v>425</v>
      </c>
      <c r="BE107" s="274">
        <f t="shared" si="1003"/>
        <v>0</v>
      </c>
      <c r="BF107" s="499">
        <f t="shared" si="1128"/>
        <v>0</v>
      </c>
      <c r="BG107" s="1036">
        <v>3125</v>
      </c>
      <c r="BH107" s="358">
        <f t="shared" si="1004"/>
        <v>0</v>
      </c>
      <c r="BI107" s="499">
        <f t="shared" si="1129"/>
        <v>0</v>
      </c>
      <c r="BJ107" s="1036">
        <v>1950</v>
      </c>
      <c r="BK107" s="269">
        <f t="shared" si="1005"/>
        <v>0</v>
      </c>
      <c r="BL107" s="499">
        <f t="shared" si="1130"/>
        <v>1</v>
      </c>
      <c r="BM107" s="382">
        <f t="shared" si="1006"/>
        <v>975</v>
      </c>
      <c r="BN107" s="392">
        <f t="shared" si="1007"/>
        <v>975</v>
      </c>
      <c r="BO107" s="499">
        <f t="shared" si="1131"/>
        <v>0</v>
      </c>
      <c r="BP107" s="1036">
        <v>525</v>
      </c>
      <c r="BQ107" s="274">
        <f t="shared" si="1008"/>
        <v>0</v>
      </c>
      <c r="BR107" s="499">
        <f t="shared" si="1132"/>
        <v>0</v>
      </c>
      <c r="BS107" s="298">
        <v>2050</v>
      </c>
      <c r="BT107" s="269">
        <f t="shared" si="1009"/>
        <v>0</v>
      </c>
      <c r="BU107" s="499">
        <f t="shared" si="1133"/>
        <v>1</v>
      </c>
      <c r="BV107" s="298">
        <f t="shared" si="1010"/>
        <v>1025</v>
      </c>
      <c r="BW107" s="392">
        <f t="shared" si="1011"/>
        <v>1025</v>
      </c>
      <c r="BX107" s="499">
        <f t="shared" si="1134"/>
        <v>0</v>
      </c>
      <c r="BY107" s="1036">
        <v>715</v>
      </c>
      <c r="BZ107" s="392">
        <f t="shared" si="1012"/>
        <v>0</v>
      </c>
      <c r="CA107" s="297">
        <f t="shared" si="1198"/>
        <v>0</v>
      </c>
      <c r="CB107" s="964">
        <v>-140</v>
      </c>
      <c r="CC107" s="269">
        <f t="shared" si="1013"/>
        <v>0</v>
      </c>
      <c r="CD107" s="501">
        <f t="shared" si="1135"/>
        <v>0</v>
      </c>
      <c r="CE107" s="298">
        <f t="shared" si="1014"/>
        <v>-70</v>
      </c>
      <c r="CF107" s="500">
        <f t="shared" si="1015"/>
        <v>0</v>
      </c>
      <c r="CG107" s="330">
        <f t="shared" si="1136"/>
        <v>1</v>
      </c>
      <c r="CH107" s="964">
        <v>-14</v>
      </c>
      <c r="CI107" s="299">
        <f t="shared" si="1016"/>
        <v>-14</v>
      </c>
      <c r="CJ107" s="499">
        <f t="shared" si="1137"/>
        <v>0</v>
      </c>
      <c r="CK107" s="497"/>
      <c r="CL107" s="392">
        <f t="shared" si="1017"/>
        <v>0</v>
      </c>
      <c r="CM107" s="330">
        <f t="shared" si="1138"/>
        <v>0</v>
      </c>
      <c r="CN107" s="497"/>
      <c r="CO107" s="269">
        <f t="shared" si="1018"/>
        <v>0</v>
      </c>
      <c r="CP107" s="501">
        <f t="shared" si="1139"/>
        <v>0</v>
      </c>
      <c r="CQ107" s="268"/>
      <c r="CR107" s="299"/>
      <c r="CS107" s="330">
        <f t="shared" si="1140"/>
        <v>1</v>
      </c>
      <c r="CT107" s="497"/>
      <c r="CU107" s="274">
        <f t="shared" si="1019"/>
        <v>0</v>
      </c>
      <c r="CV107" s="323">
        <f t="shared" si="1020"/>
        <v>2925.25</v>
      </c>
      <c r="CW107" s="323">
        <f t="shared" si="1141"/>
        <v>181493.75</v>
      </c>
      <c r="CX107" s="223"/>
      <c r="CY107" s="1127">
        <f t="shared" si="1021"/>
        <v>42948</v>
      </c>
      <c r="CZ107" s="297">
        <f t="shared" si="1142"/>
        <v>0</v>
      </c>
      <c r="DA107" s="269">
        <v>-127.5</v>
      </c>
      <c r="DB107" s="299">
        <f t="shared" si="1022"/>
        <v>0</v>
      </c>
      <c r="DC107" s="297">
        <f t="shared" si="1143"/>
        <v>0</v>
      </c>
      <c r="DD107" s="298">
        <f t="shared" si="1023"/>
        <v>-12.75</v>
      </c>
      <c r="DE107" s="299">
        <f t="shared" si="1024"/>
        <v>0</v>
      </c>
      <c r="DF107" s="297">
        <f t="shared" si="1144"/>
        <v>0</v>
      </c>
      <c r="DG107" s="1035">
        <v>-1265</v>
      </c>
      <c r="DH107" s="299">
        <f t="shared" si="1025"/>
        <v>0</v>
      </c>
      <c r="DI107" s="297">
        <f t="shared" si="1145"/>
        <v>0</v>
      </c>
      <c r="DJ107" s="964">
        <v>-126.5</v>
      </c>
      <c r="DK107" s="596">
        <f t="shared" si="1026"/>
        <v>0</v>
      </c>
      <c r="DL107" s="297">
        <f t="shared" si="1146"/>
        <v>0</v>
      </c>
      <c r="DM107" s="1035">
        <v>-480</v>
      </c>
      <c r="DN107" s="596">
        <f t="shared" si="1027"/>
        <v>0</v>
      </c>
      <c r="DO107" s="330">
        <f t="shared" si="1147"/>
        <v>0</v>
      </c>
      <c r="DP107" s="298">
        <f t="shared" si="1028"/>
        <v>-240</v>
      </c>
      <c r="DQ107" s="274">
        <f t="shared" si="1029"/>
        <v>0</v>
      </c>
      <c r="DR107" s="499">
        <f t="shared" si="1148"/>
        <v>0</v>
      </c>
      <c r="DS107" s="298">
        <f t="shared" si="1030"/>
        <v>-48</v>
      </c>
      <c r="DT107" s="274">
        <f t="shared" si="1031"/>
        <v>0</v>
      </c>
      <c r="DU107" s="297">
        <f t="shared" si="1149"/>
        <v>0</v>
      </c>
      <c r="DV107" s="964">
        <v>-1077.5</v>
      </c>
      <c r="DW107" s="596">
        <f t="shared" si="1032"/>
        <v>0</v>
      </c>
      <c r="DX107" s="297">
        <f t="shared" si="1150"/>
        <v>0</v>
      </c>
      <c r="DY107" s="269">
        <f t="shared" si="1033"/>
        <v>-538.75</v>
      </c>
      <c r="DZ107" s="596">
        <f t="shared" si="1034"/>
        <v>0</v>
      </c>
      <c r="EA107" s="297">
        <f t="shared" si="1151"/>
        <v>0</v>
      </c>
      <c r="EB107" s="1052">
        <v>-215.5</v>
      </c>
      <c r="EC107" s="596">
        <f t="shared" si="1035"/>
        <v>0</v>
      </c>
      <c r="ED107" s="297">
        <f t="shared" si="1152"/>
        <v>0</v>
      </c>
      <c r="EE107" s="274">
        <v>2550</v>
      </c>
      <c r="EF107" s="596">
        <f t="shared" si="1036"/>
        <v>0</v>
      </c>
      <c r="EG107" s="297">
        <f t="shared" si="1153"/>
        <v>0</v>
      </c>
      <c r="EH107" s="269">
        <f t="shared" si="1037"/>
        <v>1275</v>
      </c>
      <c r="EI107" s="596">
        <f t="shared" si="1038"/>
        <v>0</v>
      </c>
      <c r="EJ107" s="276">
        <f t="shared" si="1154"/>
        <v>0</v>
      </c>
      <c r="EK107" s="269">
        <f t="shared" si="1039"/>
        <v>255</v>
      </c>
      <c r="EL107" s="596">
        <f t="shared" si="1040"/>
        <v>0</v>
      </c>
      <c r="EM107" s="297">
        <f t="shared" si="1155"/>
        <v>0</v>
      </c>
      <c r="EN107" s="1225">
        <v>-320</v>
      </c>
      <c r="EO107" s="596">
        <f t="shared" si="1041"/>
        <v>0</v>
      </c>
      <c r="EP107" s="297">
        <f t="shared" si="1156"/>
        <v>0</v>
      </c>
      <c r="EQ107" s="269">
        <v>1260</v>
      </c>
      <c r="ER107" s="596">
        <f t="shared" si="1042"/>
        <v>0</v>
      </c>
      <c r="ES107" s="297">
        <f t="shared" si="1157"/>
        <v>0</v>
      </c>
      <c r="ET107" s="1036">
        <v>250</v>
      </c>
      <c r="EU107" s="596">
        <f t="shared" si="1043"/>
        <v>0</v>
      </c>
      <c r="EV107" s="297">
        <f t="shared" si="1158"/>
        <v>0</v>
      </c>
      <c r="EW107" s="964">
        <v>-662.5</v>
      </c>
      <c r="EX107" s="596">
        <f t="shared" si="1044"/>
        <v>0</v>
      </c>
      <c r="EY107" s="297">
        <f t="shared" si="1159"/>
        <v>0</v>
      </c>
      <c r="EZ107" s="964">
        <v>-331.25</v>
      </c>
      <c r="FA107" s="596">
        <f t="shared" si="1045"/>
        <v>0</v>
      </c>
      <c r="FB107" s="297">
        <f t="shared" si="1160"/>
        <v>0</v>
      </c>
      <c r="FC107" s="1036">
        <v>1306.25</v>
      </c>
      <c r="FD107" s="596">
        <f t="shared" si="1046"/>
        <v>0</v>
      </c>
      <c r="FE107" s="297">
        <f t="shared" si="1161"/>
        <v>0</v>
      </c>
      <c r="FF107" s="964">
        <v>-4162.5</v>
      </c>
      <c r="FG107" s="596">
        <f t="shared" si="1047"/>
        <v>0</v>
      </c>
      <c r="FH107" s="297">
        <f t="shared" si="1162"/>
        <v>0</v>
      </c>
      <c r="FI107" s="964">
        <v>-2081.25</v>
      </c>
      <c r="FJ107" s="596">
        <f t="shared" si="1048"/>
        <v>0</v>
      </c>
      <c r="FK107" s="297">
        <f t="shared" si="1163"/>
        <v>0</v>
      </c>
      <c r="FL107" s="964">
        <v>-290</v>
      </c>
      <c r="FM107" s="596">
        <f t="shared" si="1049"/>
        <v>0</v>
      </c>
      <c r="FN107" s="297">
        <f t="shared" si="1164"/>
        <v>0</v>
      </c>
      <c r="FO107" s="964">
        <v>-6990</v>
      </c>
      <c r="FP107" s="274">
        <f t="shared" si="1050"/>
        <v>0</v>
      </c>
      <c r="FQ107" s="274"/>
      <c r="FR107" s="297">
        <f t="shared" si="1165"/>
        <v>0</v>
      </c>
      <c r="FS107" s="269">
        <f t="shared" si="1051"/>
        <v>-3495</v>
      </c>
      <c r="FT107" s="596">
        <f t="shared" si="1052"/>
        <v>0</v>
      </c>
      <c r="FU107" s="297">
        <f t="shared" si="1166"/>
        <v>0</v>
      </c>
      <c r="FV107" s="269">
        <f t="shared" si="1053"/>
        <v>-699</v>
      </c>
      <c r="FW107" s="596">
        <f t="shared" si="1054"/>
        <v>0</v>
      </c>
      <c r="FX107" s="301">
        <f t="shared" si="1055"/>
        <v>0</v>
      </c>
      <c r="FY107" s="492">
        <f t="shared" si="1167"/>
        <v>0</v>
      </c>
      <c r="FZ107" s="302"/>
      <c r="GA107" s="1131">
        <f t="shared" si="1056"/>
        <v>42948</v>
      </c>
      <c r="GB107" s="316">
        <f t="shared" si="1168"/>
        <v>0</v>
      </c>
      <c r="GC107" s="323">
        <v>-1946.25</v>
      </c>
      <c r="GD107" s="268">
        <f t="shared" si="1057"/>
        <v>0</v>
      </c>
      <c r="GE107" s="316">
        <f t="shared" si="1169"/>
        <v>0</v>
      </c>
      <c r="GF107" s="964">
        <v>-194.63</v>
      </c>
      <c r="GG107" s="386">
        <f t="shared" si="1058"/>
        <v>0</v>
      </c>
      <c r="GH107" s="669">
        <f t="shared" si="1170"/>
        <v>0</v>
      </c>
      <c r="GI107" s="964">
        <v>-4625</v>
      </c>
      <c r="GJ107" s="268">
        <f t="shared" si="1059"/>
        <v>0</v>
      </c>
      <c r="GK107" s="546">
        <f t="shared" si="1171"/>
        <v>0</v>
      </c>
      <c r="GL107" s="268">
        <f t="shared" si="1060"/>
        <v>-462.5</v>
      </c>
      <c r="GM107" s="386">
        <f t="shared" si="1061"/>
        <v>0</v>
      </c>
      <c r="GN107" s="297">
        <f t="shared" si="1172"/>
        <v>0</v>
      </c>
      <c r="GO107" s="269">
        <v>-315</v>
      </c>
      <c r="GP107" s="596">
        <f t="shared" si="1062"/>
        <v>0</v>
      </c>
      <c r="GQ107" s="330">
        <f t="shared" si="1173"/>
        <v>0</v>
      </c>
      <c r="GR107" s="298">
        <f t="shared" si="1063"/>
        <v>-157.5</v>
      </c>
      <c r="GS107" s="274">
        <f t="shared" si="1064"/>
        <v>0</v>
      </c>
      <c r="GT107" s="499">
        <f t="shared" si="1174"/>
        <v>0</v>
      </c>
      <c r="GU107" s="298">
        <f t="shared" si="1065"/>
        <v>-31.5</v>
      </c>
      <c r="GV107" s="274">
        <f t="shared" si="1066"/>
        <v>0</v>
      </c>
      <c r="GW107" s="499">
        <f t="shared" si="1175"/>
        <v>0</v>
      </c>
      <c r="GX107" s="964">
        <v>-2770</v>
      </c>
      <c r="GY107" s="274">
        <f t="shared" si="1067"/>
        <v>0</v>
      </c>
      <c r="GZ107" s="499">
        <f t="shared" si="1176"/>
        <v>0</v>
      </c>
      <c r="HA107" s="298">
        <f t="shared" si="1068"/>
        <v>-1385</v>
      </c>
      <c r="HB107" s="274">
        <f t="shared" si="1069"/>
        <v>0</v>
      </c>
      <c r="HC107" s="499">
        <f t="shared" si="1177"/>
        <v>0</v>
      </c>
      <c r="HD107" s="964">
        <v>-554</v>
      </c>
      <c r="HE107" s="274">
        <f t="shared" si="1070"/>
        <v>0</v>
      </c>
      <c r="HF107" s="691">
        <f t="shared" si="1178"/>
        <v>0</v>
      </c>
      <c r="HG107" s="317">
        <v>2735</v>
      </c>
      <c r="HH107" s="498">
        <f t="shared" si="1071"/>
        <v>0</v>
      </c>
      <c r="HI107" s="691">
        <f t="shared" si="1179"/>
        <v>0</v>
      </c>
      <c r="HJ107" s="317">
        <f t="shared" si="1072"/>
        <v>1367.5</v>
      </c>
      <c r="HK107" s="498">
        <f t="shared" si="1073"/>
        <v>0</v>
      </c>
      <c r="HL107" s="689">
        <f t="shared" si="1180"/>
        <v>0</v>
      </c>
      <c r="HM107" s="317">
        <f t="shared" si="1074"/>
        <v>273.5</v>
      </c>
      <c r="HN107" s="317">
        <f t="shared" si="1075"/>
        <v>0</v>
      </c>
      <c r="HO107" s="691">
        <f t="shared" si="1181"/>
        <v>0</v>
      </c>
      <c r="HP107" s="964">
        <v>-1220</v>
      </c>
      <c r="HQ107" s="498">
        <f t="shared" si="1076"/>
        <v>0</v>
      </c>
      <c r="HR107" s="499"/>
      <c r="HS107" s="298"/>
      <c r="HT107" s="392"/>
      <c r="HU107" s="691">
        <f t="shared" si="1182"/>
        <v>0</v>
      </c>
      <c r="HV107" s="964">
        <v>-110</v>
      </c>
      <c r="HW107" s="498">
        <f t="shared" si="1077"/>
        <v>0</v>
      </c>
      <c r="HX107" s="499"/>
      <c r="HY107" s="298"/>
      <c r="HZ107" s="392"/>
      <c r="IA107" s="689">
        <f t="shared" si="1183"/>
        <v>0</v>
      </c>
      <c r="IB107" s="964">
        <v>-1137.5</v>
      </c>
      <c r="IC107" s="317">
        <f t="shared" si="1078"/>
        <v>0</v>
      </c>
      <c r="ID107" s="499">
        <f t="shared" si="1184"/>
        <v>0</v>
      </c>
      <c r="IE107" s="964">
        <v>-150.5</v>
      </c>
      <c r="IF107" s="392">
        <f t="shared" si="1079"/>
        <v>0</v>
      </c>
      <c r="IG107" s="691">
        <f t="shared" si="1185"/>
        <v>0</v>
      </c>
      <c r="IH107" s="317">
        <v>-650</v>
      </c>
      <c r="II107" s="498">
        <f t="shared" si="1080"/>
        <v>0</v>
      </c>
      <c r="IJ107" s="691">
        <f t="shared" si="1186"/>
        <v>0</v>
      </c>
      <c r="IK107" s="298">
        <f t="shared" si="1081"/>
        <v>-325</v>
      </c>
      <c r="IL107" s="317">
        <f t="shared" si="1082"/>
        <v>0</v>
      </c>
      <c r="IM107" s="499">
        <f t="shared" si="1187"/>
        <v>0</v>
      </c>
      <c r="IN107" s="964">
        <v>-118.25</v>
      </c>
      <c r="IO107" s="392">
        <f t="shared" si="1083"/>
        <v>0</v>
      </c>
      <c r="IP107" s="499">
        <f t="shared" si="1188"/>
        <v>0</v>
      </c>
      <c r="IQ107" s="1036">
        <v>837.5</v>
      </c>
      <c r="IR107" s="392">
        <f t="shared" si="1084"/>
        <v>0</v>
      </c>
      <c r="IS107" s="499"/>
      <c r="IT107" s="298"/>
      <c r="IU107" s="392"/>
      <c r="IV107" s="499">
        <f t="shared" si="1189"/>
        <v>0</v>
      </c>
      <c r="IW107" s="298">
        <v>-1906.25</v>
      </c>
      <c r="IX107" s="392">
        <f t="shared" si="1085"/>
        <v>0</v>
      </c>
      <c r="IY107" s="499">
        <f t="shared" si="1190"/>
        <v>0</v>
      </c>
      <c r="IZ107" s="298">
        <f t="shared" si="1086"/>
        <v>-953.125</v>
      </c>
      <c r="JA107" s="392">
        <f t="shared" si="1087"/>
        <v>0</v>
      </c>
      <c r="JB107" s="385">
        <f t="shared" si="1191"/>
        <v>0</v>
      </c>
      <c r="JC107" s="298">
        <v>-273.5</v>
      </c>
      <c r="JD107" s="392">
        <f t="shared" si="1088"/>
        <v>0</v>
      </c>
      <c r="JE107" s="499">
        <f t="shared" si="1192"/>
        <v>0</v>
      </c>
      <c r="JF107" s="298">
        <v>-1405</v>
      </c>
      <c r="JG107" s="392">
        <f t="shared" si="1089"/>
        <v>0</v>
      </c>
      <c r="JH107" s="499">
        <f t="shared" si="1193"/>
        <v>0</v>
      </c>
      <c r="JI107" s="964">
        <v>-7960</v>
      </c>
      <c r="JJ107" s="392">
        <f t="shared" si="1090"/>
        <v>0</v>
      </c>
      <c r="JK107" s="499">
        <f t="shared" si="1194"/>
        <v>0</v>
      </c>
      <c r="JL107" s="964">
        <v>-3980</v>
      </c>
      <c r="JM107" s="392">
        <f t="shared" si="1091"/>
        <v>0</v>
      </c>
      <c r="JN107" s="499">
        <f t="shared" si="1195"/>
        <v>0</v>
      </c>
      <c r="JO107" s="298">
        <f t="shared" si="1092"/>
        <v>-796</v>
      </c>
      <c r="JP107" s="392">
        <f t="shared" si="1093"/>
        <v>0</v>
      </c>
      <c r="JQ107" s="561">
        <f t="shared" si="1094"/>
        <v>0</v>
      </c>
      <c r="JR107" s="498">
        <f t="shared" si="1196"/>
        <v>0</v>
      </c>
      <c r="JS107" s="223"/>
      <c r="JT107" s="254">
        <f t="shared" si="1199"/>
        <v>43221</v>
      </c>
      <c r="JU107" s="253">
        <f t="shared" si="1200"/>
        <v>0</v>
      </c>
      <c r="JV107" s="253">
        <f t="shared" si="1201"/>
        <v>8683.5749999999989</v>
      </c>
      <c r="JW107" s="253">
        <f t="shared" si="1202"/>
        <v>0</v>
      </c>
      <c r="JX107" s="253">
        <f t="shared" si="1203"/>
        <v>3609</v>
      </c>
      <c r="JY107" s="253">
        <f t="shared" si="1204"/>
        <v>0</v>
      </c>
      <c r="JZ107" s="253">
        <f t="shared" si="1205"/>
        <v>0</v>
      </c>
      <c r="KA107" s="253">
        <f t="shared" si="1206"/>
        <v>13399</v>
      </c>
      <c r="KB107" s="253">
        <f t="shared" si="1207"/>
        <v>0</v>
      </c>
      <c r="KC107" s="253">
        <f t="shared" si="1208"/>
        <v>0</v>
      </c>
      <c r="KD107" s="831">
        <f t="shared" si="1209"/>
        <v>20858</v>
      </c>
      <c r="KE107" s="831">
        <f t="shared" si="1210"/>
        <v>0</v>
      </c>
      <c r="KF107" s="831">
        <f t="shared" si="1211"/>
        <v>0</v>
      </c>
      <c r="KG107" s="831">
        <f t="shared" si="1212"/>
        <v>6611.74</v>
      </c>
      <c r="KH107" s="831">
        <f t="shared" si="1213"/>
        <v>0</v>
      </c>
      <c r="KI107" s="831">
        <f t="shared" si="1214"/>
        <v>0</v>
      </c>
      <c r="KJ107" s="253">
        <f t="shared" si="1215"/>
        <v>0</v>
      </c>
      <c r="KK107" s="831">
        <f t="shared" si="1216"/>
        <v>0</v>
      </c>
      <c r="KL107" s="831">
        <f t="shared" si="1217"/>
        <v>84365.5</v>
      </c>
      <c r="KM107" s="831">
        <f t="shared" si="1218"/>
        <v>0</v>
      </c>
      <c r="KN107" s="831">
        <f t="shared" si="1219"/>
        <v>0</v>
      </c>
      <c r="KO107" s="831">
        <f t="shared" si="1220"/>
        <v>70559.375</v>
      </c>
      <c r="KP107" s="831">
        <f t="shared" si="1221"/>
        <v>0</v>
      </c>
      <c r="KQ107" s="831">
        <f t="shared" si="1222"/>
        <v>0</v>
      </c>
      <c r="KR107" s="831">
        <f t="shared" si="1223"/>
        <v>0</v>
      </c>
      <c r="KS107" s="831">
        <f t="shared" si="1224"/>
        <v>10829</v>
      </c>
      <c r="KT107" s="243">
        <f t="shared" si="1225"/>
        <v>0</v>
      </c>
      <c r="KU107" s="243">
        <f t="shared" si="1226"/>
        <v>0</v>
      </c>
      <c r="KV107" s="243">
        <f t="shared" si="1227"/>
        <v>0</v>
      </c>
      <c r="KW107" s="243">
        <f t="shared" si="1228"/>
        <v>0</v>
      </c>
      <c r="KX107" s="243">
        <f t="shared" si="1229"/>
        <v>0</v>
      </c>
      <c r="KY107" s="243">
        <f t="shared" si="1230"/>
        <v>0</v>
      </c>
      <c r="KZ107" s="243">
        <f t="shared" si="1278"/>
        <v>0</v>
      </c>
      <c r="LA107" s="243">
        <f t="shared" si="1231"/>
        <v>0</v>
      </c>
      <c r="LB107" s="243">
        <f t="shared" si="1232"/>
        <v>0</v>
      </c>
      <c r="LC107" s="243">
        <f t="shared" si="1233"/>
        <v>0</v>
      </c>
      <c r="LD107" s="243">
        <f t="shared" si="1234"/>
        <v>0</v>
      </c>
      <c r="LE107" s="243">
        <f t="shared" si="1235"/>
        <v>0</v>
      </c>
      <c r="LF107" s="243">
        <f t="shared" si="1236"/>
        <v>0</v>
      </c>
      <c r="LG107" s="243">
        <f t="shared" si="1237"/>
        <v>0</v>
      </c>
      <c r="LH107" s="243">
        <f t="shared" si="1238"/>
        <v>0</v>
      </c>
      <c r="LI107" s="243">
        <f t="shared" si="1239"/>
        <v>0</v>
      </c>
      <c r="LJ107" s="243">
        <f t="shared" si="1240"/>
        <v>0</v>
      </c>
      <c r="LK107" s="243">
        <f t="shared" si="1241"/>
        <v>0</v>
      </c>
      <c r="LL107" s="243">
        <f t="shared" si="1242"/>
        <v>0</v>
      </c>
      <c r="LM107" s="243">
        <f t="shared" si="1243"/>
        <v>0</v>
      </c>
      <c r="LN107" s="243">
        <f t="shared" si="1244"/>
        <v>0</v>
      </c>
      <c r="LO107" s="243">
        <f t="shared" si="1245"/>
        <v>0</v>
      </c>
      <c r="LP107" s="243">
        <f t="shared" si="1246"/>
        <v>0</v>
      </c>
      <c r="LQ107" s="243">
        <f t="shared" si="1247"/>
        <v>0</v>
      </c>
      <c r="LR107" s="243">
        <f t="shared" si="1248"/>
        <v>0</v>
      </c>
      <c r="LS107" s="243">
        <f t="shared" si="1249"/>
        <v>0</v>
      </c>
      <c r="LT107" s="243">
        <f t="shared" si="1250"/>
        <v>0</v>
      </c>
      <c r="LU107" s="243">
        <f t="shared" si="1251"/>
        <v>0</v>
      </c>
      <c r="LV107" s="243">
        <f t="shared" si="1252"/>
        <v>0</v>
      </c>
      <c r="LW107" s="243">
        <f t="shared" si="1253"/>
        <v>0</v>
      </c>
      <c r="LX107" s="243">
        <f t="shared" si="1254"/>
        <v>0</v>
      </c>
      <c r="LY107" s="243">
        <f t="shared" si="1255"/>
        <v>0</v>
      </c>
      <c r="LZ107" s="243">
        <f t="shared" si="1256"/>
        <v>0</v>
      </c>
      <c r="MA107" s="243">
        <f t="shared" si="1257"/>
        <v>0</v>
      </c>
      <c r="MB107" s="243">
        <f t="shared" si="1258"/>
        <v>0</v>
      </c>
      <c r="MC107" s="243">
        <f t="shared" si="1279"/>
        <v>0</v>
      </c>
      <c r="MD107" s="243">
        <f t="shared" si="1259"/>
        <v>0</v>
      </c>
      <c r="ME107" s="243">
        <f t="shared" si="1260"/>
        <v>0</v>
      </c>
      <c r="MF107" s="243">
        <f t="shared" si="1261"/>
        <v>0</v>
      </c>
      <c r="MG107" s="243">
        <f t="shared" si="1262"/>
        <v>0</v>
      </c>
      <c r="MH107" s="243">
        <f t="shared" si="1263"/>
        <v>0</v>
      </c>
      <c r="MI107" s="243">
        <f t="shared" si="1264"/>
        <v>0</v>
      </c>
      <c r="MJ107" s="243">
        <f t="shared" si="1265"/>
        <v>0</v>
      </c>
      <c r="MK107" s="243">
        <f t="shared" si="1266"/>
        <v>0</v>
      </c>
      <c r="ML107" s="243">
        <f t="shared" si="1267"/>
        <v>0</v>
      </c>
      <c r="MM107" s="243">
        <f t="shared" si="1268"/>
        <v>0</v>
      </c>
      <c r="MN107" s="243">
        <f t="shared" si="1269"/>
        <v>0</v>
      </c>
      <c r="MO107" s="243">
        <f t="shared" si="1270"/>
        <v>0</v>
      </c>
      <c r="MP107" s="243">
        <f t="shared" si="1271"/>
        <v>0</v>
      </c>
      <c r="MQ107" s="243">
        <f t="shared" si="1272"/>
        <v>0</v>
      </c>
      <c r="MR107" s="243">
        <f t="shared" si="1273"/>
        <v>0</v>
      </c>
      <c r="MS107" s="243">
        <f t="shared" si="1274"/>
        <v>0</v>
      </c>
      <c r="MT107" s="243">
        <f t="shared" si="1275"/>
        <v>0</v>
      </c>
      <c r="MU107" s="243">
        <f t="shared" si="1276"/>
        <v>0</v>
      </c>
      <c r="MV107" s="243">
        <f t="shared" si="1277"/>
        <v>0</v>
      </c>
      <c r="MW107" s="861">
        <f t="shared" si="898"/>
        <v>43221</v>
      </c>
      <c r="MX107" s="253">
        <f t="shared" si="899"/>
        <v>218915.19</v>
      </c>
      <c r="MY107" s="243">
        <f t="shared" si="900"/>
        <v>0</v>
      </c>
      <c r="MZ107" s="243">
        <f t="shared" si="901"/>
        <v>0</v>
      </c>
      <c r="NA107" s="243">
        <f t="shared" si="902"/>
        <v>218915.19</v>
      </c>
      <c r="NB107" s="359"/>
      <c r="NC107" s="1159">
        <f t="shared" si="1095"/>
        <v>42948</v>
      </c>
      <c r="ND107" s="378">
        <f t="shared" si="1096"/>
        <v>2925.25</v>
      </c>
      <c r="NE107" s="378">
        <f t="shared" si="1097"/>
        <v>0</v>
      </c>
      <c r="NF107" s="382">
        <f t="shared" si="1098"/>
        <v>0</v>
      </c>
      <c r="NG107" s="274">
        <f t="shared" si="1099"/>
        <v>2925.25</v>
      </c>
      <c r="NH107" s="819">
        <f t="shared" si="1100"/>
        <v>42948</v>
      </c>
      <c r="NI107" s="269">
        <f t="shared" si="1101"/>
        <v>2925.25</v>
      </c>
      <c r="NJ107" s="274">
        <f t="shared" si="1102"/>
        <v>0</v>
      </c>
      <c r="NK107" s="1113">
        <f t="shared" si="1103"/>
        <v>1</v>
      </c>
      <c r="NL107" s="992">
        <f t="shared" si="1104"/>
        <v>0</v>
      </c>
      <c r="NM107" s="413">
        <f t="shared" si="1105"/>
        <v>42948</v>
      </c>
      <c r="NN107" s="378">
        <f t="shared" si="1197"/>
        <v>181493.75</v>
      </c>
      <c r="NO107" s="243">
        <f>MAX(NN55:NN107)</f>
        <v>181493.75</v>
      </c>
      <c r="NP107" s="243">
        <f t="shared" si="1106"/>
        <v>0</v>
      </c>
      <c r="NQ107" s="276">
        <f>(NP107=NP203)*1</f>
        <v>0</v>
      </c>
      <c r="NR107" s="254">
        <f t="shared" si="1107"/>
        <v>0</v>
      </c>
      <c r="NS107" s="757"/>
      <c r="NT107" s="757"/>
      <c r="NU107" s="758"/>
      <c r="NV107" s="758"/>
      <c r="NW107" s="758"/>
      <c r="NX107" s="234"/>
      <c r="NY107" s="241"/>
      <c r="NZ107" s="241"/>
      <c r="OA107" s="143"/>
      <c r="OB107" s="241"/>
      <c r="OC107" s="241"/>
      <c r="OD107" s="236"/>
      <c r="OE107" s="236"/>
      <c r="OF107" s="236"/>
      <c r="OG107" s="234"/>
      <c r="OH107" s="143"/>
      <c r="OI107" s="236"/>
      <c r="OJ107" s="236"/>
      <c r="OK107" s="236"/>
      <c r="OL107" s="236"/>
      <c r="OM107" s="236"/>
      <c r="ON107" s="236"/>
      <c r="OO107" s="236"/>
      <c r="OP107" s="236"/>
      <c r="OQ107" s="236"/>
      <c r="OR107" s="236"/>
      <c r="OS107" s="236"/>
      <c r="OT107" s="236"/>
      <c r="OU107" s="236"/>
      <c r="OV107" s="236"/>
      <c r="OW107" s="236"/>
      <c r="OX107" s="236"/>
      <c r="OY107" s="236"/>
      <c r="OZ107" s="236"/>
      <c r="PA107" s="236"/>
      <c r="PB107" s="236"/>
      <c r="PC107" s="236"/>
      <c r="PD107" s="236"/>
      <c r="PE107" s="236"/>
      <c r="PF107" s="236"/>
      <c r="PG107" s="236"/>
      <c r="PH107" s="236"/>
      <c r="PI107" s="236"/>
      <c r="PJ107" s="236"/>
      <c r="PK107" s="236"/>
      <c r="PL107" s="236"/>
      <c r="PM107" s="236"/>
      <c r="PN107" s="236"/>
      <c r="PO107" s="236"/>
      <c r="PP107" s="236"/>
      <c r="PQ107" s="236"/>
      <c r="PR107" s="236"/>
      <c r="PS107" s="236"/>
      <c r="PT107" s="236"/>
      <c r="PU107" s="236"/>
      <c r="PV107" s="236"/>
      <c r="PW107" s="236"/>
      <c r="PX107" s="236"/>
      <c r="PY107" s="236"/>
      <c r="PZ107" s="236"/>
      <c r="QA107" s="236"/>
      <c r="QB107" s="236"/>
      <c r="QC107" s="236"/>
      <c r="QD107" s="236"/>
      <c r="QE107" s="236"/>
      <c r="QF107" s="236"/>
      <c r="QG107" s="236"/>
      <c r="QH107" s="236"/>
      <c r="QI107" s="236"/>
      <c r="QJ107" s="236"/>
      <c r="QK107" s="236"/>
      <c r="QL107" s="236"/>
      <c r="QM107" s="236"/>
      <c r="QN107" s="236"/>
      <c r="QO107" s="236"/>
      <c r="QP107" s="236"/>
      <c r="QQ107" s="236"/>
      <c r="QR107" s="236"/>
      <c r="QS107" s="236"/>
      <c r="QT107" s="236"/>
      <c r="QU107" s="236"/>
      <c r="QV107" s="236"/>
      <c r="QW107" s="236"/>
      <c r="QX107" s="236"/>
      <c r="QY107" s="84"/>
      <c r="QZ107" s="84"/>
      <c r="RA107" s="84"/>
      <c r="RB107" s="84"/>
      <c r="RC107" s="84"/>
      <c r="RD107" s="84"/>
      <c r="RE107" s="84"/>
      <c r="RF107" s="84"/>
      <c r="RG107" s="84"/>
      <c r="RH107" s="84"/>
      <c r="RI107" s="84"/>
      <c r="RJ107" s="84"/>
      <c r="RK107" s="84"/>
      <c r="RL107" s="84"/>
      <c r="RM107" s="84"/>
      <c r="RN107" s="84"/>
      <c r="RO107" s="84"/>
      <c r="RP107" s="84"/>
      <c r="RQ107" s="84"/>
      <c r="RR107" s="84"/>
      <c r="RS107" s="84"/>
      <c r="RT107" s="84"/>
      <c r="RU107" s="84"/>
      <c r="RV107" s="84"/>
      <c r="RW107" s="84"/>
      <c r="RX107" s="84"/>
      <c r="RY107" s="84"/>
      <c r="RZ107" s="84"/>
      <c r="SA107" s="84"/>
      <c r="SB107" s="84"/>
      <c r="SC107" s="84"/>
      <c r="SD107" s="84"/>
      <c r="SE107" s="84"/>
      <c r="SF107" s="84"/>
      <c r="SG107" s="84"/>
      <c r="SH107" s="84"/>
      <c r="SI107" s="84"/>
      <c r="SJ107" s="84"/>
      <c r="SK107" s="84"/>
      <c r="SL107" s="84"/>
      <c r="SM107" s="84"/>
      <c r="SN107" s="84"/>
      <c r="SO107" s="84"/>
      <c r="SP107" s="84"/>
      <c r="SQ107" s="84"/>
      <c r="SR107" s="84"/>
      <c r="SS107" s="84"/>
      <c r="ST107" s="84"/>
      <c r="SU107" s="84"/>
      <c r="SV107" s="84"/>
      <c r="SW107" s="84"/>
      <c r="SX107" s="84"/>
      <c r="SY107" s="84"/>
      <c r="SZ107" s="84"/>
      <c r="TA107" s="84"/>
      <c r="TB107" s="84"/>
      <c r="TC107" s="84"/>
      <c r="TD107" s="84"/>
      <c r="TE107" s="84"/>
      <c r="TF107" s="84"/>
      <c r="TG107" s="84"/>
      <c r="TH107" s="84"/>
      <c r="TI107" s="84"/>
      <c r="TJ107" s="84"/>
      <c r="TK107" s="84"/>
      <c r="TL107" s="84"/>
      <c r="TM107" s="84"/>
      <c r="TN107" s="84"/>
      <c r="TO107" s="84"/>
      <c r="TP107" s="84"/>
      <c r="TQ107" s="84"/>
      <c r="TR107" s="84"/>
      <c r="TS107" s="84"/>
      <c r="TT107" s="84"/>
      <c r="TU107" s="84"/>
      <c r="TV107" s="84"/>
      <c r="TW107" s="84"/>
      <c r="TX107" s="84"/>
      <c r="TY107" s="84"/>
      <c r="TZ107" s="84"/>
      <c r="UA107" s="84"/>
      <c r="UB107" s="84"/>
      <c r="UC107" s="84"/>
      <c r="UD107" s="84"/>
      <c r="UE107" s="84"/>
      <c r="UF107" s="84"/>
      <c r="UG107" s="84"/>
      <c r="UH107" s="84"/>
      <c r="UI107" s="84"/>
    </row>
    <row r="108" spans="1:555" s="90" customFormat="1" ht="19.5" customHeight="1" x14ac:dyDescent="0.35">
      <c r="A108" s="84"/>
      <c r="B108" s="1167">
        <f t="shared" si="1108"/>
        <v>42979</v>
      </c>
      <c r="C108" s="867">
        <f t="shared" si="1109"/>
        <v>48627.014999999992</v>
      </c>
      <c r="D108" s="869">
        <v>0</v>
      </c>
      <c r="E108" s="869">
        <v>0</v>
      </c>
      <c r="F108" s="867">
        <f t="shared" si="984"/>
        <v>5800.625</v>
      </c>
      <c r="G108" s="870">
        <f t="shared" si="1110"/>
        <v>54427.639999999992</v>
      </c>
      <c r="H108" s="953">
        <f t="shared" si="1111"/>
        <v>0.11928811587550667</v>
      </c>
      <c r="I108" s="355">
        <f t="shared" si="1112"/>
        <v>187294.375</v>
      </c>
      <c r="J108" s="355">
        <f>MAX(I55:I108)</f>
        <v>187294.375</v>
      </c>
      <c r="K108" s="355">
        <f t="shared" si="985"/>
        <v>0</v>
      </c>
      <c r="L108" s="1145">
        <f t="shared" si="986"/>
        <v>42979</v>
      </c>
      <c r="M108" s="330">
        <f t="shared" si="1113"/>
        <v>0</v>
      </c>
      <c r="N108" s="1035">
        <v>-1477.5</v>
      </c>
      <c r="O108" s="498">
        <f t="shared" si="987"/>
        <v>0</v>
      </c>
      <c r="P108" s="330">
        <f t="shared" si="1114"/>
        <v>1</v>
      </c>
      <c r="Q108" s="382">
        <f t="shared" si="988"/>
        <v>-147.75</v>
      </c>
      <c r="R108" s="274">
        <f t="shared" si="989"/>
        <v>-147.75</v>
      </c>
      <c r="S108" s="499">
        <f t="shared" si="1115"/>
        <v>0</v>
      </c>
      <c r="T108" s="964">
        <v>-1760</v>
      </c>
      <c r="U108" s="269">
        <f t="shared" si="990"/>
        <v>0</v>
      </c>
      <c r="V108" s="499">
        <f t="shared" si="1116"/>
        <v>1</v>
      </c>
      <c r="W108" s="964">
        <v>-176</v>
      </c>
      <c r="X108" s="269">
        <f t="shared" si="991"/>
        <v>-176</v>
      </c>
      <c r="Y108" s="499">
        <f t="shared" si="1117"/>
        <v>0</v>
      </c>
      <c r="Z108" s="298">
        <v>4520</v>
      </c>
      <c r="AA108" s="392">
        <f t="shared" si="992"/>
        <v>0</v>
      </c>
      <c r="AB108" s="330">
        <f t="shared" si="1118"/>
        <v>0</v>
      </c>
      <c r="AC108" s="298">
        <f t="shared" si="993"/>
        <v>2260</v>
      </c>
      <c r="AD108" s="274">
        <f t="shared" si="994"/>
        <v>0</v>
      </c>
      <c r="AE108" s="499">
        <f t="shared" si="1119"/>
        <v>1</v>
      </c>
      <c r="AF108" s="1036">
        <v>452</v>
      </c>
      <c r="AG108" s="274">
        <f t="shared" si="995"/>
        <v>452</v>
      </c>
      <c r="AH108" s="499">
        <f t="shared" si="1120"/>
        <v>0</v>
      </c>
      <c r="AI108" s="1036">
        <v>4775</v>
      </c>
      <c r="AJ108" s="392">
        <f t="shared" si="996"/>
        <v>0</v>
      </c>
      <c r="AK108" s="330">
        <f t="shared" si="1121"/>
        <v>0</v>
      </c>
      <c r="AL108" s="1036">
        <v>2387.5</v>
      </c>
      <c r="AM108" s="274">
        <f t="shared" si="997"/>
        <v>0</v>
      </c>
      <c r="AN108" s="499">
        <f t="shared" si="1122"/>
        <v>1</v>
      </c>
      <c r="AO108" s="1036">
        <v>955</v>
      </c>
      <c r="AP108" s="392">
        <f t="shared" si="998"/>
        <v>955</v>
      </c>
      <c r="AQ108" s="316">
        <f t="shared" si="1123"/>
        <v>0</v>
      </c>
      <c r="AR108" s="964">
        <v>-832.5</v>
      </c>
      <c r="AS108" s="392">
        <f t="shared" si="999"/>
        <v>0</v>
      </c>
      <c r="AT108" s="276">
        <f t="shared" si="1124"/>
        <v>0</v>
      </c>
      <c r="AU108" s="964">
        <v>-416.25</v>
      </c>
      <c r="AV108" s="392">
        <f t="shared" si="1000"/>
        <v>0</v>
      </c>
      <c r="AW108" s="297">
        <f t="shared" si="1125"/>
        <v>1</v>
      </c>
      <c r="AX108" s="964">
        <v>-83.25</v>
      </c>
      <c r="AY108" s="274">
        <f t="shared" si="1001"/>
        <v>-83.25</v>
      </c>
      <c r="AZ108" s="499">
        <f t="shared" si="1126"/>
        <v>0</v>
      </c>
      <c r="BA108" s="497">
        <v>1530</v>
      </c>
      <c r="BB108" s="392">
        <f t="shared" si="1002"/>
        <v>0</v>
      </c>
      <c r="BC108" s="330">
        <f t="shared" si="1127"/>
        <v>0</v>
      </c>
      <c r="BD108" s="497">
        <v>660</v>
      </c>
      <c r="BE108" s="274">
        <f t="shared" si="1003"/>
        <v>0</v>
      </c>
      <c r="BF108" s="499">
        <f t="shared" si="1128"/>
        <v>0</v>
      </c>
      <c r="BG108" s="964">
        <v>-762.5</v>
      </c>
      <c r="BH108" s="358">
        <f t="shared" si="1004"/>
        <v>0</v>
      </c>
      <c r="BI108" s="499">
        <f t="shared" si="1129"/>
        <v>0</v>
      </c>
      <c r="BJ108" s="1036">
        <v>4618.75</v>
      </c>
      <c r="BK108" s="269">
        <f t="shared" si="1005"/>
        <v>0</v>
      </c>
      <c r="BL108" s="499">
        <f t="shared" si="1130"/>
        <v>1</v>
      </c>
      <c r="BM108" s="382">
        <f t="shared" si="1006"/>
        <v>2309.375</v>
      </c>
      <c r="BN108" s="392">
        <f t="shared" si="1007"/>
        <v>2309.375</v>
      </c>
      <c r="BO108" s="499">
        <f t="shared" si="1131"/>
        <v>0</v>
      </c>
      <c r="BP108" s="1036">
        <v>2618.75</v>
      </c>
      <c r="BQ108" s="274">
        <f t="shared" si="1008"/>
        <v>0</v>
      </c>
      <c r="BR108" s="499">
        <f t="shared" si="1132"/>
        <v>0</v>
      </c>
      <c r="BS108" s="298">
        <v>5362.5</v>
      </c>
      <c r="BT108" s="269">
        <f t="shared" si="1009"/>
        <v>0</v>
      </c>
      <c r="BU108" s="499">
        <f t="shared" si="1133"/>
        <v>1</v>
      </c>
      <c r="BV108" s="298">
        <f t="shared" si="1010"/>
        <v>2681.25</v>
      </c>
      <c r="BW108" s="392">
        <f t="shared" si="1011"/>
        <v>2681.25</v>
      </c>
      <c r="BX108" s="499">
        <f t="shared" si="1134"/>
        <v>0</v>
      </c>
      <c r="BY108" s="964">
        <v>-35</v>
      </c>
      <c r="BZ108" s="392">
        <f t="shared" si="1012"/>
        <v>0</v>
      </c>
      <c r="CA108" s="297">
        <f t="shared" si="1198"/>
        <v>0</v>
      </c>
      <c r="CB108" s="964">
        <v>-1900</v>
      </c>
      <c r="CC108" s="269">
        <f t="shared" si="1013"/>
        <v>0</v>
      </c>
      <c r="CD108" s="501">
        <f t="shared" si="1135"/>
        <v>0</v>
      </c>
      <c r="CE108" s="298">
        <f t="shared" si="1014"/>
        <v>-950</v>
      </c>
      <c r="CF108" s="500">
        <f t="shared" si="1015"/>
        <v>0</v>
      </c>
      <c r="CG108" s="330">
        <f t="shared" si="1136"/>
        <v>1</v>
      </c>
      <c r="CH108" s="964">
        <v>-190</v>
      </c>
      <c r="CI108" s="299">
        <f t="shared" si="1016"/>
        <v>-190</v>
      </c>
      <c r="CJ108" s="499">
        <f t="shared" si="1137"/>
        <v>0</v>
      </c>
      <c r="CK108" s="497"/>
      <c r="CL108" s="392">
        <f t="shared" si="1017"/>
        <v>0</v>
      </c>
      <c r="CM108" s="330">
        <f t="shared" si="1138"/>
        <v>0</v>
      </c>
      <c r="CN108" s="497"/>
      <c r="CO108" s="269">
        <f t="shared" si="1018"/>
        <v>0</v>
      </c>
      <c r="CP108" s="501">
        <f t="shared" si="1139"/>
        <v>0</v>
      </c>
      <c r="CQ108" s="497"/>
      <c r="CR108" s="299"/>
      <c r="CS108" s="330">
        <f t="shared" si="1140"/>
        <v>1</v>
      </c>
      <c r="CT108" s="497"/>
      <c r="CU108" s="274">
        <f t="shared" si="1019"/>
        <v>0</v>
      </c>
      <c r="CV108" s="323">
        <f t="shared" si="1020"/>
        <v>5800.625</v>
      </c>
      <c r="CW108" s="323">
        <f t="shared" si="1141"/>
        <v>187294.375</v>
      </c>
      <c r="CX108" s="223"/>
      <c r="CY108" s="1127">
        <f t="shared" si="1021"/>
        <v>42979</v>
      </c>
      <c r="CZ108" s="297">
        <f t="shared" si="1142"/>
        <v>0</v>
      </c>
      <c r="DA108" s="269">
        <v>1442.5</v>
      </c>
      <c r="DB108" s="299">
        <f t="shared" si="1022"/>
        <v>0</v>
      </c>
      <c r="DC108" s="297">
        <f t="shared" si="1143"/>
        <v>0</v>
      </c>
      <c r="DD108" s="298">
        <f t="shared" si="1023"/>
        <v>144.25</v>
      </c>
      <c r="DE108" s="299">
        <f t="shared" si="1024"/>
        <v>0</v>
      </c>
      <c r="DF108" s="297">
        <f t="shared" si="1144"/>
        <v>0</v>
      </c>
      <c r="DG108" s="1035">
        <v>-395</v>
      </c>
      <c r="DH108" s="299">
        <f t="shared" si="1025"/>
        <v>0</v>
      </c>
      <c r="DI108" s="297">
        <f t="shared" si="1145"/>
        <v>0</v>
      </c>
      <c r="DJ108" s="964">
        <v>-39.5</v>
      </c>
      <c r="DK108" s="596">
        <f t="shared" si="1026"/>
        <v>0</v>
      </c>
      <c r="DL108" s="297">
        <f t="shared" si="1146"/>
        <v>0</v>
      </c>
      <c r="DM108" s="1034">
        <v>3980</v>
      </c>
      <c r="DN108" s="596">
        <f t="shared" si="1027"/>
        <v>0</v>
      </c>
      <c r="DO108" s="330">
        <f t="shared" si="1147"/>
        <v>0</v>
      </c>
      <c r="DP108" s="298">
        <f t="shared" si="1028"/>
        <v>1990</v>
      </c>
      <c r="DQ108" s="274">
        <f t="shared" si="1029"/>
        <v>0</v>
      </c>
      <c r="DR108" s="499">
        <f t="shared" si="1148"/>
        <v>0</v>
      </c>
      <c r="DS108" s="298">
        <f t="shared" si="1030"/>
        <v>398</v>
      </c>
      <c r="DT108" s="274">
        <f t="shared" si="1031"/>
        <v>0</v>
      </c>
      <c r="DU108" s="297">
        <f t="shared" si="1149"/>
        <v>0</v>
      </c>
      <c r="DV108" s="1036">
        <v>3587.5</v>
      </c>
      <c r="DW108" s="596">
        <f t="shared" si="1032"/>
        <v>0</v>
      </c>
      <c r="DX108" s="297">
        <f t="shared" si="1150"/>
        <v>0</v>
      </c>
      <c r="DY108" s="269">
        <f t="shared" si="1033"/>
        <v>1793.75</v>
      </c>
      <c r="DZ108" s="596">
        <f t="shared" si="1034"/>
        <v>0</v>
      </c>
      <c r="EA108" s="297">
        <f t="shared" si="1151"/>
        <v>0</v>
      </c>
      <c r="EB108" s="1053">
        <v>717.5</v>
      </c>
      <c r="EC108" s="596">
        <f t="shared" si="1035"/>
        <v>0</v>
      </c>
      <c r="ED108" s="297">
        <f t="shared" si="1152"/>
        <v>0</v>
      </c>
      <c r="EE108" s="274">
        <v>687.5</v>
      </c>
      <c r="EF108" s="596">
        <f t="shared" si="1036"/>
        <v>0</v>
      </c>
      <c r="EG108" s="297">
        <f t="shared" si="1153"/>
        <v>0</v>
      </c>
      <c r="EH108" s="269">
        <f t="shared" si="1037"/>
        <v>343.75</v>
      </c>
      <c r="EI108" s="596">
        <f t="shared" si="1038"/>
        <v>0</v>
      </c>
      <c r="EJ108" s="276">
        <f t="shared" si="1154"/>
        <v>0</v>
      </c>
      <c r="EK108" s="269">
        <f t="shared" si="1039"/>
        <v>68.75</v>
      </c>
      <c r="EL108" s="596">
        <f t="shared" si="1040"/>
        <v>0</v>
      </c>
      <c r="EM108" s="297">
        <f t="shared" si="1155"/>
        <v>0</v>
      </c>
      <c r="EN108" s="1224">
        <v>2150</v>
      </c>
      <c r="EO108" s="596">
        <f t="shared" si="1041"/>
        <v>0</v>
      </c>
      <c r="EP108" s="297">
        <f t="shared" si="1156"/>
        <v>0</v>
      </c>
      <c r="EQ108" s="269">
        <v>3460</v>
      </c>
      <c r="ER108" s="596">
        <f t="shared" si="1042"/>
        <v>0</v>
      </c>
      <c r="ES108" s="297">
        <f t="shared" si="1157"/>
        <v>0</v>
      </c>
      <c r="ET108" s="1036">
        <v>410</v>
      </c>
      <c r="EU108" s="596">
        <f t="shared" si="1043"/>
        <v>0</v>
      </c>
      <c r="EV108" s="297">
        <f t="shared" si="1158"/>
        <v>0</v>
      </c>
      <c r="EW108" s="964">
        <v>-2206.25</v>
      </c>
      <c r="EX108" s="596">
        <f t="shared" si="1044"/>
        <v>0</v>
      </c>
      <c r="EY108" s="297">
        <f t="shared" si="1159"/>
        <v>0</v>
      </c>
      <c r="EZ108" s="964">
        <v>-1103.1300000000001</v>
      </c>
      <c r="FA108" s="596">
        <f t="shared" si="1045"/>
        <v>0</v>
      </c>
      <c r="FB108" s="297">
        <f t="shared" si="1160"/>
        <v>0</v>
      </c>
      <c r="FC108" s="1036">
        <v>3300</v>
      </c>
      <c r="FD108" s="596">
        <f t="shared" si="1046"/>
        <v>0</v>
      </c>
      <c r="FE108" s="297">
        <f t="shared" si="1161"/>
        <v>0</v>
      </c>
      <c r="FF108" s="1036">
        <v>3500</v>
      </c>
      <c r="FG108" s="596">
        <f t="shared" si="1047"/>
        <v>0</v>
      </c>
      <c r="FH108" s="297">
        <f t="shared" si="1162"/>
        <v>0</v>
      </c>
      <c r="FI108" s="1036">
        <v>1750</v>
      </c>
      <c r="FJ108" s="596">
        <f t="shared" si="1048"/>
        <v>0</v>
      </c>
      <c r="FK108" s="297">
        <f t="shared" si="1163"/>
        <v>0</v>
      </c>
      <c r="FL108" s="964">
        <v>-170</v>
      </c>
      <c r="FM108" s="596">
        <f t="shared" si="1049"/>
        <v>0</v>
      </c>
      <c r="FN108" s="297">
        <f t="shared" si="1164"/>
        <v>0</v>
      </c>
      <c r="FO108" s="1036">
        <v>2090</v>
      </c>
      <c r="FP108" s="274">
        <f t="shared" si="1050"/>
        <v>0</v>
      </c>
      <c r="FQ108" s="274"/>
      <c r="FR108" s="297">
        <f t="shared" si="1165"/>
        <v>0</v>
      </c>
      <c r="FS108" s="269">
        <f t="shared" si="1051"/>
        <v>1045</v>
      </c>
      <c r="FT108" s="596">
        <f t="shared" si="1052"/>
        <v>0</v>
      </c>
      <c r="FU108" s="297">
        <f t="shared" si="1166"/>
        <v>0</v>
      </c>
      <c r="FV108" s="269">
        <f t="shared" si="1053"/>
        <v>209</v>
      </c>
      <c r="FW108" s="596">
        <f t="shared" si="1054"/>
        <v>0</v>
      </c>
      <c r="FX108" s="301">
        <f t="shared" si="1055"/>
        <v>0</v>
      </c>
      <c r="FY108" s="492">
        <f t="shared" si="1167"/>
        <v>0</v>
      </c>
      <c r="FZ108" s="302"/>
      <c r="GA108" s="1131">
        <f t="shared" si="1056"/>
        <v>42979</v>
      </c>
      <c r="GB108" s="316">
        <f t="shared" si="1168"/>
        <v>0</v>
      </c>
      <c r="GC108" s="323">
        <v>412.5</v>
      </c>
      <c r="GD108" s="268">
        <f t="shared" si="1057"/>
        <v>0</v>
      </c>
      <c r="GE108" s="316">
        <f t="shared" si="1169"/>
        <v>0</v>
      </c>
      <c r="GF108" s="1036">
        <v>41.25</v>
      </c>
      <c r="GG108" s="386">
        <f t="shared" si="1058"/>
        <v>0</v>
      </c>
      <c r="GH108" s="669">
        <f t="shared" si="1170"/>
        <v>0</v>
      </c>
      <c r="GI108" s="964">
        <v>-2995</v>
      </c>
      <c r="GJ108" s="268">
        <f t="shared" si="1059"/>
        <v>0</v>
      </c>
      <c r="GK108" s="546">
        <f t="shared" si="1171"/>
        <v>0</v>
      </c>
      <c r="GL108" s="268">
        <f t="shared" si="1060"/>
        <v>-299.5</v>
      </c>
      <c r="GM108" s="386">
        <f t="shared" si="1061"/>
        <v>0</v>
      </c>
      <c r="GN108" s="297">
        <f t="shared" si="1172"/>
        <v>0</v>
      </c>
      <c r="GO108" s="269">
        <v>4711.25</v>
      </c>
      <c r="GP108" s="596">
        <f t="shared" si="1062"/>
        <v>0</v>
      </c>
      <c r="GQ108" s="330">
        <f t="shared" si="1173"/>
        <v>0</v>
      </c>
      <c r="GR108" s="298">
        <f t="shared" si="1063"/>
        <v>2355.625</v>
      </c>
      <c r="GS108" s="274">
        <f t="shared" si="1064"/>
        <v>0</v>
      </c>
      <c r="GT108" s="499">
        <f t="shared" si="1174"/>
        <v>0</v>
      </c>
      <c r="GU108" s="298">
        <f t="shared" si="1065"/>
        <v>471.125</v>
      </c>
      <c r="GV108" s="274">
        <f t="shared" si="1066"/>
        <v>0</v>
      </c>
      <c r="GW108" s="499">
        <f t="shared" si="1175"/>
        <v>0</v>
      </c>
      <c r="GX108" s="1036">
        <v>7597.5</v>
      </c>
      <c r="GY108" s="274">
        <f t="shared" si="1067"/>
        <v>0</v>
      </c>
      <c r="GZ108" s="499">
        <f t="shared" si="1176"/>
        <v>0</v>
      </c>
      <c r="HA108" s="298">
        <f t="shared" si="1068"/>
        <v>3798.75</v>
      </c>
      <c r="HB108" s="274">
        <f t="shared" si="1069"/>
        <v>0</v>
      </c>
      <c r="HC108" s="499">
        <f t="shared" si="1177"/>
        <v>0</v>
      </c>
      <c r="HD108" s="1036">
        <v>1519.5</v>
      </c>
      <c r="HE108" s="274">
        <f t="shared" si="1070"/>
        <v>0</v>
      </c>
      <c r="HF108" s="691">
        <f t="shared" si="1178"/>
        <v>0</v>
      </c>
      <c r="HG108" s="317">
        <v>4732.5</v>
      </c>
      <c r="HH108" s="498">
        <f t="shared" si="1071"/>
        <v>0</v>
      </c>
      <c r="HI108" s="691">
        <f t="shared" si="1179"/>
        <v>0</v>
      </c>
      <c r="HJ108" s="317">
        <f t="shared" si="1072"/>
        <v>2366.25</v>
      </c>
      <c r="HK108" s="498">
        <f t="shared" si="1073"/>
        <v>0</v>
      </c>
      <c r="HL108" s="689">
        <f t="shared" si="1180"/>
        <v>0</v>
      </c>
      <c r="HM108" s="317">
        <f t="shared" si="1074"/>
        <v>473.25</v>
      </c>
      <c r="HN108" s="317">
        <f t="shared" si="1075"/>
        <v>0</v>
      </c>
      <c r="HO108" s="691">
        <f t="shared" si="1181"/>
        <v>0</v>
      </c>
      <c r="HP108" s="1036">
        <v>1580</v>
      </c>
      <c r="HQ108" s="498">
        <f t="shared" si="1076"/>
        <v>0</v>
      </c>
      <c r="HR108" s="499"/>
      <c r="HS108" s="298"/>
      <c r="HT108" s="392"/>
      <c r="HU108" s="691">
        <f t="shared" si="1182"/>
        <v>0</v>
      </c>
      <c r="HV108" s="1036">
        <v>3640</v>
      </c>
      <c r="HW108" s="498">
        <f t="shared" si="1077"/>
        <v>0</v>
      </c>
      <c r="HX108" s="499"/>
      <c r="HY108" s="298"/>
      <c r="HZ108" s="392"/>
      <c r="IA108" s="689">
        <f t="shared" si="1183"/>
        <v>0</v>
      </c>
      <c r="IB108" s="964">
        <v>-2862.5</v>
      </c>
      <c r="IC108" s="317">
        <f t="shared" si="1078"/>
        <v>0</v>
      </c>
      <c r="ID108" s="499">
        <f t="shared" si="1184"/>
        <v>0</v>
      </c>
      <c r="IE108" s="964">
        <v>-338</v>
      </c>
      <c r="IF108" s="392">
        <f t="shared" si="1079"/>
        <v>0</v>
      </c>
      <c r="IG108" s="691">
        <f t="shared" si="1185"/>
        <v>0</v>
      </c>
      <c r="IH108" s="317">
        <v>-2893.75</v>
      </c>
      <c r="II108" s="498">
        <f t="shared" si="1080"/>
        <v>0</v>
      </c>
      <c r="IJ108" s="691">
        <f t="shared" si="1186"/>
        <v>0</v>
      </c>
      <c r="IK108" s="298">
        <f t="shared" si="1081"/>
        <v>-1446.875</v>
      </c>
      <c r="IL108" s="317">
        <f t="shared" si="1082"/>
        <v>0</v>
      </c>
      <c r="IM108" s="499">
        <f t="shared" si="1187"/>
        <v>0</v>
      </c>
      <c r="IN108" s="964">
        <v>-353.25</v>
      </c>
      <c r="IO108" s="392">
        <f t="shared" si="1083"/>
        <v>0</v>
      </c>
      <c r="IP108" s="499">
        <f t="shared" si="1188"/>
        <v>0</v>
      </c>
      <c r="IQ108" s="1036">
        <v>4031.25</v>
      </c>
      <c r="IR108" s="392">
        <f t="shared" si="1084"/>
        <v>0</v>
      </c>
      <c r="IS108" s="499"/>
      <c r="IT108" s="298"/>
      <c r="IU108" s="392"/>
      <c r="IV108" s="499">
        <f t="shared" si="1189"/>
        <v>0</v>
      </c>
      <c r="IW108" s="298">
        <v>1668.75</v>
      </c>
      <c r="IX108" s="392">
        <f t="shared" si="1085"/>
        <v>0</v>
      </c>
      <c r="IY108" s="499">
        <f t="shared" si="1190"/>
        <v>0</v>
      </c>
      <c r="IZ108" s="298">
        <f t="shared" si="1086"/>
        <v>834.375</v>
      </c>
      <c r="JA108" s="392">
        <f t="shared" si="1087"/>
        <v>0</v>
      </c>
      <c r="JB108" s="385">
        <f t="shared" si="1191"/>
        <v>0</v>
      </c>
      <c r="JC108" s="298">
        <v>166.87</v>
      </c>
      <c r="JD108" s="392">
        <f t="shared" si="1088"/>
        <v>0</v>
      </c>
      <c r="JE108" s="499">
        <f t="shared" si="1192"/>
        <v>0</v>
      </c>
      <c r="JF108" s="298">
        <v>545</v>
      </c>
      <c r="JG108" s="392">
        <f t="shared" si="1089"/>
        <v>0</v>
      </c>
      <c r="JH108" s="499">
        <f t="shared" si="1193"/>
        <v>0</v>
      </c>
      <c r="JI108" s="1036">
        <v>1910</v>
      </c>
      <c r="JJ108" s="392">
        <f t="shared" si="1090"/>
        <v>0</v>
      </c>
      <c r="JK108" s="499">
        <f t="shared" si="1194"/>
        <v>0</v>
      </c>
      <c r="JL108" s="1036">
        <v>955</v>
      </c>
      <c r="JM108" s="392">
        <f t="shared" si="1091"/>
        <v>0</v>
      </c>
      <c r="JN108" s="499">
        <f t="shared" si="1195"/>
        <v>0</v>
      </c>
      <c r="JO108" s="298">
        <f t="shared" si="1092"/>
        <v>191</v>
      </c>
      <c r="JP108" s="392">
        <f t="shared" si="1093"/>
        <v>0</v>
      </c>
      <c r="JQ108" s="561">
        <f t="shared" si="1094"/>
        <v>0</v>
      </c>
      <c r="JR108" s="498">
        <f t="shared" si="1196"/>
        <v>0</v>
      </c>
      <c r="JS108" s="223"/>
      <c r="JT108" s="254">
        <f t="shared" si="1199"/>
        <v>43252</v>
      </c>
      <c r="JU108" s="253">
        <f t="shared" si="1200"/>
        <v>0</v>
      </c>
      <c r="JV108" s="253">
        <f t="shared" si="1201"/>
        <v>8568.7749999999996</v>
      </c>
      <c r="JW108" s="253">
        <f t="shared" si="1202"/>
        <v>0</v>
      </c>
      <c r="JX108" s="253">
        <f t="shared" si="1203"/>
        <v>3957</v>
      </c>
      <c r="JY108" s="253">
        <f t="shared" si="1204"/>
        <v>0</v>
      </c>
      <c r="JZ108" s="253">
        <f t="shared" si="1205"/>
        <v>0</v>
      </c>
      <c r="KA108" s="253">
        <f t="shared" si="1206"/>
        <v>13567</v>
      </c>
      <c r="KB108" s="253">
        <f t="shared" si="1207"/>
        <v>0</v>
      </c>
      <c r="KC108" s="253">
        <f t="shared" si="1208"/>
        <v>0</v>
      </c>
      <c r="KD108" s="831">
        <f t="shared" si="1209"/>
        <v>22171</v>
      </c>
      <c r="KE108" s="831">
        <f t="shared" si="1210"/>
        <v>0</v>
      </c>
      <c r="KF108" s="831">
        <f t="shared" si="1211"/>
        <v>0</v>
      </c>
      <c r="KG108" s="831">
        <f t="shared" si="1212"/>
        <v>7051.49</v>
      </c>
      <c r="KH108" s="831">
        <f t="shared" si="1213"/>
        <v>0</v>
      </c>
      <c r="KI108" s="831">
        <f t="shared" si="1214"/>
        <v>0</v>
      </c>
      <c r="KJ108" s="253">
        <f t="shared" si="1215"/>
        <v>0</v>
      </c>
      <c r="KK108" s="831">
        <f t="shared" si="1216"/>
        <v>0</v>
      </c>
      <c r="KL108" s="831">
        <f t="shared" si="1217"/>
        <v>85293.5</v>
      </c>
      <c r="KM108" s="831">
        <f t="shared" si="1218"/>
        <v>0</v>
      </c>
      <c r="KN108" s="831">
        <f t="shared" si="1219"/>
        <v>0</v>
      </c>
      <c r="KO108" s="831">
        <f t="shared" si="1220"/>
        <v>71900</v>
      </c>
      <c r="KP108" s="831">
        <f t="shared" si="1221"/>
        <v>0</v>
      </c>
      <c r="KQ108" s="831">
        <f t="shared" si="1222"/>
        <v>0</v>
      </c>
      <c r="KR108" s="831">
        <f t="shared" si="1223"/>
        <v>0</v>
      </c>
      <c r="KS108" s="831">
        <f t="shared" si="1224"/>
        <v>11346</v>
      </c>
      <c r="KT108" s="243">
        <f t="shared" si="1225"/>
        <v>0</v>
      </c>
      <c r="KU108" s="243">
        <f t="shared" si="1226"/>
        <v>0</v>
      </c>
      <c r="KV108" s="243">
        <f t="shared" si="1227"/>
        <v>0</v>
      </c>
      <c r="KW108" s="243">
        <f t="shared" si="1228"/>
        <v>0</v>
      </c>
      <c r="KX108" s="243">
        <f t="shared" si="1229"/>
        <v>0</v>
      </c>
      <c r="KY108" s="243">
        <f t="shared" si="1230"/>
        <v>0</v>
      </c>
      <c r="KZ108" s="243">
        <f t="shared" si="1278"/>
        <v>0</v>
      </c>
      <c r="LA108" s="243">
        <f t="shared" si="1231"/>
        <v>0</v>
      </c>
      <c r="LB108" s="243">
        <f t="shared" si="1232"/>
        <v>0</v>
      </c>
      <c r="LC108" s="243">
        <f t="shared" si="1233"/>
        <v>0</v>
      </c>
      <c r="LD108" s="243">
        <f t="shared" si="1234"/>
        <v>0</v>
      </c>
      <c r="LE108" s="243">
        <f t="shared" si="1235"/>
        <v>0</v>
      </c>
      <c r="LF108" s="243">
        <f t="shared" si="1236"/>
        <v>0</v>
      </c>
      <c r="LG108" s="243">
        <f t="shared" si="1237"/>
        <v>0</v>
      </c>
      <c r="LH108" s="243">
        <f t="shared" si="1238"/>
        <v>0</v>
      </c>
      <c r="LI108" s="243">
        <f t="shared" si="1239"/>
        <v>0</v>
      </c>
      <c r="LJ108" s="243">
        <f t="shared" si="1240"/>
        <v>0</v>
      </c>
      <c r="LK108" s="243">
        <f t="shared" si="1241"/>
        <v>0</v>
      </c>
      <c r="LL108" s="243">
        <f t="shared" si="1242"/>
        <v>0</v>
      </c>
      <c r="LM108" s="243">
        <f t="shared" si="1243"/>
        <v>0</v>
      </c>
      <c r="LN108" s="243">
        <f t="shared" si="1244"/>
        <v>0</v>
      </c>
      <c r="LO108" s="243">
        <f t="shared" si="1245"/>
        <v>0</v>
      </c>
      <c r="LP108" s="243">
        <f t="shared" si="1246"/>
        <v>0</v>
      </c>
      <c r="LQ108" s="243">
        <f t="shared" si="1247"/>
        <v>0</v>
      </c>
      <c r="LR108" s="243">
        <f t="shared" si="1248"/>
        <v>0</v>
      </c>
      <c r="LS108" s="243">
        <f t="shared" si="1249"/>
        <v>0</v>
      </c>
      <c r="LT108" s="243">
        <f t="shared" si="1250"/>
        <v>0</v>
      </c>
      <c r="LU108" s="243">
        <f t="shared" si="1251"/>
        <v>0</v>
      </c>
      <c r="LV108" s="243">
        <f t="shared" si="1252"/>
        <v>0</v>
      </c>
      <c r="LW108" s="243">
        <f t="shared" si="1253"/>
        <v>0</v>
      </c>
      <c r="LX108" s="243">
        <f t="shared" si="1254"/>
        <v>0</v>
      </c>
      <c r="LY108" s="243">
        <f t="shared" si="1255"/>
        <v>0</v>
      </c>
      <c r="LZ108" s="243">
        <f t="shared" si="1256"/>
        <v>0</v>
      </c>
      <c r="MA108" s="243">
        <f t="shared" si="1257"/>
        <v>0</v>
      </c>
      <c r="MB108" s="243">
        <f t="shared" si="1258"/>
        <v>0</v>
      </c>
      <c r="MC108" s="243">
        <f t="shared" si="1279"/>
        <v>0</v>
      </c>
      <c r="MD108" s="243">
        <f t="shared" si="1259"/>
        <v>0</v>
      </c>
      <c r="ME108" s="243">
        <f t="shared" si="1260"/>
        <v>0</v>
      </c>
      <c r="MF108" s="243">
        <f t="shared" si="1261"/>
        <v>0</v>
      </c>
      <c r="MG108" s="243">
        <f t="shared" si="1262"/>
        <v>0</v>
      </c>
      <c r="MH108" s="243">
        <f t="shared" si="1263"/>
        <v>0</v>
      </c>
      <c r="MI108" s="243">
        <f t="shared" si="1264"/>
        <v>0</v>
      </c>
      <c r="MJ108" s="243">
        <f t="shared" si="1265"/>
        <v>0</v>
      </c>
      <c r="MK108" s="243">
        <f t="shared" si="1266"/>
        <v>0</v>
      </c>
      <c r="ML108" s="243">
        <f t="shared" si="1267"/>
        <v>0</v>
      </c>
      <c r="MM108" s="243">
        <f t="shared" si="1268"/>
        <v>0</v>
      </c>
      <c r="MN108" s="243">
        <f t="shared" si="1269"/>
        <v>0</v>
      </c>
      <c r="MO108" s="243">
        <f t="shared" si="1270"/>
        <v>0</v>
      </c>
      <c r="MP108" s="243">
        <f t="shared" si="1271"/>
        <v>0</v>
      </c>
      <c r="MQ108" s="243">
        <f t="shared" si="1272"/>
        <v>0</v>
      </c>
      <c r="MR108" s="243">
        <f t="shared" si="1273"/>
        <v>0</v>
      </c>
      <c r="MS108" s="243">
        <f t="shared" si="1274"/>
        <v>0</v>
      </c>
      <c r="MT108" s="243">
        <f t="shared" si="1275"/>
        <v>0</v>
      </c>
      <c r="MU108" s="243">
        <f t="shared" si="1276"/>
        <v>0</v>
      </c>
      <c r="MV108" s="243">
        <f t="shared" si="1277"/>
        <v>0</v>
      </c>
      <c r="MW108" s="861">
        <f t="shared" si="898"/>
        <v>43252</v>
      </c>
      <c r="MX108" s="253">
        <f t="shared" si="899"/>
        <v>223854.76500000001</v>
      </c>
      <c r="MY108" s="243">
        <f t="shared" si="900"/>
        <v>0</v>
      </c>
      <c r="MZ108" s="243">
        <f t="shared" si="901"/>
        <v>0</v>
      </c>
      <c r="NA108" s="243">
        <f t="shared" si="902"/>
        <v>223854.76500000001</v>
      </c>
      <c r="NB108" s="359"/>
      <c r="NC108" s="1159">
        <f t="shared" si="1095"/>
        <v>42979</v>
      </c>
      <c r="ND108" s="378">
        <f t="shared" si="1096"/>
        <v>5800.625</v>
      </c>
      <c r="NE108" s="378">
        <f t="shared" si="1097"/>
        <v>0</v>
      </c>
      <c r="NF108" s="382">
        <f t="shared" si="1098"/>
        <v>0</v>
      </c>
      <c r="NG108" s="274">
        <f t="shared" si="1099"/>
        <v>5800.625</v>
      </c>
      <c r="NH108" s="819">
        <f t="shared" si="1100"/>
        <v>42979</v>
      </c>
      <c r="NI108" s="269">
        <f t="shared" si="1101"/>
        <v>5800.625</v>
      </c>
      <c r="NJ108" s="274">
        <f t="shared" si="1102"/>
        <v>0</v>
      </c>
      <c r="NK108" s="1113">
        <f t="shared" si="1103"/>
        <v>1</v>
      </c>
      <c r="NL108" s="992">
        <f t="shared" si="1104"/>
        <v>0</v>
      </c>
      <c r="NM108" s="413">
        <f t="shared" si="1105"/>
        <v>42979</v>
      </c>
      <c r="NN108" s="378">
        <f t="shared" si="1197"/>
        <v>187294.375</v>
      </c>
      <c r="NO108" s="243">
        <f>MAX(NN55:NN108)</f>
        <v>187294.375</v>
      </c>
      <c r="NP108" s="243">
        <f t="shared" si="1106"/>
        <v>0</v>
      </c>
      <c r="NQ108" s="276">
        <f>(NP108=NP203)*1</f>
        <v>0</v>
      </c>
      <c r="NR108" s="254">
        <f t="shared" si="1107"/>
        <v>0</v>
      </c>
      <c r="NS108" s="757"/>
      <c r="NT108" s="757"/>
      <c r="NU108" s="758"/>
      <c r="NV108" s="758"/>
      <c r="NW108" s="758"/>
      <c r="NX108" s="234"/>
      <c r="NY108" s="241"/>
      <c r="NZ108" s="241"/>
      <c r="OA108" s="143"/>
      <c r="OB108" s="241"/>
      <c r="OC108" s="241"/>
      <c r="OD108" s="236"/>
      <c r="OE108" s="236"/>
      <c r="OF108" s="236"/>
      <c r="OG108" s="234"/>
      <c r="OH108" s="143"/>
      <c r="OI108" s="236"/>
      <c r="OJ108" s="236"/>
      <c r="OK108" s="236"/>
      <c r="OL108" s="236"/>
      <c r="OM108" s="236"/>
      <c r="ON108" s="236"/>
      <c r="OO108" s="236"/>
      <c r="OP108" s="236"/>
      <c r="OQ108" s="236"/>
      <c r="OR108" s="236"/>
      <c r="OS108" s="236"/>
      <c r="OT108" s="236"/>
      <c r="OU108" s="236"/>
      <c r="OV108" s="236"/>
      <c r="OW108" s="236"/>
      <c r="OX108" s="236"/>
      <c r="OY108" s="236"/>
      <c r="OZ108" s="236"/>
      <c r="PA108" s="236"/>
      <c r="PB108" s="236"/>
      <c r="PC108" s="236"/>
      <c r="PD108" s="236"/>
      <c r="PE108" s="236"/>
      <c r="PF108" s="236"/>
      <c r="PG108" s="236"/>
      <c r="PH108" s="236"/>
      <c r="PI108" s="236"/>
      <c r="PJ108" s="236"/>
      <c r="PK108" s="236"/>
      <c r="PL108" s="236"/>
      <c r="PM108" s="236"/>
      <c r="PN108" s="236"/>
      <c r="PO108" s="236"/>
      <c r="PP108" s="236"/>
      <c r="PQ108" s="236"/>
      <c r="PR108" s="236"/>
      <c r="PS108" s="236"/>
      <c r="PT108" s="236"/>
      <c r="PU108" s="236"/>
      <c r="PV108" s="236"/>
      <c r="PW108" s="236"/>
      <c r="PX108" s="236"/>
      <c r="PY108" s="236"/>
      <c r="PZ108" s="236"/>
      <c r="QA108" s="236"/>
      <c r="QB108" s="236"/>
      <c r="QC108" s="236"/>
      <c r="QD108" s="236"/>
      <c r="QE108" s="236"/>
      <c r="QF108" s="236"/>
      <c r="QG108" s="236"/>
      <c r="QH108" s="236"/>
      <c r="QI108" s="236"/>
      <c r="QJ108" s="236"/>
      <c r="QK108" s="236"/>
      <c r="QL108" s="236"/>
      <c r="QM108" s="236"/>
      <c r="QN108" s="236"/>
      <c r="QO108" s="236"/>
      <c r="QP108" s="236"/>
      <c r="QQ108" s="236"/>
      <c r="QR108" s="236"/>
      <c r="QS108" s="236"/>
      <c r="QT108" s="236"/>
      <c r="QU108" s="236"/>
      <c r="QV108" s="236"/>
      <c r="QW108" s="236"/>
      <c r="QX108" s="236"/>
      <c r="QY108" s="84"/>
      <c r="QZ108" s="84"/>
      <c r="RA108" s="84"/>
      <c r="RB108" s="84"/>
      <c r="RC108" s="84"/>
      <c r="RD108" s="84"/>
      <c r="RE108" s="84"/>
      <c r="RF108" s="84"/>
      <c r="RG108" s="84"/>
      <c r="RH108" s="84"/>
      <c r="RI108" s="84"/>
      <c r="RJ108" s="84"/>
      <c r="RK108" s="84"/>
      <c r="RL108" s="84"/>
      <c r="RM108" s="84"/>
      <c r="RN108" s="84"/>
      <c r="RO108" s="84"/>
      <c r="RP108" s="84"/>
      <c r="RQ108" s="84"/>
      <c r="RR108" s="84"/>
      <c r="RS108" s="84"/>
      <c r="RT108" s="84"/>
      <c r="RU108" s="84"/>
      <c r="RV108" s="84"/>
      <c r="RW108" s="84"/>
      <c r="RX108" s="84"/>
      <c r="RY108" s="84"/>
      <c r="RZ108" s="84"/>
      <c r="SA108" s="84"/>
      <c r="SB108" s="84"/>
      <c r="SC108" s="84"/>
      <c r="SD108" s="84"/>
      <c r="SE108" s="84"/>
      <c r="SF108" s="84"/>
      <c r="SG108" s="84"/>
      <c r="SH108" s="84"/>
      <c r="SI108" s="84"/>
      <c r="SJ108" s="84"/>
      <c r="SK108" s="84"/>
      <c r="SL108" s="84"/>
      <c r="SM108" s="84"/>
      <c r="SN108" s="84"/>
      <c r="SO108" s="84"/>
      <c r="SP108" s="84"/>
      <c r="SQ108" s="84"/>
      <c r="SR108" s="84"/>
      <c r="SS108" s="84"/>
      <c r="ST108" s="84"/>
      <c r="SU108" s="84"/>
      <c r="SV108" s="84"/>
      <c r="SW108" s="84"/>
      <c r="SX108" s="84"/>
      <c r="SY108" s="84"/>
      <c r="SZ108" s="84"/>
      <c r="TA108" s="84"/>
      <c r="TB108" s="84"/>
      <c r="TC108" s="84"/>
      <c r="TD108" s="84"/>
      <c r="TE108" s="84"/>
      <c r="TF108" s="84"/>
      <c r="TG108" s="84"/>
      <c r="TH108" s="84"/>
      <c r="TI108" s="84"/>
      <c r="TJ108" s="84"/>
      <c r="TK108" s="84"/>
      <c r="TL108" s="84"/>
      <c r="TM108" s="84"/>
      <c r="TN108" s="84"/>
      <c r="TO108" s="84"/>
      <c r="TP108" s="84"/>
      <c r="TQ108" s="84"/>
      <c r="TR108" s="84"/>
      <c r="TS108" s="84"/>
      <c r="TT108" s="84"/>
      <c r="TU108" s="84"/>
      <c r="TV108" s="84"/>
      <c r="TW108" s="84"/>
      <c r="TX108" s="84"/>
      <c r="TY108" s="84"/>
      <c r="TZ108" s="84"/>
      <c r="UA108" s="84"/>
      <c r="UB108" s="84"/>
      <c r="UC108" s="84"/>
      <c r="UD108" s="84"/>
      <c r="UE108" s="84"/>
      <c r="UF108" s="84"/>
      <c r="UG108" s="84"/>
      <c r="UH108" s="84"/>
      <c r="UI108" s="84"/>
    </row>
    <row r="109" spans="1:555" s="90" customFormat="1" ht="19.5" customHeight="1" x14ac:dyDescent="0.35">
      <c r="A109" s="84"/>
      <c r="B109" s="1167">
        <f t="shared" si="1108"/>
        <v>43009</v>
      </c>
      <c r="C109" s="867">
        <f t="shared" si="1109"/>
        <v>54427.639999999992</v>
      </c>
      <c r="D109" s="869">
        <v>0</v>
      </c>
      <c r="E109" s="869">
        <v>0</v>
      </c>
      <c r="F109" s="867">
        <f t="shared" si="984"/>
        <v>2287.87</v>
      </c>
      <c r="G109" s="870">
        <f t="shared" si="1110"/>
        <v>56715.509999999995</v>
      </c>
      <c r="H109" s="953">
        <f t="shared" si="1111"/>
        <v>4.2035076295793831E-2</v>
      </c>
      <c r="I109" s="355">
        <f t="shared" si="1112"/>
        <v>189582.245</v>
      </c>
      <c r="J109" s="355">
        <f>MAX(I55:I109)</f>
        <v>189582.245</v>
      </c>
      <c r="K109" s="355">
        <f t="shared" si="985"/>
        <v>0</v>
      </c>
      <c r="L109" s="1145">
        <f t="shared" si="986"/>
        <v>43009</v>
      </c>
      <c r="M109" s="330">
        <f t="shared" si="1113"/>
        <v>0</v>
      </c>
      <c r="N109" s="1035">
        <v>-887.5</v>
      </c>
      <c r="O109" s="498">
        <f t="shared" si="987"/>
        <v>0</v>
      </c>
      <c r="P109" s="330">
        <f t="shared" si="1114"/>
        <v>1</v>
      </c>
      <c r="Q109" s="382">
        <f t="shared" si="988"/>
        <v>-88.75</v>
      </c>
      <c r="R109" s="274">
        <f t="shared" si="989"/>
        <v>-88.75</v>
      </c>
      <c r="S109" s="499">
        <f t="shared" si="1115"/>
        <v>0</v>
      </c>
      <c r="T109" s="964">
        <v>-525</v>
      </c>
      <c r="U109" s="269">
        <f t="shared" si="990"/>
        <v>0</v>
      </c>
      <c r="V109" s="499">
        <f t="shared" si="1116"/>
        <v>1</v>
      </c>
      <c r="W109" s="964">
        <v>-52.5</v>
      </c>
      <c r="X109" s="269">
        <f t="shared" si="991"/>
        <v>-52.5</v>
      </c>
      <c r="Y109" s="499">
        <f t="shared" si="1117"/>
        <v>0</v>
      </c>
      <c r="Z109" s="298">
        <v>550</v>
      </c>
      <c r="AA109" s="392">
        <f t="shared" si="992"/>
        <v>0</v>
      </c>
      <c r="AB109" s="330">
        <f t="shared" si="1118"/>
        <v>0</v>
      </c>
      <c r="AC109" s="298">
        <f t="shared" si="993"/>
        <v>275</v>
      </c>
      <c r="AD109" s="274">
        <f t="shared" si="994"/>
        <v>0</v>
      </c>
      <c r="AE109" s="499">
        <f t="shared" si="1119"/>
        <v>1</v>
      </c>
      <c r="AF109" s="1036">
        <v>55</v>
      </c>
      <c r="AG109" s="274">
        <f t="shared" si="995"/>
        <v>55</v>
      </c>
      <c r="AH109" s="499">
        <f t="shared" si="1120"/>
        <v>0</v>
      </c>
      <c r="AI109" s="1036">
        <v>955</v>
      </c>
      <c r="AJ109" s="392">
        <f t="shared" si="996"/>
        <v>0</v>
      </c>
      <c r="AK109" s="330">
        <f t="shared" si="1121"/>
        <v>0</v>
      </c>
      <c r="AL109" s="1036">
        <v>477.5</v>
      </c>
      <c r="AM109" s="274">
        <f t="shared" si="997"/>
        <v>0</v>
      </c>
      <c r="AN109" s="499">
        <f t="shared" si="1122"/>
        <v>1</v>
      </c>
      <c r="AO109" s="1036">
        <v>191</v>
      </c>
      <c r="AP109" s="392">
        <f t="shared" si="998"/>
        <v>191</v>
      </c>
      <c r="AQ109" s="316">
        <f t="shared" si="1123"/>
        <v>0</v>
      </c>
      <c r="AR109" s="1036">
        <v>5063.75</v>
      </c>
      <c r="AS109" s="392">
        <f t="shared" si="999"/>
        <v>0</v>
      </c>
      <c r="AT109" s="276">
        <f t="shared" si="1124"/>
        <v>0</v>
      </c>
      <c r="AU109" s="1036">
        <v>2531.87</v>
      </c>
      <c r="AV109" s="392">
        <f t="shared" si="1000"/>
        <v>0</v>
      </c>
      <c r="AW109" s="297">
        <f t="shared" si="1125"/>
        <v>1</v>
      </c>
      <c r="AX109" s="1036">
        <v>506.37</v>
      </c>
      <c r="AY109" s="274">
        <f t="shared" si="1001"/>
        <v>506.37</v>
      </c>
      <c r="AZ109" s="499">
        <f t="shared" si="1126"/>
        <v>0</v>
      </c>
      <c r="BA109" s="268">
        <v>-270</v>
      </c>
      <c r="BB109" s="392">
        <f t="shared" si="1002"/>
        <v>0</v>
      </c>
      <c r="BC109" s="330">
        <f t="shared" si="1127"/>
        <v>0</v>
      </c>
      <c r="BD109" s="268">
        <v>2215</v>
      </c>
      <c r="BE109" s="274">
        <f t="shared" si="1003"/>
        <v>0</v>
      </c>
      <c r="BF109" s="499">
        <f t="shared" si="1128"/>
        <v>0</v>
      </c>
      <c r="BG109" s="1036">
        <v>1037.5</v>
      </c>
      <c r="BH109" s="358">
        <f t="shared" si="1004"/>
        <v>0</v>
      </c>
      <c r="BI109" s="499">
        <f t="shared" si="1129"/>
        <v>0</v>
      </c>
      <c r="BJ109" s="1036">
        <v>3431.25</v>
      </c>
      <c r="BK109" s="269">
        <f t="shared" si="1005"/>
        <v>0</v>
      </c>
      <c r="BL109" s="499">
        <f t="shared" si="1130"/>
        <v>1</v>
      </c>
      <c r="BM109" s="382">
        <f t="shared" si="1006"/>
        <v>1715.625</v>
      </c>
      <c r="BN109" s="392">
        <f t="shared" si="1007"/>
        <v>1715.625</v>
      </c>
      <c r="BO109" s="499">
        <f t="shared" si="1131"/>
        <v>0</v>
      </c>
      <c r="BP109" s="1036">
        <v>2875</v>
      </c>
      <c r="BQ109" s="274">
        <f t="shared" si="1008"/>
        <v>0</v>
      </c>
      <c r="BR109" s="499">
        <f t="shared" si="1132"/>
        <v>0</v>
      </c>
      <c r="BS109" s="298">
        <v>-393.75</v>
      </c>
      <c r="BT109" s="269">
        <f t="shared" si="1009"/>
        <v>0</v>
      </c>
      <c r="BU109" s="499">
        <f t="shared" si="1133"/>
        <v>1</v>
      </c>
      <c r="BV109" s="298">
        <f t="shared" si="1010"/>
        <v>-196.875</v>
      </c>
      <c r="BW109" s="392">
        <f t="shared" si="1011"/>
        <v>-196.875</v>
      </c>
      <c r="BX109" s="499">
        <f t="shared" si="1134"/>
        <v>0</v>
      </c>
      <c r="BY109" s="1036">
        <v>715</v>
      </c>
      <c r="BZ109" s="392">
        <f t="shared" si="1012"/>
        <v>0</v>
      </c>
      <c r="CA109" s="297">
        <f t="shared" si="1198"/>
        <v>0</v>
      </c>
      <c r="CB109" s="1036">
        <v>1580</v>
      </c>
      <c r="CC109" s="269">
        <f t="shared" si="1013"/>
        <v>0</v>
      </c>
      <c r="CD109" s="501">
        <f t="shared" si="1135"/>
        <v>0</v>
      </c>
      <c r="CE109" s="298">
        <f t="shared" si="1014"/>
        <v>790</v>
      </c>
      <c r="CF109" s="500">
        <f t="shared" si="1015"/>
        <v>0</v>
      </c>
      <c r="CG109" s="330">
        <f t="shared" si="1136"/>
        <v>1</v>
      </c>
      <c r="CH109" s="1036">
        <v>158</v>
      </c>
      <c r="CI109" s="299">
        <f t="shared" si="1016"/>
        <v>158</v>
      </c>
      <c r="CJ109" s="499">
        <f t="shared" si="1137"/>
        <v>0</v>
      </c>
      <c r="CK109" s="268"/>
      <c r="CL109" s="392">
        <f t="shared" si="1017"/>
        <v>0</v>
      </c>
      <c r="CM109" s="330">
        <f t="shared" si="1138"/>
        <v>0</v>
      </c>
      <c r="CN109" s="268"/>
      <c r="CO109" s="269">
        <f t="shared" si="1018"/>
        <v>0</v>
      </c>
      <c r="CP109" s="501">
        <f t="shared" si="1139"/>
        <v>0</v>
      </c>
      <c r="CQ109" s="268"/>
      <c r="CR109" s="299"/>
      <c r="CS109" s="330">
        <f t="shared" si="1140"/>
        <v>1</v>
      </c>
      <c r="CT109" s="268"/>
      <c r="CU109" s="274">
        <f t="shared" si="1019"/>
        <v>0</v>
      </c>
      <c r="CV109" s="323">
        <f t="shared" si="1020"/>
        <v>2287.87</v>
      </c>
      <c r="CW109" s="323">
        <f t="shared" si="1141"/>
        <v>189582.245</v>
      </c>
      <c r="CX109" s="223"/>
      <c r="CY109" s="1127">
        <f t="shared" si="1021"/>
        <v>43009</v>
      </c>
      <c r="CZ109" s="297">
        <f t="shared" si="1142"/>
        <v>0</v>
      </c>
      <c r="DA109" s="269">
        <v>1052.5</v>
      </c>
      <c r="DB109" s="299">
        <f t="shared" si="1022"/>
        <v>0</v>
      </c>
      <c r="DC109" s="297">
        <f t="shared" si="1143"/>
        <v>0</v>
      </c>
      <c r="DD109" s="298">
        <f t="shared" si="1023"/>
        <v>105.25</v>
      </c>
      <c r="DE109" s="299">
        <f t="shared" si="1024"/>
        <v>0</v>
      </c>
      <c r="DF109" s="297">
        <f t="shared" si="1144"/>
        <v>0</v>
      </c>
      <c r="DG109" s="1034">
        <v>4395</v>
      </c>
      <c r="DH109" s="299">
        <f t="shared" si="1025"/>
        <v>0</v>
      </c>
      <c r="DI109" s="297">
        <f t="shared" si="1145"/>
        <v>0</v>
      </c>
      <c r="DJ109" s="1036">
        <v>439.5</v>
      </c>
      <c r="DK109" s="596">
        <f t="shared" si="1026"/>
        <v>0</v>
      </c>
      <c r="DL109" s="297">
        <f t="shared" si="1146"/>
        <v>0</v>
      </c>
      <c r="DM109" s="1034">
        <v>670</v>
      </c>
      <c r="DN109" s="596">
        <f t="shared" si="1027"/>
        <v>0</v>
      </c>
      <c r="DO109" s="330">
        <f t="shared" si="1147"/>
        <v>0</v>
      </c>
      <c r="DP109" s="298">
        <f t="shared" si="1028"/>
        <v>335</v>
      </c>
      <c r="DQ109" s="274">
        <f t="shared" si="1029"/>
        <v>0</v>
      </c>
      <c r="DR109" s="499">
        <f t="shared" si="1148"/>
        <v>0</v>
      </c>
      <c r="DS109" s="298">
        <f t="shared" si="1030"/>
        <v>67</v>
      </c>
      <c r="DT109" s="274">
        <f t="shared" si="1031"/>
        <v>0</v>
      </c>
      <c r="DU109" s="297">
        <f t="shared" si="1149"/>
        <v>0</v>
      </c>
      <c r="DV109" s="964">
        <v>-2765</v>
      </c>
      <c r="DW109" s="596">
        <f t="shared" si="1032"/>
        <v>0</v>
      </c>
      <c r="DX109" s="297">
        <f t="shared" si="1150"/>
        <v>0</v>
      </c>
      <c r="DY109" s="269">
        <f t="shared" si="1033"/>
        <v>-1382.5</v>
      </c>
      <c r="DZ109" s="596">
        <f t="shared" si="1034"/>
        <v>0</v>
      </c>
      <c r="EA109" s="297">
        <f t="shared" si="1151"/>
        <v>0</v>
      </c>
      <c r="EB109" s="1052">
        <v>-553</v>
      </c>
      <c r="EC109" s="596">
        <f t="shared" si="1035"/>
        <v>0</v>
      </c>
      <c r="ED109" s="297">
        <f t="shared" si="1152"/>
        <v>0</v>
      </c>
      <c r="EE109" s="274">
        <v>2662.5</v>
      </c>
      <c r="EF109" s="596">
        <f t="shared" si="1036"/>
        <v>0</v>
      </c>
      <c r="EG109" s="297">
        <f t="shared" si="1153"/>
        <v>0</v>
      </c>
      <c r="EH109" s="269">
        <f t="shared" si="1037"/>
        <v>1331.25</v>
      </c>
      <c r="EI109" s="596">
        <f t="shared" si="1038"/>
        <v>0</v>
      </c>
      <c r="EJ109" s="276">
        <f t="shared" si="1154"/>
        <v>0</v>
      </c>
      <c r="EK109" s="269">
        <f t="shared" si="1039"/>
        <v>266.25</v>
      </c>
      <c r="EL109" s="596">
        <f t="shared" si="1040"/>
        <v>0</v>
      </c>
      <c r="EM109" s="297">
        <f t="shared" si="1155"/>
        <v>0</v>
      </c>
      <c r="EN109" s="1224">
        <v>1340</v>
      </c>
      <c r="EO109" s="596">
        <f t="shared" si="1041"/>
        <v>0</v>
      </c>
      <c r="EP109" s="297">
        <f t="shared" si="1156"/>
        <v>0</v>
      </c>
      <c r="EQ109" s="269">
        <v>2265</v>
      </c>
      <c r="ER109" s="596">
        <f t="shared" si="1042"/>
        <v>0</v>
      </c>
      <c r="ES109" s="297">
        <f t="shared" si="1157"/>
        <v>0</v>
      </c>
      <c r="ET109" s="1036">
        <v>1430</v>
      </c>
      <c r="EU109" s="596">
        <f t="shared" si="1043"/>
        <v>0</v>
      </c>
      <c r="EV109" s="297">
        <f t="shared" si="1158"/>
        <v>0</v>
      </c>
      <c r="EW109" s="964">
        <v>-162.5</v>
      </c>
      <c r="EX109" s="596">
        <f t="shared" si="1044"/>
        <v>0</v>
      </c>
      <c r="EY109" s="297">
        <f t="shared" si="1159"/>
        <v>0</v>
      </c>
      <c r="EZ109" s="964">
        <v>-81.25</v>
      </c>
      <c r="FA109" s="596">
        <f t="shared" si="1045"/>
        <v>0</v>
      </c>
      <c r="FB109" s="297">
        <f t="shared" si="1160"/>
        <v>0</v>
      </c>
      <c r="FC109" s="1036">
        <v>1506.25</v>
      </c>
      <c r="FD109" s="596">
        <f t="shared" si="1046"/>
        <v>0</v>
      </c>
      <c r="FE109" s="297">
        <f t="shared" si="1161"/>
        <v>0</v>
      </c>
      <c r="FF109" s="1036">
        <v>912.5</v>
      </c>
      <c r="FG109" s="596">
        <f t="shared" si="1047"/>
        <v>0</v>
      </c>
      <c r="FH109" s="297">
        <f t="shared" si="1162"/>
        <v>0</v>
      </c>
      <c r="FI109" s="1036">
        <v>456.25</v>
      </c>
      <c r="FJ109" s="596">
        <f t="shared" si="1048"/>
        <v>0</v>
      </c>
      <c r="FK109" s="297">
        <f t="shared" si="1163"/>
        <v>0</v>
      </c>
      <c r="FL109" s="1036">
        <v>800</v>
      </c>
      <c r="FM109" s="596">
        <f t="shared" si="1049"/>
        <v>0</v>
      </c>
      <c r="FN109" s="297">
        <f t="shared" si="1164"/>
        <v>0</v>
      </c>
      <c r="FO109" s="1036">
        <v>2410</v>
      </c>
      <c r="FP109" s="274">
        <f t="shared" si="1050"/>
        <v>0</v>
      </c>
      <c r="FQ109" s="274"/>
      <c r="FR109" s="297">
        <f t="shared" si="1165"/>
        <v>0</v>
      </c>
      <c r="FS109" s="269">
        <f t="shared" si="1051"/>
        <v>1205</v>
      </c>
      <c r="FT109" s="596">
        <f t="shared" si="1052"/>
        <v>0</v>
      </c>
      <c r="FU109" s="297">
        <f t="shared" si="1166"/>
        <v>0</v>
      </c>
      <c r="FV109" s="269">
        <f t="shared" si="1053"/>
        <v>241</v>
      </c>
      <c r="FW109" s="596">
        <f t="shared" si="1054"/>
        <v>0</v>
      </c>
      <c r="FX109" s="301">
        <f t="shared" si="1055"/>
        <v>0</v>
      </c>
      <c r="FY109" s="492">
        <f t="shared" si="1167"/>
        <v>0</v>
      </c>
      <c r="FZ109" s="302"/>
      <c r="GA109" s="1131">
        <f t="shared" si="1056"/>
        <v>43009</v>
      </c>
      <c r="GB109" s="316">
        <f t="shared" si="1168"/>
        <v>0</v>
      </c>
      <c r="GC109" s="323">
        <v>1946.5</v>
      </c>
      <c r="GD109" s="268">
        <f t="shared" si="1057"/>
        <v>0</v>
      </c>
      <c r="GE109" s="316">
        <f t="shared" si="1169"/>
        <v>0</v>
      </c>
      <c r="GF109" s="1036">
        <v>194.75</v>
      </c>
      <c r="GG109" s="386">
        <f t="shared" si="1058"/>
        <v>0</v>
      </c>
      <c r="GH109" s="669">
        <f t="shared" si="1170"/>
        <v>0</v>
      </c>
      <c r="GI109" s="1036">
        <v>4205</v>
      </c>
      <c r="GJ109" s="268">
        <f t="shared" si="1059"/>
        <v>0</v>
      </c>
      <c r="GK109" s="546">
        <f t="shared" si="1171"/>
        <v>0</v>
      </c>
      <c r="GL109" s="268">
        <f t="shared" si="1060"/>
        <v>420.5</v>
      </c>
      <c r="GM109" s="386">
        <f t="shared" si="1061"/>
        <v>0</v>
      </c>
      <c r="GN109" s="297">
        <f t="shared" si="1172"/>
        <v>0</v>
      </c>
      <c r="GO109" s="269">
        <v>2125</v>
      </c>
      <c r="GP109" s="596">
        <f t="shared" si="1062"/>
        <v>0</v>
      </c>
      <c r="GQ109" s="330">
        <f t="shared" si="1173"/>
        <v>0</v>
      </c>
      <c r="GR109" s="298">
        <f t="shared" si="1063"/>
        <v>1062.5</v>
      </c>
      <c r="GS109" s="274">
        <f t="shared" si="1064"/>
        <v>0</v>
      </c>
      <c r="GT109" s="499">
        <f t="shared" si="1174"/>
        <v>0</v>
      </c>
      <c r="GU109" s="298">
        <f t="shared" si="1065"/>
        <v>212.5</v>
      </c>
      <c r="GV109" s="274">
        <f t="shared" si="1066"/>
        <v>0</v>
      </c>
      <c r="GW109" s="499">
        <f t="shared" si="1175"/>
        <v>0</v>
      </c>
      <c r="GX109" s="1036">
        <v>1245</v>
      </c>
      <c r="GY109" s="274">
        <f t="shared" si="1067"/>
        <v>0</v>
      </c>
      <c r="GZ109" s="499">
        <f t="shared" si="1176"/>
        <v>0</v>
      </c>
      <c r="HA109" s="298">
        <f t="shared" si="1068"/>
        <v>622.5</v>
      </c>
      <c r="HB109" s="274">
        <f t="shared" si="1069"/>
        <v>0</v>
      </c>
      <c r="HC109" s="499">
        <f t="shared" si="1177"/>
        <v>0</v>
      </c>
      <c r="HD109" s="1036">
        <v>249</v>
      </c>
      <c r="HE109" s="274">
        <f t="shared" si="1070"/>
        <v>0</v>
      </c>
      <c r="HF109" s="691">
        <f t="shared" si="1178"/>
        <v>0</v>
      </c>
      <c r="HG109" s="317">
        <v>2377.5</v>
      </c>
      <c r="HH109" s="498">
        <f t="shared" si="1071"/>
        <v>0</v>
      </c>
      <c r="HI109" s="691">
        <f t="shared" si="1179"/>
        <v>0</v>
      </c>
      <c r="HJ109" s="317">
        <f t="shared" si="1072"/>
        <v>1188.75</v>
      </c>
      <c r="HK109" s="498">
        <f t="shared" si="1073"/>
        <v>0</v>
      </c>
      <c r="HL109" s="689">
        <f t="shared" si="1180"/>
        <v>0</v>
      </c>
      <c r="HM109" s="317">
        <f t="shared" si="1074"/>
        <v>237.75</v>
      </c>
      <c r="HN109" s="317">
        <f t="shared" si="1075"/>
        <v>0</v>
      </c>
      <c r="HO109" s="691">
        <f t="shared" si="1181"/>
        <v>0</v>
      </c>
      <c r="HP109" s="1036">
        <v>1250</v>
      </c>
      <c r="HQ109" s="498">
        <f t="shared" si="1076"/>
        <v>0</v>
      </c>
      <c r="HR109" s="499"/>
      <c r="HS109" s="298"/>
      <c r="HT109" s="392"/>
      <c r="HU109" s="691">
        <f t="shared" si="1182"/>
        <v>0</v>
      </c>
      <c r="HV109" s="1036">
        <v>1050</v>
      </c>
      <c r="HW109" s="498">
        <f t="shared" si="1077"/>
        <v>0</v>
      </c>
      <c r="HX109" s="499"/>
      <c r="HY109" s="298"/>
      <c r="HZ109" s="392"/>
      <c r="IA109" s="689">
        <f t="shared" si="1183"/>
        <v>0</v>
      </c>
      <c r="IB109" s="1036">
        <v>3712.5</v>
      </c>
      <c r="IC109" s="317">
        <f t="shared" si="1078"/>
        <v>0</v>
      </c>
      <c r="ID109" s="499">
        <f t="shared" si="1184"/>
        <v>0</v>
      </c>
      <c r="IE109" s="1036">
        <v>337</v>
      </c>
      <c r="IF109" s="392">
        <f t="shared" si="1079"/>
        <v>0</v>
      </c>
      <c r="IG109" s="691">
        <f t="shared" si="1185"/>
        <v>0</v>
      </c>
      <c r="IH109" s="317">
        <v>687.5</v>
      </c>
      <c r="II109" s="498">
        <f t="shared" si="1080"/>
        <v>0</v>
      </c>
      <c r="IJ109" s="691">
        <f t="shared" si="1186"/>
        <v>0</v>
      </c>
      <c r="IK109" s="298">
        <f t="shared" si="1081"/>
        <v>343.75</v>
      </c>
      <c r="IL109" s="317">
        <f t="shared" si="1082"/>
        <v>0</v>
      </c>
      <c r="IM109" s="499">
        <f t="shared" si="1187"/>
        <v>0</v>
      </c>
      <c r="IN109" s="1036">
        <v>31.38</v>
      </c>
      <c r="IO109" s="392">
        <f t="shared" si="1083"/>
        <v>0</v>
      </c>
      <c r="IP109" s="499">
        <f t="shared" si="1188"/>
        <v>0</v>
      </c>
      <c r="IQ109" s="964">
        <v>-231.25</v>
      </c>
      <c r="IR109" s="392">
        <f t="shared" si="1084"/>
        <v>0</v>
      </c>
      <c r="IS109" s="499"/>
      <c r="IT109" s="298"/>
      <c r="IU109" s="392"/>
      <c r="IV109" s="499">
        <f t="shared" si="1189"/>
        <v>0</v>
      </c>
      <c r="IW109" s="298">
        <v>-350</v>
      </c>
      <c r="IX109" s="392">
        <f t="shared" si="1085"/>
        <v>0</v>
      </c>
      <c r="IY109" s="499">
        <f t="shared" si="1190"/>
        <v>0</v>
      </c>
      <c r="IZ109" s="298">
        <f t="shared" si="1086"/>
        <v>-175</v>
      </c>
      <c r="JA109" s="392">
        <f t="shared" si="1087"/>
        <v>0</v>
      </c>
      <c r="JB109" s="385">
        <f t="shared" si="1191"/>
        <v>0</v>
      </c>
      <c r="JC109" s="298">
        <v>-99.5</v>
      </c>
      <c r="JD109" s="392">
        <f t="shared" si="1088"/>
        <v>0</v>
      </c>
      <c r="JE109" s="499">
        <f t="shared" si="1192"/>
        <v>0</v>
      </c>
      <c r="JF109" s="298">
        <v>1640</v>
      </c>
      <c r="JG109" s="392">
        <f t="shared" si="1089"/>
        <v>0</v>
      </c>
      <c r="JH109" s="499">
        <f t="shared" si="1193"/>
        <v>0</v>
      </c>
      <c r="JI109" s="1036">
        <v>2540</v>
      </c>
      <c r="JJ109" s="392">
        <f t="shared" si="1090"/>
        <v>0</v>
      </c>
      <c r="JK109" s="499">
        <f t="shared" si="1194"/>
        <v>0</v>
      </c>
      <c r="JL109" s="1036">
        <v>1270</v>
      </c>
      <c r="JM109" s="392">
        <f t="shared" si="1091"/>
        <v>0</v>
      </c>
      <c r="JN109" s="499">
        <f t="shared" si="1195"/>
        <v>0</v>
      </c>
      <c r="JO109" s="298">
        <f t="shared" si="1092"/>
        <v>254</v>
      </c>
      <c r="JP109" s="392">
        <f t="shared" si="1093"/>
        <v>0</v>
      </c>
      <c r="JQ109" s="561">
        <f t="shared" si="1094"/>
        <v>0</v>
      </c>
      <c r="JR109" s="498">
        <f t="shared" si="1196"/>
        <v>0</v>
      </c>
      <c r="JS109" s="223"/>
      <c r="JT109" s="254">
        <f t="shared" si="1199"/>
        <v>43282</v>
      </c>
      <c r="JU109" s="253">
        <f t="shared" si="1200"/>
        <v>0</v>
      </c>
      <c r="JV109" s="253">
        <f t="shared" si="1201"/>
        <v>8983.875</v>
      </c>
      <c r="JW109" s="253">
        <f t="shared" si="1202"/>
        <v>0</v>
      </c>
      <c r="JX109" s="253">
        <f t="shared" si="1203"/>
        <v>4688</v>
      </c>
      <c r="JY109" s="253">
        <f t="shared" si="1204"/>
        <v>0</v>
      </c>
      <c r="JZ109" s="253">
        <f t="shared" si="1205"/>
        <v>0</v>
      </c>
      <c r="KA109" s="253">
        <f t="shared" si="1206"/>
        <v>13344</v>
      </c>
      <c r="KB109" s="253">
        <f t="shared" si="1207"/>
        <v>0</v>
      </c>
      <c r="KC109" s="253">
        <f t="shared" si="1208"/>
        <v>0</v>
      </c>
      <c r="KD109" s="831">
        <f t="shared" si="1209"/>
        <v>22030</v>
      </c>
      <c r="KE109" s="831">
        <f t="shared" si="1210"/>
        <v>0</v>
      </c>
      <c r="KF109" s="831">
        <f t="shared" si="1211"/>
        <v>0</v>
      </c>
      <c r="KG109" s="831">
        <f t="shared" si="1212"/>
        <v>7431.37</v>
      </c>
      <c r="KH109" s="831">
        <f t="shared" si="1213"/>
        <v>0</v>
      </c>
      <c r="KI109" s="831">
        <f t="shared" si="1214"/>
        <v>0</v>
      </c>
      <c r="KJ109" s="253">
        <f t="shared" si="1215"/>
        <v>0</v>
      </c>
      <c r="KK109" s="831">
        <f t="shared" si="1216"/>
        <v>0</v>
      </c>
      <c r="KL109" s="831">
        <f t="shared" si="1217"/>
        <v>85693.5</v>
      </c>
      <c r="KM109" s="831">
        <f t="shared" si="1218"/>
        <v>0</v>
      </c>
      <c r="KN109" s="831">
        <f t="shared" si="1219"/>
        <v>0</v>
      </c>
      <c r="KO109" s="831">
        <f t="shared" si="1220"/>
        <v>72515.625</v>
      </c>
      <c r="KP109" s="831">
        <f t="shared" si="1221"/>
        <v>0</v>
      </c>
      <c r="KQ109" s="831">
        <f t="shared" si="1222"/>
        <v>0</v>
      </c>
      <c r="KR109" s="831">
        <f t="shared" si="1223"/>
        <v>0</v>
      </c>
      <c r="KS109" s="831">
        <f t="shared" si="1224"/>
        <v>11040</v>
      </c>
      <c r="KT109" s="243">
        <f t="shared" si="1225"/>
        <v>0</v>
      </c>
      <c r="KU109" s="243">
        <f t="shared" si="1226"/>
        <v>0</v>
      </c>
      <c r="KV109" s="243">
        <f t="shared" si="1227"/>
        <v>0</v>
      </c>
      <c r="KW109" s="243">
        <f t="shared" si="1228"/>
        <v>0</v>
      </c>
      <c r="KX109" s="243">
        <f t="shared" si="1229"/>
        <v>0</v>
      </c>
      <c r="KY109" s="243">
        <f t="shared" si="1230"/>
        <v>0</v>
      </c>
      <c r="KZ109" s="243">
        <f t="shared" si="1278"/>
        <v>0</v>
      </c>
      <c r="LA109" s="243">
        <f t="shared" si="1231"/>
        <v>0</v>
      </c>
      <c r="LB109" s="243">
        <f t="shared" si="1232"/>
        <v>0</v>
      </c>
      <c r="LC109" s="243">
        <f t="shared" si="1233"/>
        <v>0</v>
      </c>
      <c r="LD109" s="243">
        <f t="shared" si="1234"/>
        <v>0</v>
      </c>
      <c r="LE109" s="243">
        <f t="shared" si="1235"/>
        <v>0</v>
      </c>
      <c r="LF109" s="243">
        <f t="shared" si="1236"/>
        <v>0</v>
      </c>
      <c r="LG109" s="243">
        <f t="shared" si="1237"/>
        <v>0</v>
      </c>
      <c r="LH109" s="243">
        <f t="shared" si="1238"/>
        <v>0</v>
      </c>
      <c r="LI109" s="243">
        <f t="shared" si="1239"/>
        <v>0</v>
      </c>
      <c r="LJ109" s="243">
        <f t="shared" si="1240"/>
        <v>0</v>
      </c>
      <c r="LK109" s="243">
        <f t="shared" si="1241"/>
        <v>0</v>
      </c>
      <c r="LL109" s="243">
        <f t="shared" si="1242"/>
        <v>0</v>
      </c>
      <c r="LM109" s="243">
        <f t="shared" si="1243"/>
        <v>0</v>
      </c>
      <c r="LN109" s="243">
        <f t="shared" si="1244"/>
        <v>0</v>
      </c>
      <c r="LO109" s="243">
        <f t="shared" si="1245"/>
        <v>0</v>
      </c>
      <c r="LP109" s="243">
        <f t="shared" si="1246"/>
        <v>0</v>
      </c>
      <c r="LQ109" s="243">
        <f t="shared" si="1247"/>
        <v>0</v>
      </c>
      <c r="LR109" s="243">
        <f t="shared" si="1248"/>
        <v>0</v>
      </c>
      <c r="LS109" s="243">
        <f t="shared" si="1249"/>
        <v>0</v>
      </c>
      <c r="LT109" s="243">
        <f t="shared" si="1250"/>
        <v>0</v>
      </c>
      <c r="LU109" s="243">
        <f t="shared" si="1251"/>
        <v>0</v>
      </c>
      <c r="LV109" s="243">
        <f t="shared" si="1252"/>
        <v>0</v>
      </c>
      <c r="LW109" s="243">
        <f t="shared" si="1253"/>
        <v>0</v>
      </c>
      <c r="LX109" s="243">
        <f t="shared" si="1254"/>
        <v>0</v>
      </c>
      <c r="LY109" s="243">
        <f t="shared" si="1255"/>
        <v>0</v>
      </c>
      <c r="LZ109" s="243">
        <f t="shared" si="1256"/>
        <v>0</v>
      </c>
      <c r="MA109" s="243">
        <f t="shared" si="1257"/>
        <v>0</v>
      </c>
      <c r="MB109" s="243">
        <f t="shared" si="1258"/>
        <v>0</v>
      </c>
      <c r="MC109" s="243">
        <f t="shared" si="1279"/>
        <v>0</v>
      </c>
      <c r="MD109" s="243">
        <f t="shared" si="1259"/>
        <v>0</v>
      </c>
      <c r="ME109" s="243">
        <f t="shared" si="1260"/>
        <v>0</v>
      </c>
      <c r="MF109" s="243">
        <f t="shared" si="1261"/>
        <v>0</v>
      </c>
      <c r="MG109" s="243">
        <f t="shared" si="1262"/>
        <v>0</v>
      </c>
      <c r="MH109" s="243">
        <f t="shared" si="1263"/>
        <v>0</v>
      </c>
      <c r="MI109" s="243">
        <f t="shared" si="1264"/>
        <v>0</v>
      </c>
      <c r="MJ109" s="243">
        <f t="shared" si="1265"/>
        <v>0</v>
      </c>
      <c r="MK109" s="243">
        <f t="shared" si="1266"/>
        <v>0</v>
      </c>
      <c r="ML109" s="243">
        <f t="shared" si="1267"/>
        <v>0</v>
      </c>
      <c r="MM109" s="243">
        <f t="shared" si="1268"/>
        <v>0</v>
      </c>
      <c r="MN109" s="243">
        <f t="shared" si="1269"/>
        <v>0</v>
      </c>
      <c r="MO109" s="243">
        <f t="shared" si="1270"/>
        <v>0</v>
      </c>
      <c r="MP109" s="243">
        <f t="shared" si="1271"/>
        <v>0</v>
      </c>
      <c r="MQ109" s="243">
        <f t="shared" si="1272"/>
        <v>0</v>
      </c>
      <c r="MR109" s="243">
        <f t="shared" si="1273"/>
        <v>0</v>
      </c>
      <c r="MS109" s="243">
        <f t="shared" si="1274"/>
        <v>0</v>
      </c>
      <c r="MT109" s="243">
        <f t="shared" si="1275"/>
        <v>0</v>
      </c>
      <c r="MU109" s="243">
        <f t="shared" si="1276"/>
        <v>0</v>
      </c>
      <c r="MV109" s="243">
        <f t="shared" si="1277"/>
        <v>0</v>
      </c>
      <c r="MW109" s="861">
        <f t="shared" si="898"/>
        <v>43282</v>
      </c>
      <c r="MX109" s="253">
        <f t="shared" si="899"/>
        <v>225726.37</v>
      </c>
      <c r="MY109" s="243">
        <f t="shared" si="900"/>
        <v>0</v>
      </c>
      <c r="MZ109" s="243">
        <f t="shared" si="901"/>
        <v>0</v>
      </c>
      <c r="NA109" s="243">
        <f t="shared" si="902"/>
        <v>225726.37</v>
      </c>
      <c r="NB109" s="359"/>
      <c r="NC109" s="1159">
        <f t="shared" si="1095"/>
        <v>43009</v>
      </c>
      <c r="ND109" s="378">
        <f t="shared" si="1096"/>
        <v>2287.87</v>
      </c>
      <c r="NE109" s="378">
        <f t="shared" si="1097"/>
        <v>0</v>
      </c>
      <c r="NF109" s="382">
        <f t="shared" si="1098"/>
        <v>0</v>
      </c>
      <c r="NG109" s="274">
        <f t="shared" si="1099"/>
        <v>2287.87</v>
      </c>
      <c r="NH109" s="819">
        <f t="shared" si="1100"/>
        <v>43009</v>
      </c>
      <c r="NI109" s="269">
        <f t="shared" si="1101"/>
        <v>2287.87</v>
      </c>
      <c r="NJ109" s="274">
        <f t="shared" si="1102"/>
        <v>0</v>
      </c>
      <c r="NK109" s="1113">
        <f t="shared" si="1103"/>
        <v>1</v>
      </c>
      <c r="NL109" s="992">
        <f t="shared" si="1104"/>
        <v>0</v>
      </c>
      <c r="NM109" s="413">
        <f t="shared" si="1105"/>
        <v>43009</v>
      </c>
      <c r="NN109" s="378">
        <f t="shared" si="1197"/>
        <v>189582.245</v>
      </c>
      <c r="NO109" s="243">
        <f>MAX(NN55:NN109)</f>
        <v>189582.245</v>
      </c>
      <c r="NP109" s="243">
        <f t="shared" si="1106"/>
        <v>0</v>
      </c>
      <c r="NQ109" s="276">
        <f>(NP109=NP203)*1</f>
        <v>0</v>
      </c>
      <c r="NR109" s="254">
        <f t="shared" si="1107"/>
        <v>0</v>
      </c>
      <c r="NS109" s="757"/>
      <c r="NT109" s="757"/>
      <c r="NU109" s="758"/>
      <c r="NV109" s="758"/>
      <c r="NW109" s="758"/>
      <c r="NX109" s="234"/>
      <c r="NY109" s="241"/>
      <c r="NZ109" s="241"/>
      <c r="OA109" s="143"/>
      <c r="OB109" s="241"/>
      <c r="OC109" s="241"/>
      <c r="OD109" s="236"/>
      <c r="OE109" s="236"/>
      <c r="OF109" s="236"/>
      <c r="OG109" s="234"/>
      <c r="OH109" s="143"/>
      <c r="OI109" s="236"/>
      <c r="OJ109" s="236"/>
      <c r="OK109" s="236"/>
      <c r="OL109" s="236"/>
      <c r="OM109" s="236"/>
      <c r="ON109" s="236"/>
      <c r="OO109" s="236"/>
      <c r="OP109" s="236"/>
      <c r="OQ109" s="236"/>
      <c r="OR109" s="236"/>
      <c r="OS109" s="236"/>
      <c r="OT109" s="236"/>
      <c r="OU109" s="236"/>
      <c r="OV109" s="236"/>
      <c r="OW109" s="236"/>
      <c r="OX109" s="236"/>
      <c r="OY109" s="236"/>
      <c r="OZ109" s="236"/>
      <c r="PA109" s="236"/>
      <c r="PB109" s="236"/>
      <c r="PC109" s="236"/>
      <c r="PD109" s="236"/>
      <c r="PE109" s="236"/>
      <c r="PF109" s="236"/>
      <c r="PG109" s="236"/>
      <c r="PH109" s="236"/>
      <c r="PI109" s="236"/>
      <c r="PJ109" s="236"/>
      <c r="PK109" s="236"/>
      <c r="PL109" s="236"/>
      <c r="PM109" s="236"/>
      <c r="PN109" s="236"/>
      <c r="PO109" s="236"/>
      <c r="PP109" s="236"/>
      <c r="PQ109" s="236"/>
      <c r="PR109" s="236"/>
      <c r="PS109" s="236"/>
      <c r="PT109" s="236"/>
      <c r="PU109" s="236"/>
      <c r="PV109" s="236"/>
      <c r="PW109" s="236"/>
      <c r="PX109" s="236"/>
      <c r="PY109" s="236"/>
      <c r="PZ109" s="236"/>
      <c r="QA109" s="236"/>
      <c r="QB109" s="236"/>
      <c r="QC109" s="236"/>
      <c r="QD109" s="236"/>
      <c r="QE109" s="236"/>
      <c r="QF109" s="236"/>
      <c r="QG109" s="236"/>
      <c r="QH109" s="236"/>
      <c r="QI109" s="236"/>
      <c r="QJ109" s="236"/>
      <c r="QK109" s="236"/>
      <c r="QL109" s="236"/>
      <c r="QM109" s="236"/>
      <c r="QN109" s="236"/>
      <c r="QO109" s="236"/>
      <c r="QP109" s="236"/>
      <c r="QQ109" s="236"/>
      <c r="QR109" s="236"/>
      <c r="QS109" s="236"/>
      <c r="QT109" s="236"/>
      <c r="QU109" s="236"/>
      <c r="QV109" s="236"/>
      <c r="QW109" s="236"/>
      <c r="QX109" s="236"/>
      <c r="QY109" s="84"/>
      <c r="QZ109" s="84"/>
      <c r="RA109" s="84"/>
      <c r="RB109" s="84"/>
      <c r="RC109" s="84"/>
      <c r="RD109" s="84"/>
      <c r="RE109" s="84"/>
      <c r="RF109" s="84"/>
      <c r="RG109" s="84"/>
      <c r="RH109" s="84"/>
      <c r="RI109" s="84"/>
      <c r="RJ109" s="84"/>
      <c r="RK109" s="84"/>
      <c r="RL109" s="84"/>
      <c r="RM109" s="84"/>
      <c r="RN109" s="84"/>
      <c r="RO109" s="84"/>
      <c r="RP109" s="84"/>
      <c r="RQ109" s="84"/>
      <c r="RR109" s="84"/>
      <c r="RS109" s="84"/>
      <c r="RT109" s="84"/>
      <c r="RU109" s="84"/>
      <c r="RV109" s="84"/>
      <c r="RW109" s="84"/>
      <c r="RX109" s="84"/>
      <c r="RY109" s="84"/>
      <c r="RZ109" s="84"/>
      <c r="SA109" s="84"/>
      <c r="SB109" s="84"/>
      <c r="SC109" s="84"/>
      <c r="SD109" s="84"/>
      <c r="SE109" s="84"/>
      <c r="SF109" s="84"/>
      <c r="SG109" s="84"/>
      <c r="SH109" s="84"/>
      <c r="SI109" s="84"/>
      <c r="SJ109" s="84"/>
      <c r="SK109" s="84"/>
      <c r="SL109" s="84"/>
      <c r="SM109" s="84"/>
      <c r="SN109" s="84"/>
      <c r="SO109" s="84"/>
      <c r="SP109" s="84"/>
      <c r="SQ109" s="84"/>
      <c r="SR109" s="84"/>
      <c r="SS109" s="84"/>
      <c r="ST109" s="84"/>
      <c r="SU109" s="84"/>
      <c r="SV109" s="84"/>
      <c r="SW109" s="84"/>
      <c r="SX109" s="84"/>
      <c r="SY109" s="84"/>
      <c r="SZ109" s="84"/>
      <c r="TA109" s="84"/>
      <c r="TB109" s="84"/>
      <c r="TC109" s="84"/>
      <c r="TD109" s="84"/>
      <c r="TE109" s="84"/>
      <c r="TF109" s="84"/>
      <c r="TG109" s="84"/>
      <c r="TH109" s="84"/>
      <c r="TI109" s="84"/>
      <c r="TJ109" s="84"/>
      <c r="TK109" s="84"/>
      <c r="TL109" s="84"/>
      <c r="TM109" s="84"/>
      <c r="TN109" s="84"/>
      <c r="TO109" s="84"/>
      <c r="TP109" s="84"/>
      <c r="TQ109" s="84"/>
      <c r="TR109" s="84"/>
      <c r="TS109" s="84"/>
      <c r="TT109" s="84"/>
      <c r="TU109" s="84"/>
      <c r="TV109" s="84"/>
      <c r="TW109" s="84"/>
      <c r="TX109" s="84"/>
      <c r="TY109" s="84"/>
      <c r="TZ109" s="84"/>
      <c r="UA109" s="84"/>
      <c r="UB109" s="84"/>
      <c r="UC109" s="84"/>
      <c r="UD109" s="84"/>
      <c r="UE109" s="84"/>
      <c r="UF109" s="84"/>
      <c r="UG109" s="84"/>
      <c r="UH109" s="84"/>
      <c r="UI109" s="84"/>
    </row>
    <row r="110" spans="1:555" s="90" customFormat="1" ht="19.5" customHeight="1" x14ac:dyDescent="0.35">
      <c r="A110" s="84"/>
      <c r="B110" s="1167">
        <f t="shared" si="1108"/>
        <v>43040</v>
      </c>
      <c r="C110" s="867">
        <f t="shared" si="1109"/>
        <v>56715.509999999995</v>
      </c>
      <c r="D110" s="869">
        <v>0</v>
      </c>
      <c r="E110" s="869">
        <v>0</v>
      </c>
      <c r="F110" s="867">
        <f t="shared" si="984"/>
        <v>3346.88</v>
      </c>
      <c r="G110" s="870">
        <f t="shared" si="1110"/>
        <v>60062.389999999992</v>
      </c>
      <c r="H110" s="953">
        <f t="shared" si="1111"/>
        <v>5.901172360082807E-2</v>
      </c>
      <c r="I110" s="355">
        <f t="shared" si="1112"/>
        <v>192929.125</v>
      </c>
      <c r="J110" s="355">
        <f>MAX(I55:I110)</f>
        <v>192929.125</v>
      </c>
      <c r="K110" s="355">
        <f t="shared" si="985"/>
        <v>0</v>
      </c>
      <c r="L110" s="1145">
        <f t="shared" si="986"/>
        <v>43040</v>
      </c>
      <c r="M110" s="330">
        <f t="shared" si="1113"/>
        <v>0</v>
      </c>
      <c r="N110" s="1034">
        <v>136.25</v>
      </c>
      <c r="O110" s="498">
        <f t="shared" si="987"/>
        <v>0</v>
      </c>
      <c r="P110" s="330">
        <f t="shared" si="1114"/>
        <v>1</v>
      </c>
      <c r="Q110" s="382">
        <f t="shared" si="988"/>
        <v>13.625</v>
      </c>
      <c r="R110" s="274">
        <f t="shared" si="989"/>
        <v>13.625</v>
      </c>
      <c r="S110" s="499">
        <f t="shared" si="1115"/>
        <v>0</v>
      </c>
      <c r="T110" s="964">
        <v>-1565</v>
      </c>
      <c r="U110" s="269">
        <f t="shared" si="990"/>
        <v>0</v>
      </c>
      <c r="V110" s="499">
        <f t="shared" si="1116"/>
        <v>1</v>
      </c>
      <c r="W110" s="964">
        <v>-156.5</v>
      </c>
      <c r="X110" s="269">
        <f t="shared" si="991"/>
        <v>-156.5</v>
      </c>
      <c r="Y110" s="499">
        <f t="shared" si="1117"/>
        <v>0</v>
      </c>
      <c r="Z110" s="298">
        <v>-1100</v>
      </c>
      <c r="AA110" s="392">
        <f t="shared" si="992"/>
        <v>0</v>
      </c>
      <c r="AB110" s="330">
        <f t="shared" si="1118"/>
        <v>0</v>
      </c>
      <c r="AC110" s="298">
        <f t="shared" si="993"/>
        <v>-550</v>
      </c>
      <c r="AD110" s="274">
        <f t="shared" si="994"/>
        <v>0</v>
      </c>
      <c r="AE110" s="499">
        <f t="shared" si="1119"/>
        <v>1</v>
      </c>
      <c r="AF110" s="964">
        <v>-110</v>
      </c>
      <c r="AG110" s="274">
        <f t="shared" si="995"/>
        <v>-110</v>
      </c>
      <c r="AH110" s="499">
        <f t="shared" si="1120"/>
        <v>0</v>
      </c>
      <c r="AI110" s="1036">
        <v>1975</v>
      </c>
      <c r="AJ110" s="392">
        <f t="shared" si="996"/>
        <v>0</v>
      </c>
      <c r="AK110" s="330">
        <f t="shared" si="1121"/>
        <v>0</v>
      </c>
      <c r="AL110" s="1036">
        <v>987.5</v>
      </c>
      <c r="AM110" s="274">
        <f t="shared" si="997"/>
        <v>0</v>
      </c>
      <c r="AN110" s="499">
        <f t="shared" si="1122"/>
        <v>1</v>
      </c>
      <c r="AO110" s="1036">
        <v>395</v>
      </c>
      <c r="AP110" s="392">
        <f t="shared" si="998"/>
        <v>395</v>
      </c>
      <c r="AQ110" s="316">
        <f t="shared" si="1123"/>
        <v>0</v>
      </c>
      <c r="AR110" s="964">
        <v>-1368.75</v>
      </c>
      <c r="AS110" s="392">
        <f t="shared" si="999"/>
        <v>0</v>
      </c>
      <c r="AT110" s="276">
        <f t="shared" si="1124"/>
        <v>0</v>
      </c>
      <c r="AU110" s="964">
        <v>-684.37</v>
      </c>
      <c r="AV110" s="392">
        <f t="shared" si="1000"/>
        <v>0</v>
      </c>
      <c r="AW110" s="297">
        <f t="shared" si="1125"/>
        <v>1</v>
      </c>
      <c r="AX110" s="964">
        <v>-136.87</v>
      </c>
      <c r="AY110" s="274">
        <f t="shared" si="1001"/>
        <v>-136.87</v>
      </c>
      <c r="AZ110" s="499">
        <f t="shared" si="1126"/>
        <v>0</v>
      </c>
      <c r="BA110" s="497">
        <v>2000</v>
      </c>
      <c r="BB110" s="392">
        <f t="shared" si="1002"/>
        <v>0</v>
      </c>
      <c r="BC110" s="330">
        <f t="shared" si="1127"/>
        <v>0</v>
      </c>
      <c r="BD110" s="497">
        <v>1110</v>
      </c>
      <c r="BE110" s="274">
        <f t="shared" si="1003"/>
        <v>0</v>
      </c>
      <c r="BF110" s="499">
        <f t="shared" si="1128"/>
        <v>0</v>
      </c>
      <c r="BG110" s="1036">
        <v>150</v>
      </c>
      <c r="BH110" s="358">
        <f t="shared" si="1004"/>
        <v>0</v>
      </c>
      <c r="BI110" s="499">
        <f t="shared" si="1129"/>
        <v>0</v>
      </c>
      <c r="BJ110" s="1036">
        <v>3575</v>
      </c>
      <c r="BK110" s="269">
        <f t="shared" si="1005"/>
        <v>0</v>
      </c>
      <c r="BL110" s="499">
        <f t="shared" si="1130"/>
        <v>1</v>
      </c>
      <c r="BM110" s="382">
        <f t="shared" si="1006"/>
        <v>1787.5</v>
      </c>
      <c r="BN110" s="392">
        <f t="shared" si="1007"/>
        <v>1787.5</v>
      </c>
      <c r="BO110" s="499">
        <f t="shared" si="1131"/>
        <v>0</v>
      </c>
      <c r="BP110" s="1036">
        <v>0</v>
      </c>
      <c r="BQ110" s="274">
        <f t="shared" si="1008"/>
        <v>0</v>
      </c>
      <c r="BR110" s="499">
        <f t="shared" si="1132"/>
        <v>0</v>
      </c>
      <c r="BS110" s="298">
        <v>2606.25</v>
      </c>
      <c r="BT110" s="269">
        <f t="shared" si="1009"/>
        <v>0</v>
      </c>
      <c r="BU110" s="499">
        <f t="shared" si="1133"/>
        <v>1</v>
      </c>
      <c r="BV110" s="298">
        <f t="shared" si="1010"/>
        <v>1303.125</v>
      </c>
      <c r="BW110" s="392">
        <f t="shared" si="1011"/>
        <v>1303.125</v>
      </c>
      <c r="BX110" s="499">
        <f t="shared" si="1134"/>
        <v>0</v>
      </c>
      <c r="BY110" s="1036">
        <v>2305</v>
      </c>
      <c r="BZ110" s="392">
        <f t="shared" si="1012"/>
        <v>0</v>
      </c>
      <c r="CA110" s="297">
        <f t="shared" si="1198"/>
        <v>0</v>
      </c>
      <c r="CB110" s="1036">
        <v>2510</v>
      </c>
      <c r="CC110" s="269">
        <f t="shared" si="1013"/>
        <v>0</v>
      </c>
      <c r="CD110" s="501">
        <f t="shared" si="1135"/>
        <v>0</v>
      </c>
      <c r="CE110" s="298">
        <f t="shared" si="1014"/>
        <v>1255</v>
      </c>
      <c r="CF110" s="500">
        <f t="shared" si="1015"/>
        <v>0</v>
      </c>
      <c r="CG110" s="330">
        <f t="shared" si="1136"/>
        <v>1</v>
      </c>
      <c r="CH110" s="1036">
        <v>251</v>
      </c>
      <c r="CI110" s="299">
        <f t="shared" si="1016"/>
        <v>251</v>
      </c>
      <c r="CJ110" s="499">
        <f t="shared" si="1137"/>
        <v>0</v>
      </c>
      <c r="CK110" s="497"/>
      <c r="CL110" s="392">
        <f t="shared" si="1017"/>
        <v>0</v>
      </c>
      <c r="CM110" s="330">
        <f t="shared" si="1138"/>
        <v>0</v>
      </c>
      <c r="CN110" s="497"/>
      <c r="CO110" s="269">
        <f t="shared" si="1018"/>
        <v>0</v>
      </c>
      <c r="CP110" s="501">
        <f t="shared" si="1139"/>
        <v>0</v>
      </c>
      <c r="CQ110" s="268"/>
      <c r="CR110" s="299"/>
      <c r="CS110" s="330">
        <f t="shared" si="1140"/>
        <v>1</v>
      </c>
      <c r="CT110" s="497"/>
      <c r="CU110" s="274">
        <f t="shared" si="1019"/>
        <v>0</v>
      </c>
      <c r="CV110" s="323">
        <f t="shared" si="1020"/>
        <v>3346.88</v>
      </c>
      <c r="CW110" s="323">
        <f t="shared" si="1141"/>
        <v>192929.125</v>
      </c>
      <c r="CX110" s="223"/>
      <c r="CY110" s="1127">
        <f t="shared" si="1021"/>
        <v>43040</v>
      </c>
      <c r="CZ110" s="297">
        <f t="shared" si="1142"/>
        <v>0</v>
      </c>
      <c r="DA110" s="269">
        <v>1442.5</v>
      </c>
      <c r="DB110" s="299">
        <f t="shared" si="1022"/>
        <v>0</v>
      </c>
      <c r="DC110" s="297">
        <f t="shared" si="1143"/>
        <v>0</v>
      </c>
      <c r="DD110" s="298">
        <f t="shared" si="1023"/>
        <v>144.25</v>
      </c>
      <c r="DE110" s="299">
        <f t="shared" si="1024"/>
        <v>0</v>
      </c>
      <c r="DF110" s="297">
        <f t="shared" si="1144"/>
        <v>0</v>
      </c>
      <c r="DG110" s="1035">
        <v>-3090</v>
      </c>
      <c r="DH110" s="299">
        <f t="shared" si="1025"/>
        <v>0</v>
      </c>
      <c r="DI110" s="297">
        <f t="shared" si="1145"/>
        <v>0</v>
      </c>
      <c r="DJ110" s="964">
        <v>-309</v>
      </c>
      <c r="DK110" s="596">
        <f t="shared" si="1026"/>
        <v>0</v>
      </c>
      <c r="DL110" s="297">
        <f t="shared" si="1146"/>
        <v>0</v>
      </c>
      <c r="DM110" s="1035">
        <v>-4240</v>
      </c>
      <c r="DN110" s="596">
        <f t="shared" si="1027"/>
        <v>0</v>
      </c>
      <c r="DO110" s="330">
        <f t="shared" si="1147"/>
        <v>0</v>
      </c>
      <c r="DP110" s="298">
        <f t="shared" si="1028"/>
        <v>-2120</v>
      </c>
      <c r="DQ110" s="274">
        <f t="shared" si="1029"/>
        <v>0</v>
      </c>
      <c r="DR110" s="499">
        <f t="shared" si="1148"/>
        <v>0</v>
      </c>
      <c r="DS110" s="298">
        <f t="shared" si="1030"/>
        <v>-424</v>
      </c>
      <c r="DT110" s="274">
        <f t="shared" si="1031"/>
        <v>0</v>
      </c>
      <c r="DU110" s="297">
        <f t="shared" si="1149"/>
        <v>0</v>
      </c>
      <c r="DV110" s="964">
        <v>-6007.5</v>
      </c>
      <c r="DW110" s="596">
        <f t="shared" si="1032"/>
        <v>0</v>
      </c>
      <c r="DX110" s="297">
        <f t="shared" si="1150"/>
        <v>0</v>
      </c>
      <c r="DY110" s="269">
        <f t="shared" si="1033"/>
        <v>-3003.75</v>
      </c>
      <c r="DZ110" s="596">
        <f t="shared" si="1034"/>
        <v>0</v>
      </c>
      <c r="EA110" s="297">
        <f t="shared" si="1151"/>
        <v>0</v>
      </c>
      <c r="EB110" s="1052">
        <v>-1201.5</v>
      </c>
      <c r="EC110" s="596">
        <f t="shared" si="1035"/>
        <v>0</v>
      </c>
      <c r="ED110" s="297">
        <f t="shared" si="1152"/>
        <v>0</v>
      </c>
      <c r="EE110" s="274">
        <v>1237.5</v>
      </c>
      <c r="EF110" s="596">
        <f t="shared" si="1036"/>
        <v>0</v>
      </c>
      <c r="EG110" s="297">
        <f t="shared" si="1153"/>
        <v>0</v>
      </c>
      <c r="EH110" s="269">
        <f t="shared" si="1037"/>
        <v>618.75</v>
      </c>
      <c r="EI110" s="596">
        <f t="shared" si="1038"/>
        <v>0</v>
      </c>
      <c r="EJ110" s="276">
        <f t="shared" si="1154"/>
        <v>0</v>
      </c>
      <c r="EK110" s="269">
        <f t="shared" si="1039"/>
        <v>123.75</v>
      </c>
      <c r="EL110" s="596">
        <f t="shared" si="1040"/>
        <v>0</v>
      </c>
      <c r="EM110" s="297">
        <f t="shared" si="1155"/>
        <v>0</v>
      </c>
      <c r="EN110" s="1225">
        <v>-130</v>
      </c>
      <c r="EO110" s="596">
        <f t="shared" si="1041"/>
        <v>0</v>
      </c>
      <c r="EP110" s="297">
        <f t="shared" si="1156"/>
        <v>0</v>
      </c>
      <c r="EQ110" s="269">
        <v>905</v>
      </c>
      <c r="ER110" s="596">
        <f t="shared" si="1042"/>
        <v>0</v>
      </c>
      <c r="ES110" s="297">
        <f t="shared" si="1157"/>
        <v>0</v>
      </c>
      <c r="ET110" s="964">
        <v>-210</v>
      </c>
      <c r="EU110" s="596">
        <f t="shared" si="1043"/>
        <v>0</v>
      </c>
      <c r="EV110" s="297">
        <f t="shared" si="1158"/>
        <v>0</v>
      </c>
      <c r="EW110" s="1036">
        <v>2293.75</v>
      </c>
      <c r="EX110" s="596">
        <f t="shared" si="1044"/>
        <v>0</v>
      </c>
      <c r="EY110" s="297">
        <f t="shared" si="1159"/>
        <v>0</v>
      </c>
      <c r="EZ110" s="1036">
        <v>1146.8699999999999</v>
      </c>
      <c r="FA110" s="596">
        <f t="shared" si="1045"/>
        <v>0</v>
      </c>
      <c r="FB110" s="297">
        <f t="shared" si="1160"/>
        <v>0</v>
      </c>
      <c r="FC110" s="964">
        <v>-368.75</v>
      </c>
      <c r="FD110" s="596">
        <f t="shared" si="1046"/>
        <v>0</v>
      </c>
      <c r="FE110" s="297">
        <f t="shared" si="1161"/>
        <v>0</v>
      </c>
      <c r="FF110" s="1036">
        <v>2068.75</v>
      </c>
      <c r="FG110" s="596">
        <f t="shared" si="1047"/>
        <v>0</v>
      </c>
      <c r="FH110" s="297">
        <f t="shared" si="1162"/>
        <v>0</v>
      </c>
      <c r="FI110" s="1036">
        <v>1034.3699999999999</v>
      </c>
      <c r="FJ110" s="596">
        <f t="shared" si="1048"/>
        <v>0</v>
      </c>
      <c r="FK110" s="297">
        <f t="shared" si="1163"/>
        <v>0</v>
      </c>
      <c r="FL110" s="1036">
        <v>505</v>
      </c>
      <c r="FM110" s="596">
        <f t="shared" si="1049"/>
        <v>0</v>
      </c>
      <c r="FN110" s="297">
        <f t="shared" si="1164"/>
        <v>0</v>
      </c>
      <c r="FO110" s="1036">
        <v>4350</v>
      </c>
      <c r="FP110" s="274">
        <f t="shared" si="1050"/>
        <v>0</v>
      </c>
      <c r="FQ110" s="274"/>
      <c r="FR110" s="297">
        <f t="shared" si="1165"/>
        <v>0</v>
      </c>
      <c r="FS110" s="269">
        <f t="shared" si="1051"/>
        <v>2175</v>
      </c>
      <c r="FT110" s="596">
        <f t="shared" si="1052"/>
        <v>0</v>
      </c>
      <c r="FU110" s="297">
        <f t="shared" si="1166"/>
        <v>0</v>
      </c>
      <c r="FV110" s="269">
        <f t="shared" si="1053"/>
        <v>435</v>
      </c>
      <c r="FW110" s="596">
        <f t="shared" si="1054"/>
        <v>0</v>
      </c>
      <c r="FX110" s="301">
        <f t="shared" si="1055"/>
        <v>0</v>
      </c>
      <c r="FY110" s="492">
        <f t="shared" si="1167"/>
        <v>0</v>
      </c>
      <c r="FZ110" s="302"/>
      <c r="GA110" s="1131">
        <f t="shared" si="1056"/>
        <v>43040</v>
      </c>
      <c r="GB110" s="316">
        <f t="shared" si="1168"/>
        <v>0</v>
      </c>
      <c r="GC110" s="323">
        <v>1900</v>
      </c>
      <c r="GD110" s="268">
        <f t="shared" si="1057"/>
        <v>0</v>
      </c>
      <c r="GE110" s="316">
        <f t="shared" si="1169"/>
        <v>0</v>
      </c>
      <c r="GF110" s="1036">
        <v>190</v>
      </c>
      <c r="GG110" s="386">
        <f t="shared" si="1058"/>
        <v>0</v>
      </c>
      <c r="GH110" s="669">
        <f t="shared" si="1170"/>
        <v>0</v>
      </c>
      <c r="GI110" s="1036">
        <v>1370</v>
      </c>
      <c r="GJ110" s="268">
        <f t="shared" si="1059"/>
        <v>0</v>
      </c>
      <c r="GK110" s="546">
        <f t="shared" si="1171"/>
        <v>0</v>
      </c>
      <c r="GL110" s="268">
        <f t="shared" si="1060"/>
        <v>137</v>
      </c>
      <c r="GM110" s="386">
        <f t="shared" si="1061"/>
        <v>0</v>
      </c>
      <c r="GN110" s="297">
        <f t="shared" si="1172"/>
        <v>0</v>
      </c>
      <c r="GO110" s="269">
        <v>-5742.5</v>
      </c>
      <c r="GP110" s="596">
        <f t="shared" si="1062"/>
        <v>0</v>
      </c>
      <c r="GQ110" s="330">
        <f t="shared" si="1173"/>
        <v>0</v>
      </c>
      <c r="GR110" s="298">
        <f t="shared" si="1063"/>
        <v>-2871.25</v>
      </c>
      <c r="GS110" s="274">
        <f t="shared" si="1064"/>
        <v>0</v>
      </c>
      <c r="GT110" s="499">
        <f t="shared" si="1174"/>
        <v>0</v>
      </c>
      <c r="GU110" s="298">
        <f t="shared" si="1065"/>
        <v>-574.25</v>
      </c>
      <c r="GV110" s="274">
        <f t="shared" si="1066"/>
        <v>0</v>
      </c>
      <c r="GW110" s="499">
        <f t="shared" si="1175"/>
        <v>0</v>
      </c>
      <c r="GX110" s="964">
        <v>-6005</v>
      </c>
      <c r="GY110" s="274">
        <f t="shared" si="1067"/>
        <v>0</v>
      </c>
      <c r="GZ110" s="499">
        <f t="shared" si="1176"/>
        <v>0</v>
      </c>
      <c r="HA110" s="298">
        <f t="shared" si="1068"/>
        <v>-3002.5</v>
      </c>
      <c r="HB110" s="274">
        <f t="shared" si="1069"/>
        <v>0</v>
      </c>
      <c r="HC110" s="499">
        <f t="shared" si="1177"/>
        <v>0</v>
      </c>
      <c r="HD110" s="964">
        <v>-1201</v>
      </c>
      <c r="HE110" s="274">
        <f t="shared" si="1070"/>
        <v>0</v>
      </c>
      <c r="HF110" s="691">
        <f t="shared" si="1178"/>
        <v>0</v>
      </c>
      <c r="HG110" s="317">
        <v>-2107.5</v>
      </c>
      <c r="HH110" s="498">
        <f t="shared" si="1071"/>
        <v>0</v>
      </c>
      <c r="HI110" s="691">
        <f t="shared" si="1179"/>
        <v>0</v>
      </c>
      <c r="HJ110" s="317">
        <f t="shared" si="1072"/>
        <v>-1053.75</v>
      </c>
      <c r="HK110" s="498">
        <f t="shared" si="1073"/>
        <v>0</v>
      </c>
      <c r="HL110" s="689">
        <f t="shared" si="1180"/>
        <v>0</v>
      </c>
      <c r="HM110" s="317">
        <f t="shared" si="1074"/>
        <v>-210.75</v>
      </c>
      <c r="HN110" s="317">
        <f t="shared" si="1075"/>
        <v>0</v>
      </c>
      <c r="HO110" s="691">
        <f t="shared" si="1181"/>
        <v>0</v>
      </c>
      <c r="HP110" s="964">
        <v>-660</v>
      </c>
      <c r="HQ110" s="498">
        <f t="shared" si="1076"/>
        <v>0</v>
      </c>
      <c r="HR110" s="499"/>
      <c r="HS110" s="298"/>
      <c r="HT110" s="392"/>
      <c r="HU110" s="691">
        <f t="shared" si="1182"/>
        <v>0</v>
      </c>
      <c r="HV110" s="964">
        <v>-860</v>
      </c>
      <c r="HW110" s="498">
        <f t="shared" si="1077"/>
        <v>0</v>
      </c>
      <c r="HX110" s="499"/>
      <c r="HY110" s="298"/>
      <c r="HZ110" s="392"/>
      <c r="IA110" s="689">
        <f t="shared" si="1183"/>
        <v>0</v>
      </c>
      <c r="IB110" s="964">
        <v>-262.5</v>
      </c>
      <c r="IC110" s="317">
        <f t="shared" si="1078"/>
        <v>0</v>
      </c>
      <c r="ID110" s="499">
        <f t="shared" si="1184"/>
        <v>0</v>
      </c>
      <c r="IE110" s="964">
        <v>-113.25</v>
      </c>
      <c r="IF110" s="392">
        <f t="shared" si="1079"/>
        <v>0</v>
      </c>
      <c r="IG110" s="691">
        <f t="shared" si="1185"/>
        <v>0</v>
      </c>
      <c r="IH110" s="317">
        <v>500</v>
      </c>
      <c r="II110" s="498">
        <f t="shared" si="1080"/>
        <v>0</v>
      </c>
      <c r="IJ110" s="691">
        <f t="shared" si="1186"/>
        <v>0</v>
      </c>
      <c r="IK110" s="298">
        <f t="shared" si="1081"/>
        <v>250</v>
      </c>
      <c r="IL110" s="317">
        <f t="shared" si="1082"/>
        <v>0</v>
      </c>
      <c r="IM110" s="499">
        <f t="shared" si="1187"/>
        <v>0</v>
      </c>
      <c r="IN110" s="1036">
        <v>6.38</v>
      </c>
      <c r="IO110" s="392">
        <f t="shared" si="1083"/>
        <v>0</v>
      </c>
      <c r="IP110" s="499">
        <f t="shared" si="1188"/>
        <v>0</v>
      </c>
      <c r="IQ110" s="1036">
        <v>143.75</v>
      </c>
      <c r="IR110" s="392">
        <f t="shared" si="1084"/>
        <v>0</v>
      </c>
      <c r="IS110" s="499"/>
      <c r="IT110" s="298"/>
      <c r="IU110" s="392"/>
      <c r="IV110" s="499">
        <f t="shared" si="1189"/>
        <v>0</v>
      </c>
      <c r="IW110" s="298">
        <v>2831.25</v>
      </c>
      <c r="IX110" s="392">
        <f t="shared" si="1085"/>
        <v>0</v>
      </c>
      <c r="IY110" s="499">
        <f t="shared" si="1190"/>
        <v>0</v>
      </c>
      <c r="IZ110" s="298">
        <f t="shared" si="1086"/>
        <v>1415.625</v>
      </c>
      <c r="JA110" s="392">
        <f t="shared" si="1087"/>
        <v>0</v>
      </c>
      <c r="JB110" s="385">
        <f t="shared" si="1191"/>
        <v>0</v>
      </c>
      <c r="JC110" s="298">
        <v>283.12</v>
      </c>
      <c r="JD110" s="392">
        <f t="shared" si="1088"/>
        <v>0</v>
      </c>
      <c r="JE110" s="499">
        <f t="shared" si="1192"/>
        <v>0</v>
      </c>
      <c r="JF110" s="298">
        <v>500</v>
      </c>
      <c r="JG110" s="392">
        <f t="shared" si="1089"/>
        <v>0</v>
      </c>
      <c r="JH110" s="499">
        <f t="shared" si="1193"/>
        <v>0</v>
      </c>
      <c r="JI110" s="1036">
        <v>2650</v>
      </c>
      <c r="JJ110" s="392">
        <f t="shared" si="1090"/>
        <v>0</v>
      </c>
      <c r="JK110" s="499">
        <f t="shared" si="1194"/>
        <v>0</v>
      </c>
      <c r="JL110" s="1036">
        <v>1325</v>
      </c>
      <c r="JM110" s="392">
        <f t="shared" si="1091"/>
        <v>0</v>
      </c>
      <c r="JN110" s="499">
        <f t="shared" si="1195"/>
        <v>0</v>
      </c>
      <c r="JO110" s="298">
        <f t="shared" si="1092"/>
        <v>265</v>
      </c>
      <c r="JP110" s="392">
        <f t="shared" si="1093"/>
        <v>0</v>
      </c>
      <c r="JQ110" s="561">
        <f t="shared" si="1094"/>
        <v>0</v>
      </c>
      <c r="JR110" s="498">
        <f t="shared" si="1196"/>
        <v>0</v>
      </c>
      <c r="JS110" s="223"/>
      <c r="JT110" s="254">
        <f t="shared" si="1199"/>
        <v>43313</v>
      </c>
      <c r="JU110" s="253">
        <f t="shared" si="1200"/>
        <v>0</v>
      </c>
      <c r="JV110" s="253">
        <f t="shared" si="1201"/>
        <v>8982.4750000000004</v>
      </c>
      <c r="JW110" s="253">
        <f t="shared" si="1202"/>
        <v>0</v>
      </c>
      <c r="JX110" s="253">
        <f t="shared" si="1203"/>
        <v>4607</v>
      </c>
      <c r="JY110" s="253">
        <f t="shared" si="1204"/>
        <v>0</v>
      </c>
      <c r="JZ110" s="253">
        <f t="shared" si="1205"/>
        <v>0</v>
      </c>
      <c r="KA110" s="253">
        <f t="shared" si="1206"/>
        <v>13418</v>
      </c>
      <c r="KB110" s="253">
        <f t="shared" si="1207"/>
        <v>0</v>
      </c>
      <c r="KC110" s="253">
        <f t="shared" si="1208"/>
        <v>0</v>
      </c>
      <c r="KD110" s="831">
        <f t="shared" si="1209"/>
        <v>22456</v>
      </c>
      <c r="KE110" s="831">
        <f t="shared" si="1210"/>
        <v>0</v>
      </c>
      <c r="KF110" s="831">
        <f t="shared" si="1211"/>
        <v>0</v>
      </c>
      <c r="KG110" s="831">
        <f t="shared" si="1212"/>
        <v>8079.37</v>
      </c>
      <c r="KH110" s="831">
        <f t="shared" si="1213"/>
        <v>0</v>
      </c>
      <c r="KI110" s="831">
        <f t="shared" si="1214"/>
        <v>0</v>
      </c>
      <c r="KJ110" s="253">
        <f t="shared" si="1215"/>
        <v>0</v>
      </c>
      <c r="KK110" s="831">
        <f t="shared" si="1216"/>
        <v>0</v>
      </c>
      <c r="KL110" s="831">
        <f t="shared" si="1217"/>
        <v>89849.5</v>
      </c>
      <c r="KM110" s="831">
        <f t="shared" si="1218"/>
        <v>0</v>
      </c>
      <c r="KN110" s="831">
        <f t="shared" si="1219"/>
        <v>0</v>
      </c>
      <c r="KO110" s="831">
        <f t="shared" si="1220"/>
        <v>72340.625</v>
      </c>
      <c r="KP110" s="831">
        <f t="shared" si="1221"/>
        <v>0</v>
      </c>
      <c r="KQ110" s="831">
        <f t="shared" si="1222"/>
        <v>0</v>
      </c>
      <c r="KR110" s="831">
        <f t="shared" si="1223"/>
        <v>0</v>
      </c>
      <c r="KS110" s="831">
        <f t="shared" si="1224"/>
        <v>11263</v>
      </c>
      <c r="KT110" s="243">
        <f t="shared" si="1225"/>
        <v>0</v>
      </c>
      <c r="KU110" s="243">
        <f t="shared" si="1226"/>
        <v>0</v>
      </c>
      <c r="KV110" s="243">
        <f t="shared" si="1227"/>
        <v>0</v>
      </c>
      <c r="KW110" s="243">
        <f t="shared" si="1228"/>
        <v>0</v>
      </c>
      <c r="KX110" s="243">
        <f t="shared" si="1229"/>
        <v>0</v>
      </c>
      <c r="KY110" s="243">
        <f t="shared" si="1230"/>
        <v>0</v>
      </c>
      <c r="KZ110" s="243">
        <f t="shared" si="1278"/>
        <v>0</v>
      </c>
      <c r="LA110" s="243">
        <f t="shared" si="1231"/>
        <v>0</v>
      </c>
      <c r="LB110" s="243">
        <f t="shared" si="1232"/>
        <v>0</v>
      </c>
      <c r="LC110" s="243">
        <f t="shared" si="1233"/>
        <v>0</v>
      </c>
      <c r="LD110" s="243">
        <f t="shared" si="1234"/>
        <v>0</v>
      </c>
      <c r="LE110" s="243">
        <f t="shared" si="1235"/>
        <v>0</v>
      </c>
      <c r="LF110" s="243">
        <f t="shared" si="1236"/>
        <v>0</v>
      </c>
      <c r="LG110" s="243">
        <f t="shared" si="1237"/>
        <v>0</v>
      </c>
      <c r="LH110" s="243">
        <f t="shared" si="1238"/>
        <v>0</v>
      </c>
      <c r="LI110" s="243">
        <f t="shared" si="1239"/>
        <v>0</v>
      </c>
      <c r="LJ110" s="243">
        <f t="shared" si="1240"/>
        <v>0</v>
      </c>
      <c r="LK110" s="243">
        <f t="shared" si="1241"/>
        <v>0</v>
      </c>
      <c r="LL110" s="243">
        <f t="shared" si="1242"/>
        <v>0</v>
      </c>
      <c r="LM110" s="243">
        <f t="shared" si="1243"/>
        <v>0</v>
      </c>
      <c r="LN110" s="243">
        <f t="shared" si="1244"/>
        <v>0</v>
      </c>
      <c r="LO110" s="243">
        <f t="shared" si="1245"/>
        <v>0</v>
      </c>
      <c r="LP110" s="243">
        <f t="shared" si="1246"/>
        <v>0</v>
      </c>
      <c r="LQ110" s="243">
        <f t="shared" si="1247"/>
        <v>0</v>
      </c>
      <c r="LR110" s="243">
        <f t="shared" si="1248"/>
        <v>0</v>
      </c>
      <c r="LS110" s="243">
        <f t="shared" si="1249"/>
        <v>0</v>
      </c>
      <c r="LT110" s="243">
        <f t="shared" si="1250"/>
        <v>0</v>
      </c>
      <c r="LU110" s="243">
        <f t="shared" si="1251"/>
        <v>0</v>
      </c>
      <c r="LV110" s="243">
        <f t="shared" si="1252"/>
        <v>0</v>
      </c>
      <c r="LW110" s="243">
        <f t="shared" si="1253"/>
        <v>0</v>
      </c>
      <c r="LX110" s="243">
        <f t="shared" si="1254"/>
        <v>0</v>
      </c>
      <c r="LY110" s="243">
        <f t="shared" si="1255"/>
        <v>0</v>
      </c>
      <c r="LZ110" s="243">
        <f t="shared" si="1256"/>
        <v>0</v>
      </c>
      <c r="MA110" s="243">
        <f t="shared" si="1257"/>
        <v>0</v>
      </c>
      <c r="MB110" s="243">
        <f t="shared" si="1258"/>
        <v>0</v>
      </c>
      <c r="MC110" s="243">
        <f t="shared" si="1279"/>
        <v>0</v>
      </c>
      <c r="MD110" s="243">
        <f t="shared" si="1259"/>
        <v>0</v>
      </c>
      <c r="ME110" s="243">
        <f t="shared" si="1260"/>
        <v>0</v>
      </c>
      <c r="MF110" s="243">
        <f t="shared" si="1261"/>
        <v>0</v>
      </c>
      <c r="MG110" s="243">
        <f t="shared" si="1262"/>
        <v>0</v>
      </c>
      <c r="MH110" s="243">
        <f t="shared" si="1263"/>
        <v>0</v>
      </c>
      <c r="MI110" s="243">
        <f t="shared" si="1264"/>
        <v>0</v>
      </c>
      <c r="MJ110" s="243">
        <f t="shared" si="1265"/>
        <v>0</v>
      </c>
      <c r="MK110" s="243">
        <f t="shared" si="1266"/>
        <v>0</v>
      </c>
      <c r="ML110" s="243">
        <f t="shared" si="1267"/>
        <v>0</v>
      </c>
      <c r="MM110" s="243">
        <f t="shared" si="1268"/>
        <v>0</v>
      </c>
      <c r="MN110" s="243">
        <f t="shared" si="1269"/>
        <v>0</v>
      </c>
      <c r="MO110" s="243">
        <f t="shared" si="1270"/>
        <v>0</v>
      </c>
      <c r="MP110" s="243">
        <f t="shared" si="1271"/>
        <v>0</v>
      </c>
      <c r="MQ110" s="243">
        <f t="shared" si="1272"/>
        <v>0</v>
      </c>
      <c r="MR110" s="243">
        <f t="shared" si="1273"/>
        <v>0</v>
      </c>
      <c r="MS110" s="243">
        <f t="shared" si="1274"/>
        <v>0</v>
      </c>
      <c r="MT110" s="243">
        <f t="shared" si="1275"/>
        <v>0</v>
      </c>
      <c r="MU110" s="243">
        <f t="shared" si="1276"/>
        <v>0</v>
      </c>
      <c r="MV110" s="243">
        <f t="shared" si="1277"/>
        <v>0</v>
      </c>
      <c r="MW110" s="861">
        <f t="shared" si="898"/>
        <v>43313</v>
      </c>
      <c r="MX110" s="253">
        <f t="shared" si="899"/>
        <v>230995.97</v>
      </c>
      <c r="MY110" s="243">
        <f t="shared" si="900"/>
        <v>0</v>
      </c>
      <c r="MZ110" s="243">
        <f t="shared" si="901"/>
        <v>0</v>
      </c>
      <c r="NA110" s="243">
        <f t="shared" si="902"/>
        <v>230995.97</v>
      </c>
      <c r="NB110" s="359"/>
      <c r="NC110" s="1159">
        <f t="shared" si="1095"/>
        <v>43040</v>
      </c>
      <c r="ND110" s="378">
        <f t="shared" si="1096"/>
        <v>3346.88</v>
      </c>
      <c r="NE110" s="378">
        <f t="shared" si="1097"/>
        <v>0</v>
      </c>
      <c r="NF110" s="382">
        <f t="shared" si="1098"/>
        <v>0</v>
      </c>
      <c r="NG110" s="274">
        <f t="shared" si="1099"/>
        <v>3346.88</v>
      </c>
      <c r="NH110" s="819">
        <f t="shared" si="1100"/>
        <v>43040</v>
      </c>
      <c r="NI110" s="269">
        <f t="shared" si="1101"/>
        <v>3346.88</v>
      </c>
      <c r="NJ110" s="274">
        <f t="shared" si="1102"/>
        <v>0</v>
      </c>
      <c r="NK110" s="1113">
        <f t="shared" si="1103"/>
        <v>1</v>
      </c>
      <c r="NL110" s="992">
        <f t="shared" si="1104"/>
        <v>0</v>
      </c>
      <c r="NM110" s="413">
        <f t="shared" si="1105"/>
        <v>43040</v>
      </c>
      <c r="NN110" s="378">
        <f t="shared" si="1197"/>
        <v>192929.125</v>
      </c>
      <c r="NO110" s="243">
        <f>MAX(NN55:NN110)</f>
        <v>192929.125</v>
      </c>
      <c r="NP110" s="243">
        <f t="shared" si="1106"/>
        <v>0</v>
      </c>
      <c r="NQ110" s="276">
        <f>(NP110=NP203)*1</f>
        <v>0</v>
      </c>
      <c r="NR110" s="254">
        <f t="shared" si="1107"/>
        <v>0</v>
      </c>
      <c r="NS110" s="757"/>
      <c r="NT110" s="757"/>
      <c r="NU110" s="758"/>
      <c r="NV110" s="758"/>
      <c r="NW110" s="758"/>
      <c r="NX110" s="234"/>
      <c r="NY110" s="241"/>
      <c r="NZ110" s="241"/>
      <c r="OA110" s="143"/>
      <c r="OB110" s="241"/>
      <c r="OC110" s="241"/>
      <c r="OD110" s="236"/>
      <c r="OE110" s="236"/>
      <c r="OF110" s="236"/>
      <c r="OG110" s="234"/>
      <c r="OH110" s="143"/>
      <c r="OI110" s="236"/>
      <c r="OJ110" s="236"/>
      <c r="OK110" s="236"/>
      <c r="OL110" s="236"/>
      <c r="OM110" s="236"/>
      <c r="ON110" s="236"/>
      <c r="OO110" s="236"/>
      <c r="OP110" s="236"/>
      <c r="OQ110" s="236"/>
      <c r="OR110" s="236"/>
      <c r="OS110" s="236"/>
      <c r="OT110" s="236"/>
      <c r="OU110" s="236"/>
      <c r="OV110" s="236"/>
      <c r="OW110" s="236"/>
      <c r="OX110" s="236"/>
      <c r="OY110" s="236"/>
      <c r="OZ110" s="236"/>
      <c r="PA110" s="236"/>
      <c r="PB110" s="236"/>
      <c r="PC110" s="236"/>
      <c r="PD110" s="236"/>
      <c r="PE110" s="236"/>
      <c r="PF110" s="236"/>
      <c r="PG110" s="236"/>
      <c r="PH110" s="236"/>
      <c r="PI110" s="236"/>
      <c r="PJ110" s="236"/>
      <c r="PK110" s="236"/>
      <c r="PL110" s="236"/>
      <c r="PM110" s="236"/>
      <c r="PN110" s="236"/>
      <c r="PO110" s="236"/>
      <c r="PP110" s="236"/>
      <c r="PQ110" s="236"/>
      <c r="PR110" s="236"/>
      <c r="PS110" s="236"/>
      <c r="PT110" s="236"/>
      <c r="PU110" s="236"/>
      <c r="PV110" s="236"/>
      <c r="PW110" s="236"/>
      <c r="PX110" s="236"/>
      <c r="PY110" s="236"/>
      <c r="PZ110" s="236"/>
      <c r="QA110" s="236"/>
      <c r="QB110" s="236"/>
      <c r="QC110" s="236"/>
      <c r="QD110" s="236"/>
      <c r="QE110" s="236"/>
      <c r="QF110" s="236"/>
      <c r="QG110" s="236"/>
      <c r="QH110" s="236"/>
      <c r="QI110" s="236"/>
      <c r="QJ110" s="236"/>
      <c r="QK110" s="236"/>
      <c r="QL110" s="236"/>
      <c r="QM110" s="236"/>
      <c r="QN110" s="236"/>
      <c r="QO110" s="236"/>
      <c r="QP110" s="236"/>
      <c r="QQ110" s="236"/>
      <c r="QR110" s="236"/>
      <c r="QS110" s="236"/>
      <c r="QT110" s="236"/>
      <c r="QU110" s="236"/>
      <c r="QV110" s="236"/>
      <c r="QW110" s="236"/>
      <c r="QX110" s="236"/>
      <c r="QY110" s="84"/>
      <c r="QZ110" s="84"/>
      <c r="RA110" s="84"/>
      <c r="RB110" s="84"/>
      <c r="RC110" s="84"/>
      <c r="RD110" s="84"/>
      <c r="RE110" s="84"/>
      <c r="RF110" s="84"/>
      <c r="RG110" s="84"/>
      <c r="RH110" s="84"/>
      <c r="RI110" s="84"/>
      <c r="RJ110" s="84"/>
      <c r="RK110" s="84"/>
      <c r="RL110" s="84"/>
      <c r="RM110" s="84"/>
      <c r="RN110" s="84"/>
      <c r="RO110" s="84"/>
      <c r="RP110" s="84"/>
      <c r="RQ110" s="84"/>
      <c r="RR110" s="84"/>
      <c r="RS110" s="84"/>
      <c r="RT110" s="84"/>
      <c r="RU110" s="84"/>
      <c r="RV110" s="84"/>
      <c r="RW110" s="84"/>
      <c r="RX110" s="84"/>
      <c r="RY110" s="84"/>
      <c r="RZ110" s="84"/>
      <c r="SA110" s="84"/>
      <c r="SB110" s="84"/>
      <c r="SC110" s="84"/>
      <c r="SD110" s="84"/>
      <c r="SE110" s="84"/>
      <c r="SF110" s="84"/>
      <c r="SG110" s="84"/>
      <c r="SH110" s="84"/>
      <c r="SI110" s="84"/>
      <c r="SJ110" s="84"/>
      <c r="SK110" s="84"/>
      <c r="SL110" s="84"/>
      <c r="SM110" s="84"/>
      <c r="SN110" s="84"/>
      <c r="SO110" s="84"/>
      <c r="SP110" s="84"/>
      <c r="SQ110" s="84"/>
      <c r="SR110" s="84"/>
      <c r="SS110" s="84"/>
      <c r="ST110" s="84"/>
      <c r="SU110" s="84"/>
      <c r="SV110" s="84"/>
      <c r="SW110" s="84"/>
      <c r="SX110" s="84"/>
      <c r="SY110" s="84"/>
      <c r="SZ110" s="84"/>
      <c r="TA110" s="84"/>
      <c r="TB110" s="84"/>
      <c r="TC110" s="84"/>
      <c r="TD110" s="84"/>
      <c r="TE110" s="84"/>
      <c r="TF110" s="84"/>
      <c r="TG110" s="84"/>
      <c r="TH110" s="84"/>
      <c r="TI110" s="84"/>
      <c r="TJ110" s="84"/>
      <c r="TK110" s="84"/>
      <c r="TL110" s="84"/>
      <c r="TM110" s="84"/>
      <c r="TN110" s="84"/>
      <c r="TO110" s="84"/>
      <c r="TP110" s="84"/>
      <c r="TQ110" s="84"/>
      <c r="TR110" s="84"/>
      <c r="TS110" s="84"/>
      <c r="TT110" s="84"/>
      <c r="TU110" s="84"/>
      <c r="TV110" s="84"/>
      <c r="TW110" s="84"/>
      <c r="TX110" s="84"/>
      <c r="TY110" s="84"/>
      <c r="TZ110" s="84"/>
      <c r="UA110" s="84"/>
      <c r="UB110" s="84"/>
      <c r="UC110" s="84"/>
      <c r="UD110" s="84"/>
      <c r="UE110" s="84"/>
      <c r="UF110" s="84"/>
      <c r="UG110" s="84"/>
      <c r="UH110" s="84"/>
      <c r="UI110" s="84"/>
    </row>
    <row r="111" spans="1:555" s="90" customFormat="1" ht="19.5" customHeight="1" x14ac:dyDescent="0.35">
      <c r="A111" s="84"/>
      <c r="B111" s="1167">
        <f t="shared" si="1108"/>
        <v>43070</v>
      </c>
      <c r="C111" s="867">
        <f t="shared" si="1109"/>
        <v>60062.389999999992</v>
      </c>
      <c r="D111" s="869">
        <v>0</v>
      </c>
      <c r="E111" s="869">
        <v>0</v>
      </c>
      <c r="F111" s="867">
        <f t="shared" si="984"/>
        <v>3345.12</v>
      </c>
      <c r="G111" s="870">
        <f t="shared" si="1110"/>
        <v>63407.509999999995</v>
      </c>
      <c r="H111" s="953">
        <f t="shared" si="1111"/>
        <v>5.5694087431419237E-2</v>
      </c>
      <c r="I111" s="355">
        <f t="shared" si="1112"/>
        <v>196274.245</v>
      </c>
      <c r="J111" s="355">
        <f>MAX(I55:I111)</f>
        <v>196274.245</v>
      </c>
      <c r="K111" s="355">
        <f t="shared" si="985"/>
        <v>0</v>
      </c>
      <c r="L111" s="1145">
        <f t="shared" si="986"/>
        <v>43070</v>
      </c>
      <c r="M111" s="330">
        <f t="shared" si="1113"/>
        <v>0</v>
      </c>
      <c r="N111" s="1035">
        <v>-306.25</v>
      </c>
      <c r="O111" s="498">
        <f t="shared" si="987"/>
        <v>0</v>
      </c>
      <c r="P111" s="330">
        <f t="shared" si="1114"/>
        <v>1</v>
      </c>
      <c r="Q111" s="382">
        <f t="shared" si="988"/>
        <v>-30.625</v>
      </c>
      <c r="R111" s="274">
        <f t="shared" si="989"/>
        <v>-30.625</v>
      </c>
      <c r="S111" s="499">
        <f t="shared" si="1115"/>
        <v>0</v>
      </c>
      <c r="T111" s="964">
        <v>-2135</v>
      </c>
      <c r="U111" s="269">
        <f t="shared" si="990"/>
        <v>0</v>
      </c>
      <c r="V111" s="499">
        <f t="shared" si="1116"/>
        <v>1</v>
      </c>
      <c r="W111" s="964">
        <v>-213.5</v>
      </c>
      <c r="X111" s="269">
        <f t="shared" si="991"/>
        <v>-213.5</v>
      </c>
      <c r="Y111" s="499">
        <f t="shared" si="1117"/>
        <v>0</v>
      </c>
      <c r="Z111" s="298">
        <v>3170</v>
      </c>
      <c r="AA111" s="392">
        <f t="shared" si="992"/>
        <v>0</v>
      </c>
      <c r="AB111" s="330">
        <f t="shared" si="1118"/>
        <v>0</v>
      </c>
      <c r="AC111" s="298">
        <f t="shared" si="993"/>
        <v>1585</v>
      </c>
      <c r="AD111" s="274">
        <f t="shared" si="994"/>
        <v>0</v>
      </c>
      <c r="AE111" s="499">
        <f t="shared" si="1119"/>
        <v>1</v>
      </c>
      <c r="AF111" s="1036">
        <v>317</v>
      </c>
      <c r="AG111" s="274">
        <f t="shared" si="995"/>
        <v>317</v>
      </c>
      <c r="AH111" s="499">
        <f t="shared" si="1120"/>
        <v>0</v>
      </c>
      <c r="AI111" s="1036">
        <v>5610</v>
      </c>
      <c r="AJ111" s="392">
        <f t="shared" si="996"/>
        <v>0</v>
      </c>
      <c r="AK111" s="330">
        <f t="shared" si="1121"/>
        <v>0</v>
      </c>
      <c r="AL111" s="1036">
        <v>2805</v>
      </c>
      <c r="AM111" s="274">
        <f t="shared" si="997"/>
        <v>0</v>
      </c>
      <c r="AN111" s="499">
        <f t="shared" si="1122"/>
        <v>1</v>
      </c>
      <c r="AO111" s="1036">
        <v>1122</v>
      </c>
      <c r="AP111" s="392">
        <f t="shared" si="998"/>
        <v>1122</v>
      </c>
      <c r="AQ111" s="316">
        <f t="shared" si="1123"/>
        <v>0</v>
      </c>
      <c r="AR111" s="1036">
        <v>7913.75</v>
      </c>
      <c r="AS111" s="392">
        <f t="shared" si="999"/>
        <v>0</v>
      </c>
      <c r="AT111" s="276">
        <f t="shared" si="1124"/>
        <v>0</v>
      </c>
      <c r="AU111" s="1036">
        <v>3956.87</v>
      </c>
      <c r="AV111" s="392">
        <f t="shared" si="1000"/>
        <v>0</v>
      </c>
      <c r="AW111" s="297">
        <f t="shared" si="1125"/>
        <v>1</v>
      </c>
      <c r="AX111" s="1036">
        <v>791.37</v>
      </c>
      <c r="AY111" s="274">
        <f t="shared" si="1001"/>
        <v>791.37</v>
      </c>
      <c r="AZ111" s="499">
        <f t="shared" si="1126"/>
        <v>0</v>
      </c>
      <c r="BA111" s="497">
        <v>-550</v>
      </c>
      <c r="BB111" s="392">
        <f t="shared" si="1002"/>
        <v>0</v>
      </c>
      <c r="BC111" s="330">
        <f t="shared" si="1127"/>
        <v>0</v>
      </c>
      <c r="BD111" s="497">
        <v>2935</v>
      </c>
      <c r="BE111" s="274">
        <f t="shared" si="1003"/>
        <v>0</v>
      </c>
      <c r="BF111" s="499">
        <f t="shared" si="1128"/>
        <v>0</v>
      </c>
      <c r="BG111" s="1036">
        <v>1950</v>
      </c>
      <c r="BH111" s="358">
        <f t="shared" si="1004"/>
        <v>0</v>
      </c>
      <c r="BI111" s="499">
        <f t="shared" si="1129"/>
        <v>0</v>
      </c>
      <c r="BJ111" s="1036">
        <v>2531.25</v>
      </c>
      <c r="BK111" s="269">
        <f t="shared" si="1005"/>
        <v>0</v>
      </c>
      <c r="BL111" s="499">
        <f t="shared" si="1130"/>
        <v>1</v>
      </c>
      <c r="BM111" s="382">
        <f t="shared" si="1006"/>
        <v>1265.625</v>
      </c>
      <c r="BN111" s="392">
        <f t="shared" si="1007"/>
        <v>1265.625</v>
      </c>
      <c r="BO111" s="499">
        <f t="shared" si="1131"/>
        <v>0</v>
      </c>
      <c r="BP111" s="1036">
        <v>1287.5</v>
      </c>
      <c r="BQ111" s="274">
        <f t="shared" si="1008"/>
        <v>0</v>
      </c>
      <c r="BR111" s="499">
        <f t="shared" si="1132"/>
        <v>0</v>
      </c>
      <c r="BS111" s="298">
        <v>12.5</v>
      </c>
      <c r="BT111" s="269">
        <f t="shared" si="1009"/>
        <v>0</v>
      </c>
      <c r="BU111" s="499">
        <f t="shared" si="1133"/>
        <v>1</v>
      </c>
      <c r="BV111" s="298">
        <f t="shared" si="1010"/>
        <v>6.25</v>
      </c>
      <c r="BW111" s="392">
        <f t="shared" si="1011"/>
        <v>6.25</v>
      </c>
      <c r="BX111" s="499">
        <f t="shared" si="1134"/>
        <v>0</v>
      </c>
      <c r="BY111" s="1036">
        <v>730</v>
      </c>
      <c r="BZ111" s="392">
        <f t="shared" si="1012"/>
        <v>0</v>
      </c>
      <c r="CA111" s="297">
        <f t="shared" si="1198"/>
        <v>0</v>
      </c>
      <c r="CB111" s="1036">
        <v>870</v>
      </c>
      <c r="CC111" s="269">
        <f t="shared" si="1013"/>
        <v>0</v>
      </c>
      <c r="CD111" s="501">
        <f t="shared" si="1135"/>
        <v>0</v>
      </c>
      <c r="CE111" s="298">
        <f t="shared" si="1014"/>
        <v>435</v>
      </c>
      <c r="CF111" s="500">
        <f t="shared" si="1015"/>
        <v>0</v>
      </c>
      <c r="CG111" s="330">
        <f t="shared" si="1136"/>
        <v>1</v>
      </c>
      <c r="CH111" s="1036">
        <v>87</v>
      </c>
      <c r="CI111" s="299">
        <f t="shared" si="1016"/>
        <v>87</v>
      </c>
      <c r="CJ111" s="499">
        <f t="shared" si="1137"/>
        <v>0</v>
      </c>
      <c r="CK111" s="497"/>
      <c r="CL111" s="392">
        <f t="shared" si="1017"/>
        <v>0</v>
      </c>
      <c r="CM111" s="330">
        <f t="shared" si="1138"/>
        <v>0</v>
      </c>
      <c r="CN111" s="497"/>
      <c r="CO111" s="269">
        <f t="shared" si="1018"/>
        <v>0</v>
      </c>
      <c r="CP111" s="501">
        <f t="shared" si="1139"/>
        <v>0</v>
      </c>
      <c r="CQ111" s="268"/>
      <c r="CR111" s="299"/>
      <c r="CS111" s="330">
        <f t="shared" si="1140"/>
        <v>1</v>
      </c>
      <c r="CT111" s="497"/>
      <c r="CU111" s="274">
        <f t="shared" si="1019"/>
        <v>0</v>
      </c>
      <c r="CV111" s="323">
        <f t="shared" si="1020"/>
        <v>3345.12</v>
      </c>
      <c r="CW111" s="323">
        <f t="shared" si="1141"/>
        <v>196274.245</v>
      </c>
      <c r="CX111" s="223"/>
      <c r="CY111" s="1127">
        <f t="shared" si="1021"/>
        <v>43070</v>
      </c>
      <c r="CZ111" s="297">
        <f t="shared" si="1142"/>
        <v>0</v>
      </c>
      <c r="DA111" s="269">
        <v>-522.5</v>
      </c>
      <c r="DB111" s="299">
        <f t="shared" si="1022"/>
        <v>0</v>
      </c>
      <c r="DC111" s="297">
        <f t="shared" si="1143"/>
        <v>0</v>
      </c>
      <c r="DD111" s="298">
        <f t="shared" si="1023"/>
        <v>-52.25</v>
      </c>
      <c r="DE111" s="299">
        <f t="shared" si="1024"/>
        <v>0</v>
      </c>
      <c r="DF111" s="297">
        <f t="shared" si="1144"/>
        <v>0</v>
      </c>
      <c r="DG111" s="1034">
        <v>2790</v>
      </c>
      <c r="DH111" s="299">
        <f t="shared" si="1025"/>
        <v>0</v>
      </c>
      <c r="DI111" s="297">
        <f t="shared" si="1145"/>
        <v>0</v>
      </c>
      <c r="DJ111" s="1036">
        <v>279</v>
      </c>
      <c r="DK111" s="596">
        <f t="shared" si="1026"/>
        <v>0</v>
      </c>
      <c r="DL111" s="297">
        <f t="shared" si="1146"/>
        <v>0</v>
      </c>
      <c r="DM111" s="1034">
        <v>7710</v>
      </c>
      <c r="DN111" s="596">
        <f t="shared" si="1027"/>
        <v>0</v>
      </c>
      <c r="DO111" s="330">
        <f t="shared" si="1147"/>
        <v>0</v>
      </c>
      <c r="DP111" s="298">
        <f t="shared" si="1028"/>
        <v>3855</v>
      </c>
      <c r="DQ111" s="274">
        <f t="shared" si="1029"/>
        <v>0</v>
      </c>
      <c r="DR111" s="499">
        <f t="shared" si="1148"/>
        <v>0</v>
      </c>
      <c r="DS111" s="298">
        <f t="shared" si="1030"/>
        <v>771</v>
      </c>
      <c r="DT111" s="274">
        <f t="shared" si="1031"/>
        <v>0</v>
      </c>
      <c r="DU111" s="297">
        <f t="shared" si="1149"/>
        <v>0</v>
      </c>
      <c r="DV111" s="1036">
        <v>7827.5</v>
      </c>
      <c r="DW111" s="596">
        <f t="shared" si="1032"/>
        <v>0</v>
      </c>
      <c r="DX111" s="297">
        <f t="shared" si="1150"/>
        <v>0</v>
      </c>
      <c r="DY111" s="269">
        <f t="shared" si="1033"/>
        <v>3913.75</v>
      </c>
      <c r="DZ111" s="596">
        <f t="shared" si="1034"/>
        <v>0</v>
      </c>
      <c r="EA111" s="297">
        <f t="shared" si="1151"/>
        <v>0</v>
      </c>
      <c r="EB111" s="1053">
        <v>1565.5</v>
      </c>
      <c r="EC111" s="596">
        <f t="shared" si="1035"/>
        <v>0</v>
      </c>
      <c r="ED111" s="297">
        <f t="shared" si="1152"/>
        <v>0</v>
      </c>
      <c r="EE111" s="274">
        <v>9100</v>
      </c>
      <c r="EF111" s="596">
        <f t="shared" si="1036"/>
        <v>0</v>
      </c>
      <c r="EG111" s="297">
        <f t="shared" si="1153"/>
        <v>0</v>
      </c>
      <c r="EH111" s="269">
        <f t="shared" si="1037"/>
        <v>4550</v>
      </c>
      <c r="EI111" s="596">
        <f t="shared" si="1038"/>
        <v>0</v>
      </c>
      <c r="EJ111" s="276">
        <f t="shared" si="1154"/>
        <v>0</v>
      </c>
      <c r="EK111" s="269">
        <f t="shared" si="1039"/>
        <v>910</v>
      </c>
      <c r="EL111" s="596">
        <f t="shared" si="1040"/>
        <v>0</v>
      </c>
      <c r="EM111" s="297">
        <f t="shared" si="1155"/>
        <v>0</v>
      </c>
      <c r="EN111" s="1224">
        <v>3130</v>
      </c>
      <c r="EO111" s="596">
        <f t="shared" si="1041"/>
        <v>0</v>
      </c>
      <c r="EP111" s="297">
        <f t="shared" si="1156"/>
        <v>0</v>
      </c>
      <c r="EQ111" s="269">
        <v>950</v>
      </c>
      <c r="ER111" s="596">
        <f t="shared" si="1042"/>
        <v>0</v>
      </c>
      <c r="ES111" s="297">
        <f t="shared" si="1157"/>
        <v>0</v>
      </c>
      <c r="ET111" s="1036">
        <v>870</v>
      </c>
      <c r="EU111" s="596">
        <f t="shared" si="1043"/>
        <v>0</v>
      </c>
      <c r="EV111" s="297">
        <f t="shared" si="1158"/>
        <v>0</v>
      </c>
      <c r="EW111" s="1036">
        <v>1487.5</v>
      </c>
      <c r="EX111" s="596">
        <f t="shared" si="1044"/>
        <v>0</v>
      </c>
      <c r="EY111" s="297">
        <f t="shared" si="1159"/>
        <v>0</v>
      </c>
      <c r="EZ111" s="1036">
        <v>743.75</v>
      </c>
      <c r="FA111" s="596">
        <f t="shared" si="1045"/>
        <v>0</v>
      </c>
      <c r="FB111" s="297">
        <f t="shared" si="1160"/>
        <v>0</v>
      </c>
      <c r="FC111" s="964">
        <v>-2256.25</v>
      </c>
      <c r="FD111" s="596">
        <f t="shared" si="1046"/>
        <v>0</v>
      </c>
      <c r="FE111" s="297">
        <f t="shared" si="1161"/>
        <v>0</v>
      </c>
      <c r="FF111" s="1036">
        <v>275</v>
      </c>
      <c r="FG111" s="596">
        <f t="shared" si="1047"/>
        <v>0</v>
      </c>
      <c r="FH111" s="297">
        <f t="shared" si="1162"/>
        <v>0</v>
      </c>
      <c r="FI111" s="1036">
        <v>137.5</v>
      </c>
      <c r="FJ111" s="596">
        <f t="shared" si="1048"/>
        <v>0</v>
      </c>
      <c r="FK111" s="297">
        <f t="shared" si="1163"/>
        <v>0</v>
      </c>
      <c r="FL111" s="1036">
        <v>1115</v>
      </c>
      <c r="FM111" s="596">
        <f t="shared" si="1049"/>
        <v>0</v>
      </c>
      <c r="FN111" s="297">
        <f t="shared" si="1164"/>
        <v>0</v>
      </c>
      <c r="FO111" s="1036">
        <v>1270</v>
      </c>
      <c r="FP111" s="274">
        <f t="shared" si="1050"/>
        <v>0</v>
      </c>
      <c r="FQ111" s="274"/>
      <c r="FR111" s="297">
        <f t="shared" si="1165"/>
        <v>0</v>
      </c>
      <c r="FS111" s="269">
        <f t="shared" si="1051"/>
        <v>635</v>
      </c>
      <c r="FT111" s="596">
        <f t="shared" si="1052"/>
        <v>0</v>
      </c>
      <c r="FU111" s="297">
        <f t="shared" si="1166"/>
        <v>0</v>
      </c>
      <c r="FV111" s="269">
        <f t="shared" si="1053"/>
        <v>127</v>
      </c>
      <c r="FW111" s="596">
        <f t="shared" si="1054"/>
        <v>0</v>
      </c>
      <c r="FX111" s="301">
        <f t="shared" si="1055"/>
        <v>0</v>
      </c>
      <c r="FY111" s="492">
        <f t="shared" si="1167"/>
        <v>0</v>
      </c>
      <c r="FZ111" s="302"/>
      <c r="GA111" s="1131">
        <f t="shared" si="1056"/>
        <v>43070</v>
      </c>
      <c r="GB111" s="316">
        <f t="shared" si="1168"/>
        <v>0</v>
      </c>
      <c r="GC111" s="323">
        <v>1123.75</v>
      </c>
      <c r="GD111" s="268">
        <f t="shared" si="1057"/>
        <v>0</v>
      </c>
      <c r="GE111" s="316">
        <f t="shared" si="1169"/>
        <v>0</v>
      </c>
      <c r="GF111" s="1036">
        <v>112.38</v>
      </c>
      <c r="GG111" s="386">
        <f t="shared" si="1058"/>
        <v>0</v>
      </c>
      <c r="GH111" s="669">
        <f t="shared" si="1170"/>
        <v>0</v>
      </c>
      <c r="GI111" s="1036">
        <v>3605</v>
      </c>
      <c r="GJ111" s="268">
        <f t="shared" si="1059"/>
        <v>0</v>
      </c>
      <c r="GK111" s="546">
        <f t="shared" si="1171"/>
        <v>0</v>
      </c>
      <c r="GL111" s="268">
        <f t="shared" si="1060"/>
        <v>360.5</v>
      </c>
      <c r="GM111" s="386">
        <f t="shared" si="1061"/>
        <v>0</v>
      </c>
      <c r="GN111" s="297">
        <f t="shared" si="1172"/>
        <v>0</v>
      </c>
      <c r="GO111" s="269">
        <v>6555</v>
      </c>
      <c r="GP111" s="596">
        <f t="shared" si="1062"/>
        <v>0</v>
      </c>
      <c r="GQ111" s="330">
        <f t="shared" si="1173"/>
        <v>0</v>
      </c>
      <c r="GR111" s="298">
        <f t="shared" si="1063"/>
        <v>3277.5</v>
      </c>
      <c r="GS111" s="274">
        <f t="shared" si="1064"/>
        <v>0</v>
      </c>
      <c r="GT111" s="499">
        <f t="shared" si="1174"/>
        <v>0</v>
      </c>
      <c r="GU111" s="298">
        <f t="shared" si="1065"/>
        <v>655.5</v>
      </c>
      <c r="GV111" s="274">
        <f t="shared" si="1066"/>
        <v>0</v>
      </c>
      <c r="GW111" s="499">
        <f t="shared" si="1175"/>
        <v>0</v>
      </c>
      <c r="GX111" s="1036">
        <v>6175</v>
      </c>
      <c r="GY111" s="274">
        <f t="shared" si="1067"/>
        <v>0</v>
      </c>
      <c r="GZ111" s="499">
        <f t="shared" si="1176"/>
        <v>0</v>
      </c>
      <c r="HA111" s="298">
        <f t="shared" si="1068"/>
        <v>3087.5</v>
      </c>
      <c r="HB111" s="274">
        <f t="shared" si="1069"/>
        <v>0</v>
      </c>
      <c r="HC111" s="499">
        <f t="shared" si="1177"/>
        <v>0</v>
      </c>
      <c r="HD111" s="1036">
        <v>1235</v>
      </c>
      <c r="HE111" s="274">
        <f t="shared" si="1070"/>
        <v>0</v>
      </c>
      <c r="HF111" s="691">
        <f t="shared" si="1178"/>
        <v>0</v>
      </c>
      <c r="HG111" s="317">
        <v>8687.5</v>
      </c>
      <c r="HH111" s="498">
        <f t="shared" si="1071"/>
        <v>0</v>
      </c>
      <c r="HI111" s="691">
        <f t="shared" si="1179"/>
        <v>0</v>
      </c>
      <c r="HJ111" s="317">
        <f t="shared" si="1072"/>
        <v>4343.75</v>
      </c>
      <c r="HK111" s="498">
        <f t="shared" si="1073"/>
        <v>0</v>
      </c>
      <c r="HL111" s="689">
        <f t="shared" si="1180"/>
        <v>0</v>
      </c>
      <c r="HM111" s="317">
        <f t="shared" si="1074"/>
        <v>868.75</v>
      </c>
      <c r="HN111" s="317">
        <f t="shared" si="1075"/>
        <v>0</v>
      </c>
      <c r="HO111" s="691">
        <f t="shared" si="1181"/>
        <v>0</v>
      </c>
      <c r="HP111" s="1036">
        <v>2220</v>
      </c>
      <c r="HQ111" s="498">
        <f t="shared" si="1076"/>
        <v>0</v>
      </c>
      <c r="HR111" s="499"/>
      <c r="HS111" s="298"/>
      <c r="HT111" s="392"/>
      <c r="HU111" s="691">
        <f t="shared" si="1182"/>
        <v>0</v>
      </c>
      <c r="HV111" s="964">
        <v>-1005</v>
      </c>
      <c r="HW111" s="498">
        <f t="shared" si="1077"/>
        <v>0</v>
      </c>
      <c r="HX111" s="499"/>
      <c r="HY111" s="298"/>
      <c r="HZ111" s="392"/>
      <c r="IA111" s="689">
        <f t="shared" si="1183"/>
        <v>0</v>
      </c>
      <c r="IB111" s="1036">
        <v>725</v>
      </c>
      <c r="IC111" s="317">
        <f t="shared" si="1078"/>
        <v>0</v>
      </c>
      <c r="ID111" s="499">
        <f t="shared" si="1184"/>
        <v>0</v>
      </c>
      <c r="IE111" s="964">
        <v>-14.5</v>
      </c>
      <c r="IF111" s="392">
        <f t="shared" si="1079"/>
        <v>0</v>
      </c>
      <c r="IG111" s="691">
        <f t="shared" si="1185"/>
        <v>0</v>
      </c>
      <c r="IH111" s="317">
        <v>2281.25</v>
      </c>
      <c r="II111" s="498">
        <f t="shared" si="1080"/>
        <v>0</v>
      </c>
      <c r="IJ111" s="691">
        <f t="shared" si="1186"/>
        <v>0</v>
      </c>
      <c r="IK111" s="298">
        <f t="shared" si="1081"/>
        <v>1140.625</v>
      </c>
      <c r="IL111" s="317">
        <f t="shared" si="1082"/>
        <v>0</v>
      </c>
      <c r="IM111" s="499">
        <f t="shared" si="1187"/>
        <v>0</v>
      </c>
      <c r="IN111" s="1036">
        <v>211.63</v>
      </c>
      <c r="IO111" s="392">
        <f t="shared" si="1083"/>
        <v>0</v>
      </c>
      <c r="IP111" s="499">
        <f t="shared" si="1188"/>
        <v>0</v>
      </c>
      <c r="IQ111" s="964">
        <v>-3293.75</v>
      </c>
      <c r="IR111" s="392">
        <f t="shared" si="1084"/>
        <v>0</v>
      </c>
      <c r="IS111" s="499"/>
      <c r="IT111" s="298"/>
      <c r="IU111" s="392"/>
      <c r="IV111" s="499">
        <f t="shared" si="1189"/>
        <v>0</v>
      </c>
      <c r="IW111" s="298">
        <v>-356.25</v>
      </c>
      <c r="IX111" s="392">
        <f t="shared" si="1085"/>
        <v>0</v>
      </c>
      <c r="IY111" s="499">
        <f t="shared" si="1190"/>
        <v>0</v>
      </c>
      <c r="IZ111" s="298">
        <f t="shared" si="1086"/>
        <v>-178.125</v>
      </c>
      <c r="JA111" s="392">
        <f t="shared" si="1087"/>
        <v>0</v>
      </c>
      <c r="JB111" s="385">
        <f t="shared" si="1191"/>
        <v>0</v>
      </c>
      <c r="JC111" s="298">
        <v>-80.5</v>
      </c>
      <c r="JD111" s="392">
        <f t="shared" si="1088"/>
        <v>0</v>
      </c>
      <c r="JE111" s="499">
        <f t="shared" si="1192"/>
        <v>0</v>
      </c>
      <c r="JF111" s="298">
        <v>1250</v>
      </c>
      <c r="JG111" s="392">
        <f t="shared" si="1089"/>
        <v>0</v>
      </c>
      <c r="JH111" s="499">
        <f t="shared" si="1193"/>
        <v>0</v>
      </c>
      <c r="JI111" s="964">
        <v>-20</v>
      </c>
      <c r="JJ111" s="392">
        <f t="shared" si="1090"/>
        <v>0</v>
      </c>
      <c r="JK111" s="499">
        <f t="shared" si="1194"/>
        <v>0</v>
      </c>
      <c r="JL111" s="964">
        <v>-10</v>
      </c>
      <c r="JM111" s="392">
        <f t="shared" si="1091"/>
        <v>0</v>
      </c>
      <c r="JN111" s="499">
        <f t="shared" si="1195"/>
        <v>0</v>
      </c>
      <c r="JO111" s="298">
        <f t="shared" si="1092"/>
        <v>-2</v>
      </c>
      <c r="JP111" s="392">
        <f t="shared" si="1093"/>
        <v>0</v>
      </c>
      <c r="JQ111" s="561">
        <f t="shared" si="1094"/>
        <v>0</v>
      </c>
      <c r="JR111" s="498">
        <f t="shared" si="1196"/>
        <v>0</v>
      </c>
      <c r="JS111" s="223"/>
      <c r="JT111" s="254">
        <f t="shared" si="1199"/>
        <v>43344</v>
      </c>
      <c r="JU111" s="253">
        <f t="shared" si="1200"/>
        <v>0</v>
      </c>
      <c r="JV111" s="253">
        <f t="shared" si="1201"/>
        <v>8906.6750000000011</v>
      </c>
      <c r="JW111" s="253">
        <f t="shared" si="1202"/>
        <v>0</v>
      </c>
      <c r="JX111" s="253">
        <f t="shared" si="1203"/>
        <v>4848</v>
      </c>
      <c r="JY111" s="253">
        <f t="shared" si="1204"/>
        <v>0</v>
      </c>
      <c r="JZ111" s="253">
        <f t="shared" si="1205"/>
        <v>0</v>
      </c>
      <c r="KA111" s="253">
        <f t="shared" si="1206"/>
        <v>12982</v>
      </c>
      <c r="KB111" s="253">
        <f t="shared" si="1207"/>
        <v>0</v>
      </c>
      <c r="KC111" s="253">
        <f t="shared" si="1208"/>
        <v>0</v>
      </c>
      <c r="KD111" s="831">
        <f t="shared" si="1209"/>
        <v>21266</v>
      </c>
      <c r="KE111" s="831">
        <f t="shared" si="1210"/>
        <v>0</v>
      </c>
      <c r="KF111" s="831">
        <f t="shared" si="1211"/>
        <v>0</v>
      </c>
      <c r="KG111" s="831">
        <f t="shared" si="1212"/>
        <v>8164.12</v>
      </c>
      <c r="KH111" s="831">
        <f t="shared" si="1213"/>
        <v>0</v>
      </c>
      <c r="KI111" s="831">
        <f t="shared" si="1214"/>
        <v>0</v>
      </c>
      <c r="KJ111" s="253">
        <f t="shared" si="1215"/>
        <v>0</v>
      </c>
      <c r="KK111" s="831">
        <f t="shared" si="1216"/>
        <v>0</v>
      </c>
      <c r="KL111" s="831">
        <f t="shared" si="1217"/>
        <v>89530.5</v>
      </c>
      <c r="KM111" s="831">
        <f t="shared" si="1218"/>
        <v>0</v>
      </c>
      <c r="KN111" s="831">
        <f t="shared" si="1219"/>
        <v>0</v>
      </c>
      <c r="KO111" s="831">
        <f t="shared" si="1220"/>
        <v>73734.375</v>
      </c>
      <c r="KP111" s="831">
        <f t="shared" si="1221"/>
        <v>0</v>
      </c>
      <c r="KQ111" s="831">
        <f t="shared" si="1222"/>
        <v>0</v>
      </c>
      <c r="KR111" s="831">
        <f t="shared" si="1223"/>
        <v>0</v>
      </c>
      <c r="KS111" s="831">
        <f t="shared" si="1224"/>
        <v>11444</v>
      </c>
      <c r="KT111" s="243">
        <f t="shared" si="1225"/>
        <v>0</v>
      </c>
      <c r="KU111" s="243">
        <f t="shared" si="1226"/>
        <v>0</v>
      </c>
      <c r="KV111" s="243">
        <f t="shared" si="1227"/>
        <v>0</v>
      </c>
      <c r="KW111" s="243">
        <f t="shared" si="1228"/>
        <v>0</v>
      </c>
      <c r="KX111" s="243">
        <f t="shared" si="1229"/>
        <v>0</v>
      </c>
      <c r="KY111" s="243">
        <f t="shared" si="1230"/>
        <v>0</v>
      </c>
      <c r="KZ111" s="243">
        <f t="shared" si="1278"/>
        <v>0</v>
      </c>
      <c r="LA111" s="243">
        <f t="shared" si="1231"/>
        <v>0</v>
      </c>
      <c r="LB111" s="243">
        <f t="shared" si="1232"/>
        <v>0</v>
      </c>
      <c r="LC111" s="243">
        <f t="shared" si="1233"/>
        <v>0</v>
      </c>
      <c r="LD111" s="243">
        <f t="shared" si="1234"/>
        <v>0</v>
      </c>
      <c r="LE111" s="243">
        <f t="shared" si="1235"/>
        <v>0</v>
      </c>
      <c r="LF111" s="243">
        <f t="shared" si="1236"/>
        <v>0</v>
      </c>
      <c r="LG111" s="243">
        <f t="shared" si="1237"/>
        <v>0</v>
      </c>
      <c r="LH111" s="243">
        <f t="shared" si="1238"/>
        <v>0</v>
      </c>
      <c r="LI111" s="243">
        <f t="shared" si="1239"/>
        <v>0</v>
      </c>
      <c r="LJ111" s="243">
        <f t="shared" si="1240"/>
        <v>0</v>
      </c>
      <c r="LK111" s="243">
        <f t="shared" si="1241"/>
        <v>0</v>
      </c>
      <c r="LL111" s="243">
        <f t="shared" si="1242"/>
        <v>0</v>
      </c>
      <c r="LM111" s="243">
        <f t="shared" si="1243"/>
        <v>0</v>
      </c>
      <c r="LN111" s="243">
        <f t="shared" si="1244"/>
        <v>0</v>
      </c>
      <c r="LO111" s="243">
        <f t="shared" si="1245"/>
        <v>0</v>
      </c>
      <c r="LP111" s="243">
        <f t="shared" si="1246"/>
        <v>0</v>
      </c>
      <c r="LQ111" s="243">
        <f t="shared" si="1247"/>
        <v>0</v>
      </c>
      <c r="LR111" s="243">
        <f t="shared" si="1248"/>
        <v>0</v>
      </c>
      <c r="LS111" s="243">
        <f t="shared" si="1249"/>
        <v>0</v>
      </c>
      <c r="LT111" s="243">
        <f t="shared" si="1250"/>
        <v>0</v>
      </c>
      <c r="LU111" s="243">
        <f t="shared" si="1251"/>
        <v>0</v>
      </c>
      <c r="LV111" s="243">
        <f t="shared" si="1252"/>
        <v>0</v>
      </c>
      <c r="LW111" s="243">
        <f t="shared" si="1253"/>
        <v>0</v>
      </c>
      <c r="LX111" s="243">
        <f t="shared" si="1254"/>
        <v>0</v>
      </c>
      <c r="LY111" s="243">
        <f t="shared" si="1255"/>
        <v>0</v>
      </c>
      <c r="LZ111" s="243">
        <f t="shared" si="1256"/>
        <v>0</v>
      </c>
      <c r="MA111" s="243">
        <f t="shared" si="1257"/>
        <v>0</v>
      </c>
      <c r="MB111" s="243">
        <f t="shared" si="1258"/>
        <v>0</v>
      </c>
      <c r="MC111" s="243">
        <f t="shared" si="1279"/>
        <v>0</v>
      </c>
      <c r="MD111" s="243">
        <f t="shared" si="1259"/>
        <v>0</v>
      </c>
      <c r="ME111" s="243">
        <f t="shared" si="1260"/>
        <v>0</v>
      </c>
      <c r="MF111" s="243">
        <f t="shared" si="1261"/>
        <v>0</v>
      </c>
      <c r="MG111" s="243">
        <f t="shared" si="1262"/>
        <v>0</v>
      </c>
      <c r="MH111" s="243">
        <f t="shared" si="1263"/>
        <v>0</v>
      </c>
      <c r="MI111" s="243">
        <f t="shared" si="1264"/>
        <v>0</v>
      </c>
      <c r="MJ111" s="243">
        <f t="shared" si="1265"/>
        <v>0</v>
      </c>
      <c r="MK111" s="243">
        <f t="shared" si="1266"/>
        <v>0</v>
      </c>
      <c r="ML111" s="243">
        <f t="shared" si="1267"/>
        <v>0</v>
      </c>
      <c r="MM111" s="243">
        <f t="shared" si="1268"/>
        <v>0</v>
      </c>
      <c r="MN111" s="243">
        <f t="shared" si="1269"/>
        <v>0</v>
      </c>
      <c r="MO111" s="243">
        <f t="shared" si="1270"/>
        <v>0</v>
      </c>
      <c r="MP111" s="243">
        <f t="shared" si="1271"/>
        <v>0</v>
      </c>
      <c r="MQ111" s="243">
        <f t="shared" si="1272"/>
        <v>0</v>
      </c>
      <c r="MR111" s="243">
        <f t="shared" si="1273"/>
        <v>0</v>
      </c>
      <c r="MS111" s="243">
        <f t="shared" si="1274"/>
        <v>0</v>
      </c>
      <c r="MT111" s="243">
        <f t="shared" si="1275"/>
        <v>0</v>
      </c>
      <c r="MU111" s="243">
        <f t="shared" si="1276"/>
        <v>0</v>
      </c>
      <c r="MV111" s="243">
        <f t="shared" si="1277"/>
        <v>0</v>
      </c>
      <c r="MW111" s="861">
        <f t="shared" si="898"/>
        <v>43344</v>
      </c>
      <c r="MX111" s="253">
        <f t="shared" si="899"/>
        <v>230875.67</v>
      </c>
      <c r="MY111" s="243">
        <f t="shared" si="900"/>
        <v>0</v>
      </c>
      <c r="MZ111" s="243">
        <f t="shared" si="901"/>
        <v>0</v>
      </c>
      <c r="NA111" s="243">
        <f t="shared" si="902"/>
        <v>230875.67</v>
      </c>
      <c r="NB111" s="359"/>
      <c r="NC111" s="1159">
        <f t="shared" si="1095"/>
        <v>43070</v>
      </c>
      <c r="ND111" s="378">
        <f t="shared" si="1096"/>
        <v>3345.12</v>
      </c>
      <c r="NE111" s="378">
        <f t="shared" si="1097"/>
        <v>0</v>
      </c>
      <c r="NF111" s="382">
        <f t="shared" si="1098"/>
        <v>0</v>
      </c>
      <c r="NG111" s="274">
        <f t="shared" si="1099"/>
        <v>3345.12</v>
      </c>
      <c r="NH111" s="819">
        <f t="shared" si="1100"/>
        <v>43070</v>
      </c>
      <c r="NI111" s="269">
        <f t="shared" si="1101"/>
        <v>3345.12</v>
      </c>
      <c r="NJ111" s="274">
        <f t="shared" si="1102"/>
        <v>0</v>
      </c>
      <c r="NK111" s="1113">
        <f t="shared" si="1103"/>
        <v>1</v>
      </c>
      <c r="NL111" s="992">
        <f t="shared" si="1104"/>
        <v>0</v>
      </c>
      <c r="NM111" s="413">
        <f t="shared" si="1105"/>
        <v>43070</v>
      </c>
      <c r="NN111" s="378">
        <f t="shared" si="1197"/>
        <v>196274.245</v>
      </c>
      <c r="NO111" s="243">
        <f>MAX(NN56:NN111)</f>
        <v>196274.245</v>
      </c>
      <c r="NP111" s="243">
        <f t="shared" si="1106"/>
        <v>0</v>
      </c>
      <c r="NQ111" s="276">
        <f>(NP111=NP203)*1</f>
        <v>0</v>
      </c>
      <c r="NR111" s="254">
        <f t="shared" si="1107"/>
        <v>0</v>
      </c>
      <c r="NS111" s="757"/>
      <c r="NT111" s="757"/>
      <c r="NU111" s="758"/>
      <c r="NV111" s="758"/>
      <c r="NW111" s="758"/>
      <c r="NX111" s="234"/>
      <c r="NY111" s="241"/>
      <c r="NZ111" s="241"/>
      <c r="OA111" s="143"/>
      <c r="OB111" s="241"/>
      <c r="OC111" s="241"/>
      <c r="OD111" s="236"/>
      <c r="OE111" s="236"/>
      <c r="OF111" s="236"/>
      <c r="OG111" s="234"/>
      <c r="OH111" s="143"/>
      <c r="OI111" s="236"/>
      <c r="OJ111" s="236"/>
      <c r="OK111" s="236"/>
      <c r="OL111" s="236"/>
      <c r="OM111" s="236"/>
      <c r="ON111" s="236"/>
      <c r="OO111" s="236"/>
      <c r="OP111" s="236"/>
      <c r="OQ111" s="236"/>
      <c r="OR111" s="236"/>
      <c r="OS111" s="236"/>
      <c r="OT111" s="236"/>
      <c r="OU111" s="236"/>
      <c r="OV111" s="236"/>
      <c r="OW111" s="236"/>
      <c r="OX111" s="236"/>
      <c r="OY111" s="236"/>
      <c r="OZ111" s="236"/>
      <c r="PA111" s="236"/>
      <c r="PB111" s="236"/>
      <c r="PC111" s="236"/>
      <c r="PD111" s="236"/>
      <c r="PE111" s="236"/>
      <c r="PF111" s="236"/>
      <c r="PG111" s="236"/>
      <c r="PH111" s="236"/>
      <c r="PI111" s="236"/>
      <c r="PJ111" s="236"/>
      <c r="PK111" s="236"/>
      <c r="PL111" s="236"/>
      <c r="PM111" s="236"/>
      <c r="PN111" s="236"/>
      <c r="PO111" s="236"/>
      <c r="PP111" s="236"/>
      <c r="PQ111" s="236"/>
      <c r="PR111" s="236"/>
      <c r="PS111" s="236"/>
      <c r="PT111" s="236"/>
      <c r="PU111" s="236"/>
      <c r="PV111" s="236"/>
      <c r="PW111" s="236"/>
      <c r="PX111" s="236"/>
      <c r="PY111" s="236"/>
      <c r="PZ111" s="236"/>
      <c r="QA111" s="236"/>
      <c r="QB111" s="236"/>
      <c r="QC111" s="236"/>
      <c r="QD111" s="236"/>
      <c r="QE111" s="236"/>
      <c r="QF111" s="236"/>
      <c r="QG111" s="236"/>
      <c r="QH111" s="236"/>
      <c r="QI111" s="236"/>
      <c r="QJ111" s="236"/>
      <c r="QK111" s="236"/>
      <c r="QL111" s="236"/>
      <c r="QM111" s="236"/>
      <c r="QN111" s="236"/>
      <c r="QO111" s="236"/>
      <c r="QP111" s="236"/>
      <c r="QQ111" s="236"/>
      <c r="QR111" s="236"/>
      <c r="QS111" s="236"/>
      <c r="QT111" s="236"/>
      <c r="QU111" s="236"/>
      <c r="QV111" s="236"/>
      <c r="QW111" s="236"/>
      <c r="QX111" s="236"/>
      <c r="QY111" s="84"/>
      <c r="QZ111" s="84"/>
      <c r="RA111" s="84"/>
      <c r="RB111" s="84"/>
      <c r="RC111" s="84"/>
      <c r="RD111" s="84"/>
      <c r="RE111" s="84"/>
      <c r="RF111" s="84"/>
      <c r="RG111" s="84"/>
      <c r="RH111" s="84"/>
      <c r="RI111" s="84"/>
      <c r="RJ111" s="84"/>
      <c r="RK111" s="84"/>
      <c r="RL111" s="84"/>
      <c r="RM111" s="84"/>
      <c r="RN111" s="84"/>
      <c r="RO111" s="84"/>
      <c r="RP111" s="84"/>
      <c r="RQ111" s="84"/>
      <c r="RR111" s="84"/>
      <c r="RS111" s="84"/>
      <c r="RT111" s="84"/>
      <c r="RU111" s="84"/>
      <c r="RV111" s="84"/>
      <c r="RW111" s="84"/>
      <c r="RX111" s="84"/>
      <c r="RY111" s="84"/>
      <c r="RZ111" s="84"/>
      <c r="SA111" s="84"/>
      <c r="SB111" s="84"/>
      <c r="SC111" s="84"/>
      <c r="SD111" s="84"/>
      <c r="SE111" s="84"/>
      <c r="SF111" s="84"/>
      <c r="SG111" s="84"/>
      <c r="SH111" s="84"/>
      <c r="SI111" s="84"/>
      <c r="SJ111" s="84"/>
      <c r="SK111" s="84"/>
      <c r="SL111" s="84"/>
      <c r="SM111" s="84"/>
      <c r="SN111" s="84"/>
      <c r="SO111" s="84"/>
      <c r="SP111" s="84"/>
      <c r="SQ111" s="84"/>
      <c r="SR111" s="84"/>
      <c r="SS111" s="84"/>
      <c r="ST111" s="84"/>
      <c r="SU111" s="84"/>
      <c r="SV111" s="84"/>
      <c r="SW111" s="84"/>
      <c r="SX111" s="84"/>
      <c r="SY111" s="84"/>
      <c r="SZ111" s="84"/>
      <c r="TA111" s="84"/>
      <c r="TB111" s="84"/>
      <c r="TC111" s="84"/>
      <c r="TD111" s="84"/>
      <c r="TE111" s="84"/>
      <c r="TF111" s="84"/>
      <c r="TG111" s="84"/>
      <c r="TH111" s="84"/>
      <c r="TI111" s="84"/>
      <c r="TJ111" s="84"/>
      <c r="TK111" s="84"/>
      <c r="TL111" s="84"/>
      <c r="TM111" s="84"/>
      <c r="TN111" s="84"/>
      <c r="TO111" s="84"/>
      <c r="TP111" s="84"/>
      <c r="TQ111" s="84"/>
      <c r="TR111" s="84"/>
      <c r="TS111" s="84"/>
      <c r="TT111" s="84"/>
      <c r="TU111" s="84"/>
      <c r="TV111" s="84"/>
      <c r="TW111" s="84"/>
      <c r="TX111" s="84"/>
      <c r="TY111" s="84"/>
      <c r="TZ111" s="84"/>
      <c r="UA111" s="84"/>
      <c r="UB111" s="84"/>
      <c r="UC111" s="84"/>
      <c r="UD111" s="84"/>
      <c r="UE111" s="84"/>
      <c r="UF111" s="84"/>
      <c r="UG111" s="84"/>
      <c r="UH111" s="84"/>
      <c r="UI111" s="84"/>
    </row>
    <row r="112" spans="1:555" s="90" customFormat="1" ht="19.5" customHeight="1" x14ac:dyDescent="0.35">
      <c r="A112" s="84"/>
      <c r="B112" s="1167"/>
      <c r="C112" s="867"/>
      <c r="D112" s="869"/>
      <c r="E112" s="869"/>
      <c r="F112" s="871" t="s">
        <v>35</v>
      </c>
      <c r="G112" s="870"/>
      <c r="H112" s="954" t="s">
        <v>18</v>
      </c>
      <c r="I112" s="355"/>
      <c r="J112" s="355"/>
      <c r="K112" s="355"/>
      <c r="L112" s="1146"/>
      <c r="M112" s="330"/>
      <c r="N112" s="1215" t="s">
        <v>89</v>
      </c>
      <c r="O112" s="498"/>
      <c r="P112" s="330"/>
      <c r="Q112" s="536"/>
      <c r="R112" s="274"/>
      <c r="S112" s="499"/>
      <c r="T112" s="1037" t="s">
        <v>89</v>
      </c>
      <c r="U112" s="269"/>
      <c r="V112" s="499"/>
      <c r="W112" s="1037" t="s">
        <v>89</v>
      </c>
      <c r="X112" s="269"/>
      <c r="Y112" s="499"/>
      <c r="Z112" s="617" t="s">
        <v>89</v>
      </c>
      <c r="AA112" s="392"/>
      <c r="AB112" s="330"/>
      <c r="AC112" s="607" t="s">
        <v>89</v>
      </c>
      <c r="AD112" s="274"/>
      <c r="AE112" s="499"/>
      <c r="AF112" s="1037" t="s">
        <v>89</v>
      </c>
      <c r="AG112" s="274"/>
      <c r="AH112" s="499"/>
      <c r="AI112" s="1037" t="s">
        <v>89</v>
      </c>
      <c r="AJ112" s="392"/>
      <c r="AK112" s="330"/>
      <c r="AL112" s="1037" t="s">
        <v>89</v>
      </c>
      <c r="AM112" s="274"/>
      <c r="AN112" s="499"/>
      <c r="AO112" s="1037" t="s">
        <v>89</v>
      </c>
      <c r="AP112" s="392"/>
      <c r="AQ112" s="660"/>
      <c r="AR112" s="1037" t="s">
        <v>89</v>
      </c>
      <c r="AS112" s="270"/>
      <c r="AT112" s="669"/>
      <c r="AU112" s="1037" t="s">
        <v>89</v>
      </c>
      <c r="AV112" s="270"/>
      <c r="AW112" s="675"/>
      <c r="AX112" s="1037" t="s">
        <v>89</v>
      </c>
      <c r="AY112" s="270"/>
      <c r="AZ112" s="499"/>
      <c r="BA112" s="270" t="s">
        <v>89</v>
      </c>
      <c r="BB112" s="392"/>
      <c r="BC112" s="330"/>
      <c r="BD112" s="270" t="s">
        <v>89</v>
      </c>
      <c r="BE112" s="274"/>
      <c r="BF112" s="499"/>
      <c r="BG112" s="1037" t="s">
        <v>89</v>
      </c>
      <c r="BH112" s="358"/>
      <c r="BI112" s="499"/>
      <c r="BJ112" s="1037" t="s">
        <v>89</v>
      </c>
      <c r="BK112" s="269"/>
      <c r="BL112" s="499"/>
      <c r="BM112" s="576" t="s">
        <v>89</v>
      </c>
      <c r="BN112" s="392"/>
      <c r="BO112" s="499"/>
      <c r="BP112" s="1037" t="s">
        <v>89</v>
      </c>
      <c r="BQ112" s="274"/>
      <c r="BR112" s="499"/>
      <c r="BS112" s="617" t="s">
        <v>89</v>
      </c>
      <c r="BT112" s="269"/>
      <c r="BU112" s="499"/>
      <c r="BV112" s="617"/>
      <c r="BW112" s="392"/>
      <c r="BX112" s="499"/>
      <c r="BY112" s="1037" t="s">
        <v>89</v>
      </c>
      <c r="BZ112" s="392"/>
      <c r="CA112" s="297"/>
      <c r="CB112" s="1037" t="s">
        <v>89</v>
      </c>
      <c r="CC112" s="269"/>
      <c r="CD112" s="297"/>
      <c r="CE112" s="270" t="s">
        <v>89</v>
      </c>
      <c r="CF112" s="269"/>
      <c r="CG112" s="297"/>
      <c r="CH112" s="1037" t="s">
        <v>89</v>
      </c>
      <c r="CI112" s="269"/>
      <c r="CJ112" s="499"/>
      <c r="CK112" s="270"/>
      <c r="CL112" s="392"/>
      <c r="CM112" s="330"/>
      <c r="CN112" s="270"/>
      <c r="CO112" s="269"/>
      <c r="CP112" s="501"/>
      <c r="CQ112" s="270"/>
      <c r="CR112" s="299"/>
      <c r="CS112" s="330"/>
      <c r="CT112" s="270"/>
      <c r="CU112" s="274"/>
      <c r="CV112" s="502" t="s">
        <v>56</v>
      </c>
      <c r="CW112" s="502"/>
      <c r="CX112" s="223"/>
      <c r="CY112" s="1127"/>
      <c r="CZ112" s="303"/>
      <c r="DA112" s="269" t="s">
        <v>89</v>
      </c>
      <c r="DB112" s="299"/>
      <c r="DC112" s="303"/>
      <c r="DD112" s="298" t="s">
        <v>89</v>
      </c>
      <c r="DE112" s="299"/>
      <c r="DF112" s="303"/>
      <c r="DG112" s="1215" t="s">
        <v>89</v>
      </c>
      <c r="DH112" s="299"/>
      <c r="DI112" s="297"/>
      <c r="DJ112" s="1037" t="s">
        <v>89</v>
      </c>
      <c r="DK112" s="596"/>
      <c r="DL112" s="297"/>
      <c r="DM112" s="1215" t="s">
        <v>89</v>
      </c>
      <c r="DN112" s="299"/>
      <c r="DO112" s="330"/>
      <c r="DP112" s="607" t="s">
        <v>89</v>
      </c>
      <c r="DQ112" s="274"/>
      <c r="DR112" s="499"/>
      <c r="DS112" s="607" t="s">
        <v>89</v>
      </c>
      <c r="DT112" s="274"/>
      <c r="DU112" s="297"/>
      <c r="DV112" s="1037" t="s">
        <v>89</v>
      </c>
      <c r="DW112" s="299"/>
      <c r="DX112" s="297"/>
      <c r="DY112" s="269" t="s">
        <v>89</v>
      </c>
      <c r="DZ112" s="299"/>
      <c r="EA112" s="297"/>
      <c r="EB112" s="1053" t="s">
        <v>89</v>
      </c>
      <c r="EC112" s="299"/>
      <c r="ED112" s="276"/>
      <c r="EE112" s="269" t="s">
        <v>89</v>
      </c>
      <c r="EF112" s="299"/>
      <c r="EG112" s="316"/>
      <c r="EH112" s="269" t="s">
        <v>89</v>
      </c>
      <c r="EI112" s="358"/>
      <c r="EJ112" s="276"/>
      <c r="EK112" s="269" t="s">
        <v>89</v>
      </c>
      <c r="EL112" s="269"/>
      <c r="EM112" s="297"/>
      <c r="EN112" s="1226" t="s">
        <v>89</v>
      </c>
      <c r="EO112" s="299"/>
      <c r="EP112" s="297"/>
      <c r="EQ112" s="269" t="s">
        <v>89</v>
      </c>
      <c r="ER112" s="299"/>
      <c r="ES112" s="297"/>
      <c r="ET112" s="1037" t="s">
        <v>89</v>
      </c>
      <c r="EU112" s="299"/>
      <c r="EV112" s="297"/>
      <c r="EW112" s="1037" t="s">
        <v>89</v>
      </c>
      <c r="EX112" s="299"/>
      <c r="EY112" s="297"/>
      <c r="EZ112" s="1037" t="s">
        <v>89</v>
      </c>
      <c r="FA112" s="299"/>
      <c r="FB112" s="297"/>
      <c r="FC112" s="1037" t="s">
        <v>89</v>
      </c>
      <c r="FD112" s="299"/>
      <c r="FE112" s="297"/>
      <c r="FF112" s="1037" t="s">
        <v>89</v>
      </c>
      <c r="FG112" s="299"/>
      <c r="FH112" s="297"/>
      <c r="FI112" s="1037" t="s">
        <v>89</v>
      </c>
      <c r="FJ112" s="299"/>
      <c r="FK112" s="297"/>
      <c r="FL112" s="1037" t="s">
        <v>89</v>
      </c>
      <c r="FM112" s="299"/>
      <c r="FN112" s="297"/>
      <c r="FO112" s="1037" t="s">
        <v>89</v>
      </c>
      <c r="FP112" s="269"/>
      <c r="FQ112" s="269"/>
      <c r="FR112" s="297"/>
      <c r="FS112" s="269" t="s">
        <v>89</v>
      </c>
      <c r="FT112" s="299"/>
      <c r="FU112" s="297"/>
      <c r="FV112" s="269" t="s">
        <v>89</v>
      </c>
      <c r="FW112" s="299"/>
      <c r="FX112" s="607" t="s">
        <v>89</v>
      </c>
      <c r="FY112" s="492"/>
      <c r="FZ112" s="302"/>
      <c r="GA112" s="1131"/>
      <c r="GB112" s="387"/>
      <c r="GC112" s="502" t="s">
        <v>89</v>
      </c>
      <c r="GD112" s="270"/>
      <c r="GE112" s="546"/>
      <c r="GF112" s="1037" t="s">
        <v>89</v>
      </c>
      <c r="GG112" s="388"/>
      <c r="GH112" s="669"/>
      <c r="GI112" s="1037" t="s">
        <v>89</v>
      </c>
      <c r="GJ112" s="270"/>
      <c r="GK112" s="546"/>
      <c r="GL112" s="270" t="s">
        <v>89</v>
      </c>
      <c r="GM112" s="388"/>
      <c r="GN112" s="297"/>
      <c r="GO112" s="269" t="s">
        <v>89</v>
      </c>
      <c r="GP112" s="299"/>
      <c r="GQ112" s="330"/>
      <c r="GR112" s="607" t="s">
        <v>89</v>
      </c>
      <c r="GS112" s="274"/>
      <c r="GT112" s="499"/>
      <c r="GU112" s="607" t="s">
        <v>89</v>
      </c>
      <c r="GV112" s="274"/>
      <c r="GW112" s="499"/>
      <c r="GX112" s="1037" t="s">
        <v>89</v>
      </c>
      <c r="GY112" s="274"/>
      <c r="GZ112" s="499"/>
      <c r="HA112" s="269" t="s">
        <v>89</v>
      </c>
      <c r="HB112" s="274"/>
      <c r="HC112" s="499"/>
      <c r="HD112" s="1037" t="s">
        <v>89</v>
      </c>
      <c r="HE112" s="274"/>
      <c r="HF112" s="691"/>
      <c r="HG112" s="230" t="s">
        <v>89</v>
      </c>
      <c r="HH112" s="498"/>
      <c r="HI112" s="691"/>
      <c r="HJ112" s="230" t="s">
        <v>89</v>
      </c>
      <c r="HK112" s="498"/>
      <c r="HL112" s="276"/>
      <c r="HM112" s="230" t="s">
        <v>89</v>
      </c>
      <c r="HN112" s="317"/>
      <c r="HO112" s="691"/>
      <c r="HP112" s="1037" t="s">
        <v>89</v>
      </c>
      <c r="HQ112" s="498"/>
      <c r="HR112" s="499"/>
      <c r="HS112" s="270"/>
      <c r="HT112" s="392"/>
      <c r="HU112" s="691"/>
      <c r="HV112" s="1037" t="s">
        <v>89</v>
      </c>
      <c r="HW112" s="498"/>
      <c r="HX112" s="499"/>
      <c r="HY112" s="270"/>
      <c r="HZ112" s="392"/>
      <c r="IA112" s="276"/>
      <c r="IB112" s="1037" t="s">
        <v>89</v>
      </c>
      <c r="IC112" s="317"/>
      <c r="ID112" s="499"/>
      <c r="IE112" s="1037" t="s">
        <v>89</v>
      </c>
      <c r="IF112" s="392"/>
      <c r="IG112" s="316"/>
      <c r="IH112" s="230" t="s">
        <v>89</v>
      </c>
      <c r="II112" s="498"/>
      <c r="IJ112" s="316"/>
      <c r="IK112" s="304" t="s">
        <v>89</v>
      </c>
      <c r="IL112" s="317"/>
      <c r="IM112" s="499"/>
      <c r="IN112" s="1037" t="s">
        <v>89</v>
      </c>
      <c r="IO112" s="392"/>
      <c r="IP112" s="499"/>
      <c r="IQ112" s="1037" t="s">
        <v>89</v>
      </c>
      <c r="IR112" s="392"/>
      <c r="IS112" s="499"/>
      <c r="IT112" s="270"/>
      <c r="IU112" s="392"/>
      <c r="IV112" s="499"/>
      <c r="IW112" s="617" t="s">
        <v>89</v>
      </c>
      <c r="IX112" s="392"/>
      <c r="IY112" s="499"/>
      <c r="IZ112" s="270" t="s">
        <v>89</v>
      </c>
      <c r="JA112" s="392"/>
      <c r="JB112" s="385"/>
      <c r="JC112" s="270" t="s">
        <v>89</v>
      </c>
      <c r="JD112" s="392"/>
      <c r="JE112" s="499"/>
      <c r="JF112" s="270" t="s">
        <v>89</v>
      </c>
      <c r="JG112" s="392"/>
      <c r="JH112" s="499"/>
      <c r="JI112" s="1037" t="s">
        <v>89</v>
      </c>
      <c r="JJ112" s="392"/>
      <c r="JK112" s="499"/>
      <c r="JL112" s="1037" t="s">
        <v>89</v>
      </c>
      <c r="JM112" s="392"/>
      <c r="JN112" s="499"/>
      <c r="JO112" s="270" t="s">
        <v>89</v>
      </c>
      <c r="JP112" s="392"/>
      <c r="JQ112" s="269" t="s">
        <v>89</v>
      </c>
      <c r="JR112" s="498"/>
      <c r="JS112" s="223"/>
      <c r="JT112" s="254">
        <f t="shared" si="1199"/>
        <v>43374</v>
      </c>
      <c r="JU112" s="253">
        <f t="shared" si="1200"/>
        <v>0</v>
      </c>
      <c r="JV112" s="253">
        <f t="shared" si="1201"/>
        <v>9298.5750000000007</v>
      </c>
      <c r="JW112" s="253">
        <f t="shared" si="1202"/>
        <v>0</v>
      </c>
      <c r="JX112" s="253">
        <f t="shared" si="1203"/>
        <v>5184</v>
      </c>
      <c r="JY112" s="253">
        <f t="shared" si="1204"/>
        <v>0</v>
      </c>
      <c r="JZ112" s="253">
        <f t="shared" si="1205"/>
        <v>0</v>
      </c>
      <c r="KA112" s="253">
        <f t="shared" si="1206"/>
        <v>13170</v>
      </c>
      <c r="KB112" s="253">
        <f t="shared" si="1207"/>
        <v>0</v>
      </c>
      <c r="KC112" s="253">
        <f t="shared" si="1208"/>
        <v>0</v>
      </c>
      <c r="KD112" s="831">
        <f t="shared" si="1209"/>
        <v>20812</v>
      </c>
      <c r="KE112" s="831">
        <f t="shared" si="1210"/>
        <v>0</v>
      </c>
      <c r="KF112" s="831">
        <f t="shared" si="1211"/>
        <v>0</v>
      </c>
      <c r="KG112" s="831">
        <f t="shared" si="1212"/>
        <v>8063.87</v>
      </c>
      <c r="KH112" s="831">
        <f t="shared" si="1213"/>
        <v>0</v>
      </c>
      <c r="KI112" s="831">
        <f t="shared" si="1214"/>
        <v>0</v>
      </c>
      <c r="KJ112" s="253">
        <f t="shared" si="1215"/>
        <v>0</v>
      </c>
      <c r="KK112" s="831">
        <f t="shared" si="1216"/>
        <v>0</v>
      </c>
      <c r="KL112" s="831">
        <f t="shared" si="1217"/>
        <v>90890</v>
      </c>
      <c r="KM112" s="831">
        <f t="shared" si="1218"/>
        <v>0</v>
      </c>
      <c r="KN112" s="831">
        <f t="shared" si="1219"/>
        <v>0</v>
      </c>
      <c r="KO112" s="831">
        <f t="shared" si="1220"/>
        <v>74215.625</v>
      </c>
      <c r="KP112" s="831">
        <f t="shared" si="1221"/>
        <v>0</v>
      </c>
      <c r="KQ112" s="831">
        <f t="shared" si="1222"/>
        <v>0</v>
      </c>
      <c r="KR112" s="831">
        <f t="shared" si="1223"/>
        <v>0</v>
      </c>
      <c r="KS112" s="831">
        <f t="shared" si="1224"/>
        <v>11509</v>
      </c>
      <c r="KT112" s="243">
        <f t="shared" si="1225"/>
        <v>0</v>
      </c>
      <c r="KU112" s="243">
        <f t="shared" si="1226"/>
        <v>0</v>
      </c>
      <c r="KV112" s="243">
        <f t="shared" si="1227"/>
        <v>0</v>
      </c>
      <c r="KW112" s="243">
        <f t="shared" si="1228"/>
        <v>0</v>
      </c>
      <c r="KX112" s="243">
        <f t="shared" si="1229"/>
        <v>0</v>
      </c>
      <c r="KY112" s="243">
        <f t="shared" si="1230"/>
        <v>0</v>
      </c>
      <c r="KZ112" s="243">
        <f t="shared" si="1278"/>
        <v>0</v>
      </c>
      <c r="LA112" s="243">
        <f t="shared" si="1231"/>
        <v>0</v>
      </c>
      <c r="LB112" s="243">
        <f t="shared" si="1232"/>
        <v>0</v>
      </c>
      <c r="LC112" s="243">
        <f t="shared" si="1233"/>
        <v>0</v>
      </c>
      <c r="LD112" s="243">
        <f t="shared" si="1234"/>
        <v>0</v>
      </c>
      <c r="LE112" s="243">
        <f t="shared" si="1235"/>
        <v>0</v>
      </c>
      <c r="LF112" s="243">
        <f t="shared" si="1236"/>
        <v>0</v>
      </c>
      <c r="LG112" s="243">
        <f t="shared" si="1237"/>
        <v>0</v>
      </c>
      <c r="LH112" s="243">
        <f t="shared" si="1238"/>
        <v>0</v>
      </c>
      <c r="LI112" s="243">
        <f t="shared" si="1239"/>
        <v>0</v>
      </c>
      <c r="LJ112" s="243">
        <f t="shared" si="1240"/>
        <v>0</v>
      </c>
      <c r="LK112" s="243">
        <f t="shared" si="1241"/>
        <v>0</v>
      </c>
      <c r="LL112" s="243">
        <f t="shared" si="1242"/>
        <v>0</v>
      </c>
      <c r="LM112" s="243">
        <f t="shared" si="1243"/>
        <v>0</v>
      </c>
      <c r="LN112" s="243">
        <f t="shared" si="1244"/>
        <v>0</v>
      </c>
      <c r="LO112" s="243">
        <f t="shared" si="1245"/>
        <v>0</v>
      </c>
      <c r="LP112" s="243">
        <f t="shared" si="1246"/>
        <v>0</v>
      </c>
      <c r="LQ112" s="243">
        <f t="shared" si="1247"/>
        <v>0</v>
      </c>
      <c r="LR112" s="243">
        <f t="shared" si="1248"/>
        <v>0</v>
      </c>
      <c r="LS112" s="243">
        <f t="shared" si="1249"/>
        <v>0</v>
      </c>
      <c r="LT112" s="243">
        <f t="shared" si="1250"/>
        <v>0</v>
      </c>
      <c r="LU112" s="243">
        <f t="shared" si="1251"/>
        <v>0</v>
      </c>
      <c r="LV112" s="243">
        <f t="shared" si="1252"/>
        <v>0</v>
      </c>
      <c r="LW112" s="243">
        <f t="shared" si="1253"/>
        <v>0</v>
      </c>
      <c r="LX112" s="243">
        <f t="shared" si="1254"/>
        <v>0</v>
      </c>
      <c r="LY112" s="243">
        <f t="shared" si="1255"/>
        <v>0</v>
      </c>
      <c r="LZ112" s="243">
        <f t="shared" si="1256"/>
        <v>0</v>
      </c>
      <c r="MA112" s="243">
        <f t="shared" si="1257"/>
        <v>0</v>
      </c>
      <c r="MB112" s="243">
        <f t="shared" si="1258"/>
        <v>0</v>
      </c>
      <c r="MC112" s="243">
        <f t="shared" si="1279"/>
        <v>0</v>
      </c>
      <c r="MD112" s="243">
        <f t="shared" si="1259"/>
        <v>0</v>
      </c>
      <c r="ME112" s="243">
        <f t="shared" si="1260"/>
        <v>0</v>
      </c>
      <c r="MF112" s="243">
        <f t="shared" si="1261"/>
        <v>0</v>
      </c>
      <c r="MG112" s="243">
        <f t="shared" si="1262"/>
        <v>0</v>
      </c>
      <c r="MH112" s="243">
        <f t="shared" si="1263"/>
        <v>0</v>
      </c>
      <c r="MI112" s="243">
        <f t="shared" si="1264"/>
        <v>0</v>
      </c>
      <c r="MJ112" s="243">
        <f t="shared" si="1265"/>
        <v>0</v>
      </c>
      <c r="MK112" s="243">
        <f t="shared" si="1266"/>
        <v>0</v>
      </c>
      <c r="ML112" s="243">
        <f t="shared" si="1267"/>
        <v>0</v>
      </c>
      <c r="MM112" s="243">
        <f t="shared" si="1268"/>
        <v>0</v>
      </c>
      <c r="MN112" s="243">
        <f t="shared" si="1269"/>
        <v>0</v>
      </c>
      <c r="MO112" s="243">
        <f t="shared" si="1270"/>
        <v>0</v>
      </c>
      <c r="MP112" s="243">
        <f t="shared" si="1271"/>
        <v>0</v>
      </c>
      <c r="MQ112" s="243">
        <f t="shared" si="1272"/>
        <v>0</v>
      </c>
      <c r="MR112" s="243">
        <f t="shared" si="1273"/>
        <v>0</v>
      </c>
      <c r="MS112" s="243">
        <f t="shared" si="1274"/>
        <v>0</v>
      </c>
      <c r="MT112" s="243">
        <f t="shared" si="1275"/>
        <v>0</v>
      </c>
      <c r="MU112" s="243">
        <f t="shared" si="1276"/>
        <v>0</v>
      </c>
      <c r="MV112" s="243">
        <f t="shared" si="1277"/>
        <v>0</v>
      </c>
      <c r="MW112" s="861">
        <f t="shared" si="898"/>
        <v>43374</v>
      </c>
      <c r="MX112" s="253">
        <f t="shared" si="899"/>
        <v>233143.07</v>
      </c>
      <c r="MY112" s="243">
        <f t="shared" si="900"/>
        <v>0</v>
      </c>
      <c r="MZ112" s="243">
        <f t="shared" si="901"/>
        <v>0</v>
      </c>
      <c r="NA112" s="243">
        <f t="shared" si="902"/>
        <v>233143.07</v>
      </c>
      <c r="NB112" s="359"/>
      <c r="NC112" s="1159"/>
      <c r="ND112" s="378"/>
      <c r="NE112" s="378"/>
      <c r="NF112" s="382"/>
      <c r="NG112" s="414"/>
      <c r="NH112" s="820"/>
      <c r="NI112" s="397"/>
      <c r="NJ112" s="414"/>
      <c r="NK112" s="1114"/>
      <c r="NL112" s="993"/>
      <c r="NM112" s="413"/>
      <c r="NN112" s="378"/>
      <c r="NO112" s="243"/>
      <c r="NP112" s="243"/>
      <c r="NQ112" s="276"/>
      <c r="NR112" s="254"/>
      <c r="NS112" s="757"/>
      <c r="NT112" s="757"/>
      <c r="NU112" s="758"/>
      <c r="NV112" s="758"/>
      <c r="NW112" s="758"/>
      <c r="NX112" s="234"/>
      <c r="NY112" s="241"/>
      <c r="NZ112" s="241"/>
      <c r="OA112" s="143"/>
      <c r="OB112" s="241"/>
      <c r="OC112" s="241"/>
      <c r="OD112" s="236"/>
      <c r="OE112" s="236"/>
      <c r="OF112" s="236"/>
      <c r="OG112" s="234"/>
      <c r="OH112" s="143"/>
      <c r="OI112" s="236"/>
      <c r="OJ112" s="236"/>
      <c r="OK112" s="236"/>
      <c r="OL112" s="236"/>
      <c r="OM112" s="236"/>
      <c r="ON112" s="236"/>
      <c r="OO112" s="236"/>
      <c r="OP112" s="236"/>
      <c r="OQ112" s="236"/>
      <c r="OR112" s="236"/>
      <c r="OS112" s="236"/>
      <c r="OT112" s="236"/>
      <c r="OU112" s="236"/>
      <c r="OV112" s="236"/>
      <c r="OW112" s="236"/>
      <c r="OX112" s="236"/>
      <c r="OY112" s="236"/>
      <c r="OZ112" s="236"/>
      <c r="PA112" s="236"/>
      <c r="PB112" s="236"/>
      <c r="PC112" s="236"/>
      <c r="PD112" s="236"/>
      <c r="PE112" s="236"/>
      <c r="PF112" s="236"/>
      <c r="PG112" s="236"/>
      <c r="PH112" s="236"/>
      <c r="PI112" s="236"/>
      <c r="PJ112" s="236"/>
      <c r="PK112" s="236"/>
      <c r="PL112" s="236"/>
      <c r="PM112" s="236"/>
      <c r="PN112" s="236"/>
      <c r="PO112" s="236"/>
      <c r="PP112" s="236"/>
      <c r="PQ112" s="236"/>
      <c r="PR112" s="236"/>
      <c r="PS112" s="236"/>
      <c r="PT112" s="236"/>
      <c r="PU112" s="236"/>
      <c r="PV112" s="236"/>
      <c r="PW112" s="236"/>
      <c r="PX112" s="236"/>
      <c r="PY112" s="236"/>
      <c r="PZ112" s="236"/>
      <c r="QA112" s="236"/>
      <c r="QB112" s="236"/>
      <c r="QC112" s="236"/>
      <c r="QD112" s="236"/>
      <c r="QE112" s="236"/>
      <c r="QF112" s="236"/>
      <c r="QG112" s="236"/>
      <c r="QH112" s="236"/>
      <c r="QI112" s="236"/>
      <c r="QJ112" s="236"/>
      <c r="QK112" s="236"/>
      <c r="QL112" s="236"/>
      <c r="QM112" s="236"/>
      <c r="QN112" s="236"/>
      <c r="QO112" s="236"/>
      <c r="QP112" s="236"/>
      <c r="QQ112" s="236"/>
      <c r="QR112" s="236"/>
      <c r="QS112" s="236"/>
      <c r="QT112" s="236"/>
      <c r="QU112" s="236"/>
      <c r="QV112" s="236"/>
      <c r="QW112" s="236"/>
      <c r="QX112" s="236"/>
      <c r="QY112" s="84"/>
      <c r="QZ112" s="84"/>
      <c r="RA112" s="84"/>
      <c r="RB112" s="84"/>
      <c r="RC112" s="84"/>
      <c r="RD112" s="84"/>
      <c r="RE112" s="84"/>
      <c r="RF112" s="84"/>
      <c r="RG112" s="84"/>
      <c r="RH112" s="84"/>
      <c r="RI112" s="84"/>
      <c r="RJ112" s="84"/>
      <c r="RK112" s="84"/>
      <c r="RL112" s="84"/>
      <c r="RM112" s="84"/>
      <c r="RN112" s="84"/>
      <c r="RO112" s="84"/>
      <c r="RP112" s="84"/>
      <c r="RQ112" s="84"/>
      <c r="RR112" s="84"/>
      <c r="RS112" s="84"/>
      <c r="RT112" s="84"/>
      <c r="RU112" s="84"/>
      <c r="RV112" s="84"/>
      <c r="RW112" s="84"/>
      <c r="RX112" s="84"/>
      <c r="RY112" s="84"/>
      <c r="RZ112" s="84"/>
      <c r="SA112" s="84"/>
      <c r="SB112" s="84"/>
      <c r="SC112" s="84"/>
      <c r="SD112" s="84"/>
      <c r="SE112" s="84"/>
      <c r="SF112" s="84"/>
      <c r="SG112" s="84"/>
      <c r="SH112" s="84"/>
      <c r="SI112" s="84"/>
      <c r="SJ112" s="84"/>
      <c r="SK112" s="84"/>
      <c r="SL112" s="84"/>
      <c r="SM112" s="84"/>
      <c r="SN112" s="84"/>
      <c r="SO112" s="84"/>
      <c r="SP112" s="84"/>
      <c r="SQ112" s="84"/>
      <c r="SR112" s="84"/>
      <c r="SS112" s="84"/>
      <c r="ST112" s="84"/>
      <c r="SU112" s="84"/>
      <c r="SV112" s="84"/>
      <c r="SW112" s="84"/>
      <c r="SX112" s="84"/>
      <c r="SY112" s="84"/>
      <c r="SZ112" s="84"/>
      <c r="TA112" s="84"/>
      <c r="TB112" s="84"/>
      <c r="TC112" s="84"/>
      <c r="TD112" s="84"/>
      <c r="TE112" s="84"/>
      <c r="TF112" s="84"/>
      <c r="TG112" s="84"/>
      <c r="TH112" s="84"/>
      <c r="TI112" s="84"/>
      <c r="TJ112" s="84"/>
      <c r="TK112" s="84"/>
      <c r="TL112" s="84"/>
      <c r="TM112" s="84"/>
      <c r="TN112" s="84"/>
      <c r="TO112" s="84"/>
      <c r="TP112" s="84"/>
      <c r="TQ112" s="84"/>
      <c r="TR112" s="84"/>
      <c r="TS112" s="84"/>
      <c r="TT112" s="84"/>
      <c r="TU112" s="84"/>
      <c r="TV112" s="84"/>
      <c r="TW112" s="84"/>
      <c r="TX112" s="84"/>
      <c r="TY112" s="84"/>
      <c r="TZ112" s="84"/>
      <c r="UA112" s="84"/>
      <c r="UB112" s="84"/>
      <c r="UC112" s="84"/>
      <c r="UD112" s="84"/>
      <c r="UE112" s="84"/>
      <c r="UF112" s="84"/>
      <c r="UG112" s="84"/>
      <c r="UH112" s="84"/>
      <c r="UI112" s="84"/>
    </row>
    <row r="113" spans="1:555" s="90" customFormat="1" ht="19.5" customHeight="1" x14ac:dyDescent="0.35">
      <c r="A113" s="84"/>
      <c r="B113" s="1167"/>
      <c r="C113" s="867"/>
      <c r="D113" s="869"/>
      <c r="E113" s="869"/>
      <c r="F113" s="872">
        <f>SUM(F100:F112)</f>
        <v>38407.51</v>
      </c>
      <c r="G113" s="873"/>
      <c r="H113" s="955">
        <f>F113/D55</f>
        <v>1.5363004</v>
      </c>
      <c r="I113" s="503"/>
      <c r="J113" s="503"/>
      <c r="K113" s="503"/>
      <c r="L113" s="1146"/>
      <c r="M113" s="330"/>
      <c r="N113" s="1238">
        <v>-7451.25</v>
      </c>
      <c r="O113" s="498"/>
      <c r="P113" s="330"/>
      <c r="Q113" s="271">
        <f>SUM(Q100:Q112)</f>
        <v>-745.125</v>
      </c>
      <c r="R113" s="274"/>
      <c r="S113" s="499"/>
      <c r="T113" s="1042">
        <v>-14010</v>
      </c>
      <c r="U113" s="269"/>
      <c r="V113" s="499"/>
      <c r="W113" s="1042">
        <v>-1401</v>
      </c>
      <c r="X113" s="269"/>
      <c r="Y113" s="499"/>
      <c r="Z113" s="415">
        <f>SUM(Z100:Z112)</f>
        <v>16090</v>
      </c>
      <c r="AA113" s="269"/>
      <c r="AB113" s="330">
        <f>AB110</f>
        <v>0</v>
      </c>
      <c r="AC113" s="304">
        <f>SUM(AC100:AC112)</f>
        <v>8045</v>
      </c>
      <c r="AD113" s="274"/>
      <c r="AE113" s="499"/>
      <c r="AF113" s="1038">
        <v>1609</v>
      </c>
      <c r="AG113" s="274"/>
      <c r="AH113" s="499"/>
      <c r="AI113" s="1038">
        <v>34625</v>
      </c>
      <c r="AJ113" s="392"/>
      <c r="AK113" s="330"/>
      <c r="AL113" s="1038">
        <v>17312.5</v>
      </c>
      <c r="AM113" s="274"/>
      <c r="AN113" s="499"/>
      <c r="AO113" s="1038">
        <v>6925</v>
      </c>
      <c r="AP113" s="392"/>
      <c r="AQ113" s="318"/>
      <c r="AR113" s="1038">
        <v>20507.5</v>
      </c>
      <c r="AS113" s="304"/>
      <c r="AT113" s="277"/>
      <c r="AU113" s="1038">
        <v>10253.75</v>
      </c>
      <c r="AV113" s="304"/>
      <c r="AW113" s="591"/>
      <c r="AX113" s="1038">
        <v>2050.75</v>
      </c>
      <c r="AY113" s="304"/>
      <c r="AZ113" s="499"/>
      <c r="BA113" s="271">
        <f>SUM(BA100:BA112)</f>
        <v>8650</v>
      </c>
      <c r="BB113" s="392"/>
      <c r="BC113" s="330"/>
      <c r="BD113" s="271">
        <f>SUM(BD100:BD112)</f>
        <v>10350</v>
      </c>
      <c r="BE113" s="274"/>
      <c r="BF113" s="499"/>
      <c r="BG113" s="1038">
        <v>16037.5</v>
      </c>
      <c r="BH113" s="358"/>
      <c r="BI113" s="499"/>
      <c r="BJ113" s="1038">
        <v>30906.25</v>
      </c>
      <c r="BK113" s="358"/>
      <c r="BL113" s="499"/>
      <c r="BM113" s="699">
        <f>SUM(BM100:BM112)</f>
        <v>15453.125</v>
      </c>
      <c r="BN113" s="358"/>
      <c r="BO113" s="499"/>
      <c r="BP113" s="1038">
        <v>13312.5</v>
      </c>
      <c r="BQ113" s="358"/>
      <c r="BR113" s="499"/>
      <c r="BS113" s="699">
        <f>SUM(BS100:BS112)</f>
        <v>28287.5</v>
      </c>
      <c r="BT113" s="358"/>
      <c r="BU113" s="499"/>
      <c r="BV113" s="699">
        <f>SUM(BV100:BV112)</f>
        <v>14143.75</v>
      </c>
      <c r="BW113" s="358"/>
      <c r="BX113" s="499"/>
      <c r="BY113" s="1038">
        <v>12430</v>
      </c>
      <c r="BZ113" s="358"/>
      <c r="CA113" s="499"/>
      <c r="CB113" s="1038">
        <v>3720</v>
      </c>
      <c r="CC113" s="358"/>
      <c r="CD113" s="499"/>
      <c r="CE113" s="699">
        <f>SUM(CE100:CE112)</f>
        <v>1860</v>
      </c>
      <c r="CF113" s="358"/>
      <c r="CG113" s="499"/>
      <c r="CH113" s="1038">
        <v>372</v>
      </c>
      <c r="CI113" s="358"/>
      <c r="CJ113" s="499">
        <f>CJ110</f>
        <v>0</v>
      </c>
      <c r="CK113" s="271"/>
      <c r="CL113" s="392">
        <f>CK113*CJ113</f>
        <v>0</v>
      </c>
      <c r="CM113" s="330">
        <f>CM110</f>
        <v>0</v>
      </c>
      <c r="CN113" s="271"/>
      <c r="CO113" s="269">
        <f>CN113*CM113</f>
        <v>0</v>
      </c>
      <c r="CP113" s="501">
        <f>CP110</f>
        <v>0</v>
      </c>
      <c r="CQ113" s="271"/>
      <c r="CR113" s="299"/>
      <c r="CS113" s="330">
        <f>CS110</f>
        <v>1</v>
      </c>
      <c r="CT113" s="271"/>
      <c r="CU113" s="274">
        <f>CT113*CS113</f>
        <v>0</v>
      </c>
      <c r="CV113" s="371">
        <f>SUM(CV100:CV112)</f>
        <v>38407.51</v>
      </c>
      <c r="CW113" s="371"/>
      <c r="CX113" s="223"/>
      <c r="CY113" s="1127"/>
      <c r="CZ113" s="297"/>
      <c r="DA113" s="278">
        <f>SUM(DA100:DA112)</f>
        <v>1913.75</v>
      </c>
      <c r="DB113" s="305"/>
      <c r="DC113" s="297"/>
      <c r="DD113" s="304">
        <f>SUM(DD100:DD112)</f>
        <v>191.375</v>
      </c>
      <c r="DE113" s="305"/>
      <c r="DF113" s="297"/>
      <c r="DG113" s="1216">
        <v>15170</v>
      </c>
      <c r="DH113" s="305"/>
      <c r="DI113" s="297"/>
      <c r="DJ113" s="1038">
        <v>1517</v>
      </c>
      <c r="DK113" s="1038"/>
      <c r="DL113" s="297"/>
      <c r="DM113" s="1216">
        <v>34880</v>
      </c>
      <c r="DN113" s="596"/>
      <c r="DO113" s="330"/>
      <c r="DP113" s="304">
        <f>SUM(DP100:DP112)</f>
        <v>17440</v>
      </c>
      <c r="DQ113" s="274"/>
      <c r="DR113" s="499"/>
      <c r="DS113" s="304">
        <f>SUM(DS100:DS112)</f>
        <v>3488</v>
      </c>
      <c r="DT113" s="274"/>
      <c r="DU113" s="297"/>
      <c r="DV113" s="1038">
        <v>22407.5</v>
      </c>
      <c r="DW113" s="299"/>
      <c r="DX113" s="297"/>
      <c r="DY113" s="304">
        <f>SUM(DY100:DY112)</f>
        <v>11203.75</v>
      </c>
      <c r="DZ113" s="299"/>
      <c r="EA113" s="297"/>
      <c r="EB113" s="1054">
        <v>4481.5</v>
      </c>
      <c r="EC113" s="299"/>
      <c r="ED113" s="276"/>
      <c r="EE113" s="304">
        <v>28087.5</v>
      </c>
      <c r="EF113" s="299"/>
      <c r="EG113" s="316"/>
      <c r="EH113" s="304">
        <f>SUM(EH100:EH112)</f>
        <v>14043.75</v>
      </c>
      <c r="EI113" s="358"/>
      <c r="EJ113" s="276"/>
      <c r="EK113" s="304">
        <f>SUM(EK100:EK112)</f>
        <v>2808.75</v>
      </c>
      <c r="EL113" s="269"/>
      <c r="EM113" s="297"/>
      <c r="EN113" s="1227">
        <v>18750</v>
      </c>
      <c r="EO113" s="299"/>
      <c r="EP113" s="297"/>
      <c r="EQ113" s="304">
        <f>SUM(EQ100:EQ112)</f>
        <v>14725</v>
      </c>
      <c r="ER113" s="299"/>
      <c r="ES113" s="297"/>
      <c r="ET113" s="1038">
        <v>12520</v>
      </c>
      <c r="EU113" s="299"/>
      <c r="EV113" s="297"/>
      <c r="EW113" s="1038">
        <v>5700</v>
      </c>
      <c r="EX113" s="299"/>
      <c r="EY113" s="297"/>
      <c r="EZ113" s="1038">
        <v>2850</v>
      </c>
      <c r="FA113" s="299"/>
      <c r="FB113" s="297"/>
      <c r="FC113" s="1038">
        <f>SUM(FC100:FC111)</f>
        <v>9493.75</v>
      </c>
      <c r="FD113" s="299"/>
      <c r="FE113" s="297"/>
      <c r="FF113" s="1038">
        <v>14418.75</v>
      </c>
      <c r="FG113" s="299"/>
      <c r="FH113" s="297"/>
      <c r="FI113" s="1038">
        <v>7209.37</v>
      </c>
      <c r="FJ113" s="299"/>
      <c r="FK113" s="297"/>
      <c r="FL113" s="1038">
        <v>5015</v>
      </c>
      <c r="FM113" s="299"/>
      <c r="FN113" s="297"/>
      <c r="FO113" s="1038">
        <v>16090</v>
      </c>
      <c r="FP113" s="269"/>
      <c r="FQ113" s="269">
        <f>FO113+FQ98</f>
        <v>109510</v>
      </c>
      <c r="FR113" s="297"/>
      <c r="FS113" s="304">
        <f>SUM(FS100:FS112)</f>
        <v>8045</v>
      </c>
      <c r="FT113" s="299"/>
      <c r="FU113" s="297"/>
      <c r="FV113" s="304">
        <f>SUM(FV100:FV112)</f>
        <v>1609</v>
      </c>
      <c r="FW113" s="299"/>
      <c r="FX113" s="647">
        <f>SUM(FX100:FX112)</f>
        <v>0</v>
      </c>
      <c r="FY113" s="492"/>
      <c r="FZ113" s="302"/>
      <c r="GA113" s="1131"/>
      <c r="GB113" s="316"/>
      <c r="GC113" s="371">
        <f>SUM(GC100:GC112)</f>
        <v>790.25</v>
      </c>
      <c r="GD113" s="304"/>
      <c r="GE113" s="547"/>
      <c r="GF113" s="1038">
        <v>79.13</v>
      </c>
      <c r="GG113" s="544"/>
      <c r="GH113" s="277"/>
      <c r="GI113" s="1038">
        <v>18885</v>
      </c>
      <c r="GJ113" s="304"/>
      <c r="GK113" s="547"/>
      <c r="GL113" s="304">
        <f>SUM(GL100:GL112)</f>
        <v>1888.5</v>
      </c>
      <c r="GM113" s="544"/>
      <c r="GN113" s="601"/>
      <c r="GO113" s="304">
        <f>SUM(GO100:GO112)</f>
        <v>37886.25</v>
      </c>
      <c r="GP113" s="544"/>
      <c r="GQ113" s="330"/>
      <c r="GR113" s="304">
        <f>SUM(GR100:GR112)</f>
        <v>18943.125</v>
      </c>
      <c r="GS113" s="274"/>
      <c r="GT113" s="499"/>
      <c r="GU113" s="304">
        <f>SUM(GU100:GU112)</f>
        <v>3788.625</v>
      </c>
      <c r="GV113" s="274"/>
      <c r="GW113" s="499"/>
      <c r="GX113" s="1038">
        <v>38517.5</v>
      </c>
      <c r="GY113" s="274"/>
      <c r="GZ113" s="499"/>
      <c r="HA113" s="304">
        <f>SUM(HA100:HA112)</f>
        <v>19258.75</v>
      </c>
      <c r="HB113" s="274"/>
      <c r="HC113" s="499"/>
      <c r="HD113" s="1038">
        <v>7703.5</v>
      </c>
      <c r="HE113" s="274"/>
      <c r="HF113" s="499"/>
      <c r="HG113" s="304">
        <f>SUM(HG100:HG112)</f>
        <v>23460</v>
      </c>
      <c r="HH113" s="274"/>
      <c r="HI113" s="691"/>
      <c r="HJ113" s="230">
        <f>SUM(HJ100:HJ112)</f>
        <v>11730</v>
      </c>
      <c r="HK113" s="498"/>
      <c r="HL113" s="276"/>
      <c r="HM113" s="230">
        <f>SUM(HM100:HM112)</f>
        <v>2346</v>
      </c>
      <c r="HN113" s="317"/>
      <c r="HO113" s="276"/>
      <c r="HP113" s="1038">
        <v>13480</v>
      </c>
      <c r="HQ113" s="317"/>
      <c r="HR113" s="499"/>
      <c r="HS113" s="304"/>
      <c r="HT113" s="392"/>
      <c r="HU113" s="691"/>
      <c r="HV113" s="1038">
        <v>9735</v>
      </c>
      <c r="HW113" s="498"/>
      <c r="HX113" s="499"/>
      <c r="HY113" s="304"/>
      <c r="HZ113" s="392"/>
      <c r="IA113" s="276"/>
      <c r="IB113" s="1038">
        <v>9850</v>
      </c>
      <c r="IC113" s="317"/>
      <c r="ID113" s="499"/>
      <c r="IE113" s="1038">
        <v>382.25</v>
      </c>
      <c r="IF113" s="392"/>
      <c r="IG113" s="316"/>
      <c r="IH113" s="230">
        <f>SUM(IH100:IH112)</f>
        <v>7706.25</v>
      </c>
      <c r="II113" s="498"/>
      <c r="IJ113" s="316"/>
      <c r="IK113" s="304">
        <f>SUM(IK100:IK112)</f>
        <v>3853.125</v>
      </c>
      <c r="IL113" s="317"/>
      <c r="IM113" s="499"/>
      <c r="IN113" s="1038">
        <v>222.75</v>
      </c>
      <c r="IO113" s="392"/>
      <c r="IP113" s="316"/>
      <c r="IQ113" s="1038">
        <v>2256.25</v>
      </c>
      <c r="IR113" s="317"/>
      <c r="IS113" s="499"/>
      <c r="IT113" s="304"/>
      <c r="IU113" s="392"/>
      <c r="IV113" s="316"/>
      <c r="IW113" s="304">
        <f>SUM(IW100:IW112)</f>
        <v>7618.25</v>
      </c>
      <c r="IX113" s="317"/>
      <c r="IY113" s="499"/>
      <c r="IZ113" s="304">
        <f>SUM(IZ100:IZ112)</f>
        <v>3809.125</v>
      </c>
      <c r="JA113" s="392"/>
      <c r="JB113" s="385"/>
      <c r="JC113" s="304">
        <f>SUM(JC100:JC112)</f>
        <v>305.48</v>
      </c>
      <c r="JD113" s="392"/>
      <c r="JE113" s="499"/>
      <c r="JF113" s="304">
        <f>SUM(JF100:JF112)</f>
        <v>5860</v>
      </c>
      <c r="JG113" s="392"/>
      <c r="JH113" s="499"/>
      <c r="JI113" s="1038">
        <v>17170</v>
      </c>
      <c r="JJ113" s="392"/>
      <c r="JK113" s="499"/>
      <c r="JL113" s="1038">
        <v>8585</v>
      </c>
      <c r="JM113" s="392"/>
      <c r="JN113" s="499"/>
      <c r="JO113" s="304">
        <f>SUM(JO100:JO112)</f>
        <v>1717</v>
      </c>
      <c r="JP113" s="392"/>
      <c r="JQ113" s="304">
        <f>SUM(JQ100:JQ112)</f>
        <v>0</v>
      </c>
      <c r="JR113" s="498"/>
      <c r="JS113" s="223"/>
      <c r="JT113" s="254">
        <f t="shared" si="1199"/>
        <v>43405</v>
      </c>
      <c r="JU113" s="253">
        <f t="shared" si="1200"/>
        <v>0</v>
      </c>
      <c r="JV113" s="253">
        <f t="shared" si="1201"/>
        <v>10785.075000000001</v>
      </c>
      <c r="JW113" s="253">
        <f t="shared" si="1202"/>
        <v>0</v>
      </c>
      <c r="JX113" s="253">
        <f t="shared" si="1203"/>
        <v>7531</v>
      </c>
      <c r="JY113" s="253">
        <f t="shared" si="1204"/>
        <v>0</v>
      </c>
      <c r="JZ113" s="253">
        <f t="shared" si="1205"/>
        <v>0</v>
      </c>
      <c r="KA113" s="253">
        <f t="shared" si="1206"/>
        <v>13130</v>
      </c>
      <c r="KB113" s="253">
        <f t="shared" si="1207"/>
        <v>0</v>
      </c>
      <c r="KC113" s="253">
        <f t="shared" si="1208"/>
        <v>0</v>
      </c>
      <c r="KD113" s="831">
        <f t="shared" si="1209"/>
        <v>21025</v>
      </c>
      <c r="KE113" s="831">
        <f t="shared" si="1210"/>
        <v>0</v>
      </c>
      <c r="KF113" s="831">
        <f t="shared" si="1211"/>
        <v>0</v>
      </c>
      <c r="KG113" s="831">
        <f t="shared" si="1212"/>
        <v>8480.869999999999</v>
      </c>
      <c r="KH113" s="831">
        <f t="shared" si="1213"/>
        <v>0</v>
      </c>
      <c r="KI113" s="831">
        <f t="shared" si="1214"/>
        <v>0</v>
      </c>
      <c r="KJ113" s="253">
        <f t="shared" si="1215"/>
        <v>0</v>
      </c>
      <c r="KK113" s="831">
        <f t="shared" si="1216"/>
        <v>0</v>
      </c>
      <c r="KL113" s="831">
        <f t="shared" si="1217"/>
        <v>93552.5</v>
      </c>
      <c r="KM113" s="831">
        <f t="shared" si="1218"/>
        <v>0</v>
      </c>
      <c r="KN113" s="831">
        <f t="shared" si="1219"/>
        <v>0</v>
      </c>
      <c r="KO113" s="831">
        <f t="shared" si="1220"/>
        <v>75471.875</v>
      </c>
      <c r="KP113" s="831">
        <f t="shared" si="1221"/>
        <v>0</v>
      </c>
      <c r="KQ113" s="831">
        <f t="shared" si="1222"/>
        <v>0</v>
      </c>
      <c r="KR113" s="831">
        <f t="shared" si="1223"/>
        <v>0</v>
      </c>
      <c r="KS113" s="831">
        <f t="shared" si="1224"/>
        <v>11653</v>
      </c>
      <c r="KT113" s="243">
        <f t="shared" si="1225"/>
        <v>0</v>
      </c>
      <c r="KU113" s="243">
        <f t="shared" si="1226"/>
        <v>0</v>
      </c>
      <c r="KV113" s="243">
        <f t="shared" si="1227"/>
        <v>0</v>
      </c>
      <c r="KW113" s="243">
        <f t="shared" si="1228"/>
        <v>0</v>
      </c>
      <c r="KX113" s="243">
        <f t="shared" si="1229"/>
        <v>0</v>
      </c>
      <c r="KY113" s="243">
        <f t="shared" si="1230"/>
        <v>0</v>
      </c>
      <c r="KZ113" s="243">
        <f t="shared" si="1278"/>
        <v>0</v>
      </c>
      <c r="LA113" s="243">
        <f t="shared" si="1231"/>
        <v>0</v>
      </c>
      <c r="LB113" s="243">
        <f t="shared" si="1232"/>
        <v>0</v>
      </c>
      <c r="LC113" s="243">
        <f t="shared" si="1233"/>
        <v>0</v>
      </c>
      <c r="LD113" s="243">
        <f t="shared" si="1234"/>
        <v>0</v>
      </c>
      <c r="LE113" s="243">
        <f t="shared" si="1235"/>
        <v>0</v>
      </c>
      <c r="LF113" s="243">
        <f t="shared" si="1236"/>
        <v>0</v>
      </c>
      <c r="LG113" s="243">
        <f t="shared" si="1237"/>
        <v>0</v>
      </c>
      <c r="LH113" s="243">
        <f t="shared" si="1238"/>
        <v>0</v>
      </c>
      <c r="LI113" s="243">
        <f t="shared" si="1239"/>
        <v>0</v>
      </c>
      <c r="LJ113" s="243">
        <f t="shared" si="1240"/>
        <v>0</v>
      </c>
      <c r="LK113" s="243">
        <f t="shared" si="1241"/>
        <v>0</v>
      </c>
      <c r="LL113" s="243">
        <f t="shared" si="1242"/>
        <v>0</v>
      </c>
      <c r="LM113" s="243">
        <f t="shared" si="1243"/>
        <v>0</v>
      </c>
      <c r="LN113" s="243">
        <f t="shared" si="1244"/>
        <v>0</v>
      </c>
      <c r="LO113" s="243">
        <f t="shared" si="1245"/>
        <v>0</v>
      </c>
      <c r="LP113" s="243">
        <f t="shared" si="1246"/>
        <v>0</v>
      </c>
      <c r="LQ113" s="243">
        <f t="shared" si="1247"/>
        <v>0</v>
      </c>
      <c r="LR113" s="243">
        <f t="shared" si="1248"/>
        <v>0</v>
      </c>
      <c r="LS113" s="243">
        <f t="shared" si="1249"/>
        <v>0</v>
      </c>
      <c r="LT113" s="243">
        <f t="shared" si="1250"/>
        <v>0</v>
      </c>
      <c r="LU113" s="243">
        <f t="shared" si="1251"/>
        <v>0</v>
      </c>
      <c r="LV113" s="243">
        <f t="shared" si="1252"/>
        <v>0</v>
      </c>
      <c r="LW113" s="243">
        <f t="shared" si="1253"/>
        <v>0</v>
      </c>
      <c r="LX113" s="243">
        <f t="shared" si="1254"/>
        <v>0</v>
      </c>
      <c r="LY113" s="243">
        <f t="shared" si="1255"/>
        <v>0</v>
      </c>
      <c r="LZ113" s="243">
        <f t="shared" si="1256"/>
        <v>0</v>
      </c>
      <c r="MA113" s="243">
        <f t="shared" si="1257"/>
        <v>0</v>
      </c>
      <c r="MB113" s="243">
        <f t="shared" si="1258"/>
        <v>0</v>
      </c>
      <c r="MC113" s="243">
        <f t="shared" si="1279"/>
        <v>0</v>
      </c>
      <c r="MD113" s="243">
        <f t="shared" si="1259"/>
        <v>0</v>
      </c>
      <c r="ME113" s="243">
        <f t="shared" si="1260"/>
        <v>0</v>
      </c>
      <c r="MF113" s="243">
        <f t="shared" si="1261"/>
        <v>0</v>
      </c>
      <c r="MG113" s="243">
        <f t="shared" si="1262"/>
        <v>0</v>
      </c>
      <c r="MH113" s="243">
        <f t="shared" si="1263"/>
        <v>0</v>
      </c>
      <c r="MI113" s="243">
        <f t="shared" si="1264"/>
        <v>0</v>
      </c>
      <c r="MJ113" s="243">
        <f t="shared" si="1265"/>
        <v>0</v>
      </c>
      <c r="MK113" s="243">
        <f t="shared" si="1266"/>
        <v>0</v>
      </c>
      <c r="ML113" s="243">
        <f t="shared" si="1267"/>
        <v>0</v>
      </c>
      <c r="MM113" s="243">
        <f t="shared" si="1268"/>
        <v>0</v>
      </c>
      <c r="MN113" s="243">
        <f t="shared" si="1269"/>
        <v>0</v>
      </c>
      <c r="MO113" s="243">
        <f t="shared" si="1270"/>
        <v>0</v>
      </c>
      <c r="MP113" s="243">
        <f t="shared" si="1271"/>
        <v>0</v>
      </c>
      <c r="MQ113" s="243">
        <f t="shared" si="1272"/>
        <v>0</v>
      </c>
      <c r="MR113" s="243">
        <f t="shared" si="1273"/>
        <v>0</v>
      </c>
      <c r="MS113" s="243">
        <f t="shared" si="1274"/>
        <v>0</v>
      </c>
      <c r="MT113" s="243">
        <f t="shared" si="1275"/>
        <v>0</v>
      </c>
      <c r="MU113" s="243">
        <f t="shared" si="1276"/>
        <v>0</v>
      </c>
      <c r="MV113" s="243">
        <f t="shared" si="1277"/>
        <v>0</v>
      </c>
      <c r="MW113" s="861">
        <f t="shared" si="898"/>
        <v>43405</v>
      </c>
      <c r="MX113" s="253">
        <f t="shared" si="899"/>
        <v>241629.32</v>
      </c>
      <c r="MY113" s="243">
        <f t="shared" si="900"/>
        <v>0</v>
      </c>
      <c r="MZ113" s="243">
        <f t="shared" si="901"/>
        <v>0</v>
      </c>
      <c r="NA113" s="243">
        <f t="shared" si="902"/>
        <v>241629.32</v>
      </c>
      <c r="NB113" s="359"/>
      <c r="NC113" s="1159"/>
      <c r="ND113" s="378"/>
      <c r="NE113" s="378"/>
      <c r="NF113" s="382"/>
      <c r="NG113" s="415"/>
      <c r="NH113" s="821"/>
      <c r="NI113" s="415"/>
      <c r="NJ113" s="415"/>
      <c r="NK113" s="1115"/>
      <c r="NL113" s="994"/>
      <c r="NM113" s="413"/>
      <c r="NN113" s="378"/>
      <c r="NO113" s="243"/>
      <c r="NP113" s="243"/>
      <c r="NQ113" s="276"/>
      <c r="NR113" s="254"/>
      <c r="NS113" s="757"/>
      <c r="NT113" s="757"/>
      <c r="NU113" s="758"/>
      <c r="NV113" s="758"/>
      <c r="NW113" s="758"/>
      <c r="NX113" s="234"/>
      <c r="NY113" s="241"/>
      <c r="NZ113" s="241"/>
      <c r="OA113" s="143"/>
      <c r="OB113" s="241"/>
      <c r="OC113" s="241"/>
      <c r="OD113" s="236"/>
      <c r="OE113" s="236"/>
      <c r="OF113" s="236"/>
      <c r="OG113" s="234"/>
      <c r="OH113" s="143"/>
      <c r="OI113" s="236"/>
      <c r="OJ113" s="236"/>
      <c r="OK113" s="236"/>
      <c r="OL113" s="236"/>
      <c r="OM113" s="236"/>
      <c r="ON113" s="236"/>
      <c r="OO113" s="236"/>
      <c r="OP113" s="236"/>
      <c r="OQ113" s="236"/>
      <c r="OR113" s="236"/>
      <c r="OS113" s="236"/>
      <c r="OT113" s="236"/>
      <c r="OU113" s="236"/>
      <c r="OV113" s="236"/>
      <c r="OW113" s="236"/>
      <c r="OX113" s="236"/>
      <c r="OY113" s="236"/>
      <c r="OZ113" s="236"/>
      <c r="PA113" s="236"/>
      <c r="PB113" s="236"/>
      <c r="PC113" s="236"/>
      <c r="PD113" s="236"/>
      <c r="PE113" s="236"/>
      <c r="PF113" s="236"/>
      <c r="PG113" s="236"/>
      <c r="PH113" s="236"/>
      <c r="PI113" s="236"/>
      <c r="PJ113" s="236"/>
      <c r="PK113" s="236"/>
      <c r="PL113" s="236"/>
      <c r="PM113" s="236"/>
      <c r="PN113" s="236"/>
      <c r="PO113" s="236"/>
      <c r="PP113" s="236"/>
      <c r="PQ113" s="236"/>
      <c r="PR113" s="236"/>
      <c r="PS113" s="236"/>
      <c r="PT113" s="236"/>
      <c r="PU113" s="236"/>
      <c r="PV113" s="236"/>
      <c r="PW113" s="236"/>
      <c r="PX113" s="236"/>
      <c r="PY113" s="236"/>
      <c r="PZ113" s="236"/>
      <c r="QA113" s="236"/>
      <c r="QB113" s="236"/>
      <c r="QC113" s="236"/>
      <c r="QD113" s="236"/>
      <c r="QE113" s="236"/>
      <c r="QF113" s="236"/>
      <c r="QG113" s="236"/>
      <c r="QH113" s="236"/>
      <c r="QI113" s="236"/>
      <c r="QJ113" s="236"/>
      <c r="QK113" s="236"/>
      <c r="QL113" s="236"/>
      <c r="QM113" s="236"/>
      <c r="QN113" s="236"/>
      <c r="QO113" s="236"/>
      <c r="QP113" s="236"/>
      <c r="QQ113" s="236"/>
      <c r="QR113" s="236"/>
      <c r="QS113" s="236"/>
      <c r="QT113" s="236"/>
      <c r="QU113" s="236"/>
      <c r="QV113" s="236"/>
      <c r="QW113" s="236"/>
      <c r="QX113" s="236"/>
      <c r="QY113" s="84"/>
      <c r="QZ113" s="84"/>
      <c r="RA113" s="84"/>
      <c r="RB113" s="84"/>
      <c r="RC113" s="84"/>
      <c r="RD113" s="84"/>
      <c r="RE113" s="84"/>
      <c r="RF113" s="84"/>
      <c r="RG113" s="84"/>
      <c r="RH113" s="84"/>
      <c r="RI113" s="84"/>
      <c r="RJ113" s="84"/>
      <c r="RK113" s="84"/>
      <c r="RL113" s="84"/>
      <c r="RM113" s="84"/>
      <c r="RN113" s="84"/>
      <c r="RO113" s="84"/>
      <c r="RP113" s="84"/>
      <c r="RQ113" s="84"/>
      <c r="RR113" s="84"/>
      <c r="RS113" s="84"/>
      <c r="RT113" s="84"/>
      <c r="RU113" s="84"/>
      <c r="RV113" s="84"/>
      <c r="RW113" s="84"/>
      <c r="RX113" s="84"/>
      <c r="RY113" s="84"/>
      <c r="RZ113" s="84"/>
      <c r="SA113" s="84"/>
      <c r="SB113" s="84"/>
      <c r="SC113" s="84"/>
      <c r="SD113" s="84"/>
      <c r="SE113" s="84"/>
      <c r="SF113" s="84"/>
      <c r="SG113" s="84"/>
      <c r="SH113" s="84"/>
      <c r="SI113" s="84"/>
      <c r="SJ113" s="84"/>
      <c r="SK113" s="84"/>
      <c r="SL113" s="84"/>
      <c r="SM113" s="84"/>
      <c r="SN113" s="84"/>
      <c r="SO113" s="84"/>
      <c r="SP113" s="84"/>
      <c r="SQ113" s="84"/>
      <c r="SR113" s="84"/>
      <c r="SS113" s="84"/>
      <c r="ST113" s="84"/>
      <c r="SU113" s="84"/>
      <c r="SV113" s="84"/>
      <c r="SW113" s="84"/>
      <c r="SX113" s="84"/>
      <c r="SY113" s="84"/>
      <c r="SZ113" s="84"/>
      <c r="TA113" s="84"/>
      <c r="TB113" s="84"/>
      <c r="TC113" s="84"/>
      <c r="TD113" s="84"/>
      <c r="TE113" s="84"/>
      <c r="TF113" s="84"/>
      <c r="TG113" s="84"/>
      <c r="TH113" s="84"/>
      <c r="TI113" s="84"/>
      <c r="TJ113" s="84"/>
      <c r="TK113" s="84"/>
      <c r="TL113" s="84"/>
      <c r="TM113" s="84"/>
      <c r="TN113" s="84"/>
      <c r="TO113" s="84"/>
      <c r="TP113" s="84"/>
      <c r="TQ113" s="84"/>
      <c r="TR113" s="84"/>
      <c r="TS113" s="84"/>
      <c r="TT113" s="84"/>
      <c r="TU113" s="84"/>
      <c r="TV113" s="84"/>
      <c r="TW113" s="84"/>
      <c r="TX113" s="84"/>
      <c r="TY113" s="84"/>
      <c r="TZ113" s="84"/>
      <c r="UA113" s="84"/>
      <c r="UB113" s="84"/>
      <c r="UC113" s="84"/>
      <c r="UD113" s="84"/>
      <c r="UE113" s="84"/>
      <c r="UF113" s="84"/>
      <c r="UG113" s="84"/>
      <c r="UH113" s="84"/>
      <c r="UI113" s="84"/>
    </row>
    <row r="114" spans="1:555" s="90" customFormat="1" ht="19.5" customHeight="1" x14ac:dyDescent="0.35">
      <c r="A114" s="84"/>
      <c r="B114" s="1167"/>
      <c r="C114" s="867"/>
      <c r="D114" s="869"/>
      <c r="E114" s="869"/>
      <c r="F114" s="867"/>
      <c r="G114" s="870"/>
      <c r="H114" s="953"/>
      <c r="I114" s="355"/>
      <c r="J114" s="355"/>
      <c r="K114" s="355"/>
      <c r="L114" s="1146"/>
      <c r="M114" s="330"/>
      <c r="N114"/>
      <c r="O114" s="321"/>
      <c r="P114" s="330"/>
      <c r="Q114" s="526"/>
      <c r="R114" s="272"/>
      <c r="S114" s="499"/>
      <c r="T114" s="267"/>
      <c r="U114" s="504"/>
      <c r="V114" s="499"/>
      <c r="W114" s="267"/>
      <c r="X114" s="272"/>
      <c r="Y114" s="499"/>
      <c r="Z114" s="521"/>
      <c r="AA114" s="363"/>
      <c r="AB114" s="330"/>
      <c r="AC114" s="521"/>
      <c r="AD114" s="272"/>
      <c r="AE114" s="499"/>
      <c r="AF114" s="267"/>
      <c r="AG114" s="272"/>
      <c r="AH114" s="499"/>
      <c r="AI114" s="267"/>
      <c r="AJ114" s="363"/>
      <c r="AK114" s="330"/>
      <c r="AL114" s="267"/>
      <c r="AM114" s="272"/>
      <c r="AN114" s="499"/>
      <c r="AO114" s="267"/>
      <c r="AP114" s="363"/>
      <c r="AQ114" s="389"/>
      <c r="AR114" s="267"/>
      <c r="AS114" s="521"/>
      <c r="AT114" s="670"/>
      <c r="AU114" s="267"/>
      <c r="AV114" s="521"/>
      <c r="AW114" s="306"/>
      <c r="AX114" s="267"/>
      <c r="AY114" s="521"/>
      <c r="AZ114" s="499"/>
      <c r="BA114" s="267"/>
      <c r="BB114" s="363"/>
      <c r="BC114" s="330"/>
      <c r="BD114" s="267"/>
      <c r="BE114" s="272"/>
      <c r="BF114" s="499"/>
      <c r="BG114" s="267"/>
      <c r="BH114" s="363"/>
      <c r="BI114" s="499"/>
      <c r="BJ114" s="267"/>
      <c r="BK114" s="272"/>
      <c r="BL114" s="499"/>
      <c r="BM114" s="267"/>
      <c r="BN114" s="363"/>
      <c r="BO114" s="499"/>
      <c r="BP114" s="267"/>
      <c r="BQ114" s="272"/>
      <c r="BR114" s="499"/>
      <c r="BS114" s="521"/>
      <c r="BT114" s="272"/>
      <c r="BU114" s="499"/>
      <c r="BV114" s="521"/>
      <c r="BW114" s="363"/>
      <c r="BX114" s="499"/>
      <c r="BY114" s="267"/>
      <c r="BZ114" s="363"/>
      <c r="CA114" s="306"/>
      <c r="CB114" s="267"/>
      <c r="CC114" s="272"/>
      <c r="CD114" s="501"/>
      <c r="CE114" s="521"/>
      <c r="CF114" s="505"/>
      <c r="CG114" s="330"/>
      <c r="CH114" s="267"/>
      <c r="CI114" s="309"/>
      <c r="CJ114" s="499"/>
      <c r="CK114" s="267"/>
      <c r="CL114" s="363"/>
      <c r="CM114" s="330"/>
      <c r="CN114" s="267"/>
      <c r="CO114" s="272"/>
      <c r="CP114" s="501"/>
      <c r="CQ114" s="267"/>
      <c r="CR114" s="807"/>
      <c r="CS114" s="330"/>
      <c r="CT114" s="267"/>
      <c r="CU114" s="272"/>
      <c r="CV114" s="323"/>
      <c r="CW114" s="323"/>
      <c r="CX114" s="224"/>
      <c r="CY114" s="1127"/>
      <c r="CZ114" s="306"/>
      <c r="DA114" s="272"/>
      <c r="DB114" s="309"/>
      <c r="DC114" s="306"/>
      <c r="DD114" s="313"/>
      <c r="DE114" s="309"/>
      <c r="DF114" s="306"/>
      <c r="DG114"/>
      <c r="DH114" s="309"/>
      <c r="DI114" s="306"/>
      <c r="DJ114" s="267"/>
      <c r="DK114" s="597"/>
      <c r="DL114" s="297"/>
      <c r="DM114"/>
      <c r="DN114" s="309"/>
      <c r="DO114" s="330"/>
      <c r="DP114" s="521"/>
      <c r="DQ114" s="272"/>
      <c r="DR114" s="499"/>
      <c r="DS114" s="521"/>
      <c r="DT114" s="272"/>
      <c r="DU114" s="297"/>
      <c r="DV114" s="267"/>
      <c r="DW114" s="309"/>
      <c r="DX114" s="297"/>
      <c r="DY114" s="272"/>
      <c r="DZ114" s="309"/>
      <c r="EA114" s="297"/>
      <c r="EB114" s="1051"/>
      <c r="EC114" s="309"/>
      <c r="ED114" s="670"/>
      <c r="EE114" s="272"/>
      <c r="EF114" s="272"/>
      <c r="EG114" s="389"/>
      <c r="EH114" s="272"/>
      <c r="EI114" s="363"/>
      <c r="EJ114" s="670"/>
      <c r="EK114" s="272"/>
      <c r="EL114" s="272"/>
      <c r="EM114" s="297"/>
      <c r="EN114" s="1228"/>
      <c r="EO114" s="309"/>
      <c r="EP114" s="297"/>
      <c r="EQ114" s="272"/>
      <c r="ER114" s="309"/>
      <c r="ES114" s="297"/>
      <c r="ET114" s="267"/>
      <c r="EU114" s="309"/>
      <c r="EV114" s="297"/>
      <c r="EW114" s="267"/>
      <c r="EX114" s="309"/>
      <c r="EY114" s="297"/>
      <c r="EZ114" s="267"/>
      <c r="FA114" s="309"/>
      <c r="FB114" s="297"/>
      <c r="FC114" s="267"/>
      <c r="FD114" s="309"/>
      <c r="FE114" s="297"/>
      <c r="FF114" s="267"/>
      <c r="FG114" s="309"/>
      <c r="FH114" s="297"/>
      <c r="FI114" s="267"/>
      <c r="FJ114" s="309"/>
      <c r="FK114" s="297"/>
      <c r="FL114" s="267"/>
      <c r="FM114" s="309"/>
      <c r="FN114" s="297"/>
      <c r="FO114" s="267"/>
      <c r="FP114" s="272"/>
      <c r="FQ114" s="272"/>
      <c r="FR114" s="297"/>
      <c r="FS114" s="272"/>
      <c r="FT114" s="309"/>
      <c r="FU114" s="297"/>
      <c r="FV114" s="272"/>
      <c r="FW114" s="309"/>
      <c r="FX114" s="311"/>
      <c r="FY114" s="493"/>
      <c r="FZ114" s="312"/>
      <c r="GA114" s="1132"/>
      <c r="GB114" s="389"/>
      <c r="GC114" s="323"/>
      <c r="GD114" s="244"/>
      <c r="GE114" s="548"/>
      <c r="GF114" s="267"/>
      <c r="GG114" s="390"/>
      <c r="GH114" s="361"/>
      <c r="GI114" s="267"/>
      <c r="GJ114" s="244"/>
      <c r="GK114" s="548"/>
      <c r="GL114" s="244"/>
      <c r="GM114" s="390"/>
      <c r="GN114" s="297"/>
      <c r="GO114" s="272"/>
      <c r="GP114" s="309"/>
      <c r="GQ114" s="330"/>
      <c r="GR114" s="521"/>
      <c r="GS114" s="272"/>
      <c r="GT114" s="499"/>
      <c r="GU114" s="521"/>
      <c r="GV114" s="272"/>
      <c r="GW114" s="499"/>
      <c r="GX114" s="267"/>
      <c r="GY114" s="272"/>
      <c r="GZ114" s="499"/>
      <c r="HA114" s="521"/>
      <c r="HB114" s="272"/>
      <c r="HC114" s="499"/>
      <c r="HD114" s="267"/>
      <c r="HE114" s="272"/>
      <c r="HF114" s="691"/>
      <c r="HG114" s="315"/>
      <c r="HH114" s="321"/>
      <c r="HI114" s="691"/>
      <c r="HJ114" s="315"/>
      <c r="HK114" s="321"/>
      <c r="HL114" s="670"/>
      <c r="HM114" s="315"/>
      <c r="HN114" s="315"/>
      <c r="HO114" s="691"/>
      <c r="HP114" s="267"/>
      <c r="HQ114" s="321"/>
      <c r="HR114" s="499"/>
      <c r="HS114" s="521"/>
      <c r="HT114" s="363"/>
      <c r="HU114" s="691"/>
      <c r="HV114" s="267"/>
      <c r="HW114" s="321"/>
      <c r="HX114" s="499"/>
      <c r="HY114" s="521"/>
      <c r="HZ114" s="363"/>
      <c r="IA114" s="670"/>
      <c r="IB114" s="267"/>
      <c r="IC114" s="315"/>
      <c r="ID114" s="499"/>
      <c r="IE114" s="267"/>
      <c r="IF114" s="363"/>
      <c r="IG114" s="389"/>
      <c r="IH114" s="315"/>
      <c r="II114" s="321"/>
      <c r="IJ114" s="389"/>
      <c r="IK114" s="313"/>
      <c r="IL114" s="315"/>
      <c r="IM114" s="499"/>
      <c r="IN114" s="267"/>
      <c r="IO114" s="363"/>
      <c r="IP114" s="499"/>
      <c r="IQ114" s="267"/>
      <c r="IR114" s="363"/>
      <c r="IS114" s="499"/>
      <c r="IT114" s="521"/>
      <c r="IU114" s="363"/>
      <c r="IV114" s="499"/>
      <c r="IW114" s="521"/>
      <c r="IX114" s="363"/>
      <c r="IY114" s="499"/>
      <c r="IZ114" s="521"/>
      <c r="JA114" s="363"/>
      <c r="JB114" s="385"/>
      <c r="JC114" s="521"/>
      <c r="JD114" s="363"/>
      <c r="JE114" s="499"/>
      <c r="JF114" s="521"/>
      <c r="JG114" s="363"/>
      <c r="JH114" s="499"/>
      <c r="JI114" s="267"/>
      <c r="JJ114" s="363"/>
      <c r="JK114" s="499"/>
      <c r="JL114" s="267"/>
      <c r="JM114" s="363"/>
      <c r="JN114" s="499"/>
      <c r="JO114" s="521"/>
      <c r="JP114" s="363"/>
      <c r="JQ114" s="562"/>
      <c r="JR114" s="321"/>
      <c r="JS114" s="224"/>
      <c r="JT114" s="254">
        <f t="shared" si="1199"/>
        <v>43435</v>
      </c>
      <c r="JU114" s="253">
        <f t="shared" si="1200"/>
        <v>0</v>
      </c>
      <c r="JV114" s="253">
        <f t="shared" si="1201"/>
        <v>12484.875</v>
      </c>
      <c r="JW114" s="253">
        <f t="shared" si="1202"/>
        <v>0</v>
      </c>
      <c r="JX114" s="253">
        <f t="shared" si="1203"/>
        <v>9602</v>
      </c>
      <c r="JY114" s="253">
        <f t="shared" si="1204"/>
        <v>0</v>
      </c>
      <c r="JZ114" s="253">
        <f t="shared" si="1205"/>
        <v>0</v>
      </c>
      <c r="KA114" s="253">
        <f t="shared" si="1206"/>
        <v>12749</v>
      </c>
      <c r="KB114" s="253">
        <f t="shared" si="1207"/>
        <v>0</v>
      </c>
      <c r="KC114" s="253">
        <f t="shared" si="1208"/>
        <v>0</v>
      </c>
      <c r="KD114" s="831">
        <f t="shared" si="1209"/>
        <v>20458</v>
      </c>
      <c r="KE114" s="831">
        <f t="shared" si="1210"/>
        <v>0</v>
      </c>
      <c r="KF114" s="831">
        <f t="shared" si="1211"/>
        <v>0</v>
      </c>
      <c r="KG114" s="831">
        <f t="shared" si="1212"/>
        <v>8161.4999999999991</v>
      </c>
      <c r="KH114" s="831">
        <f t="shared" si="1213"/>
        <v>0</v>
      </c>
      <c r="KI114" s="831">
        <f t="shared" si="1214"/>
        <v>0</v>
      </c>
      <c r="KJ114" s="253">
        <f t="shared" si="1215"/>
        <v>0</v>
      </c>
      <c r="KK114" s="831">
        <f t="shared" si="1216"/>
        <v>0</v>
      </c>
      <c r="KL114" s="831">
        <f t="shared" si="1217"/>
        <v>92874.5</v>
      </c>
      <c r="KM114" s="831">
        <f t="shared" si="1218"/>
        <v>0</v>
      </c>
      <c r="KN114" s="831">
        <f t="shared" si="1219"/>
        <v>0</v>
      </c>
      <c r="KO114" s="831">
        <f t="shared" si="1220"/>
        <v>76265.625</v>
      </c>
      <c r="KP114" s="831">
        <f t="shared" si="1221"/>
        <v>0</v>
      </c>
      <c r="KQ114" s="831">
        <f t="shared" si="1222"/>
        <v>0</v>
      </c>
      <c r="KR114" s="831">
        <f t="shared" si="1223"/>
        <v>0</v>
      </c>
      <c r="KS114" s="831">
        <f t="shared" si="1224"/>
        <v>11756</v>
      </c>
      <c r="KT114" s="243">
        <f t="shared" si="1225"/>
        <v>0</v>
      </c>
      <c r="KU114" s="243">
        <f t="shared" si="1226"/>
        <v>0</v>
      </c>
      <c r="KV114" s="243">
        <f t="shared" si="1227"/>
        <v>0</v>
      </c>
      <c r="KW114" s="243">
        <f t="shared" si="1228"/>
        <v>0</v>
      </c>
      <c r="KX114" s="243">
        <f t="shared" si="1229"/>
        <v>0</v>
      </c>
      <c r="KY114" s="243">
        <f t="shared" si="1230"/>
        <v>0</v>
      </c>
      <c r="KZ114" s="243">
        <f t="shared" si="1278"/>
        <v>0</v>
      </c>
      <c r="LA114" s="243">
        <f t="shared" si="1231"/>
        <v>0</v>
      </c>
      <c r="LB114" s="243">
        <f t="shared" si="1232"/>
        <v>0</v>
      </c>
      <c r="LC114" s="243">
        <f t="shared" si="1233"/>
        <v>0</v>
      </c>
      <c r="LD114" s="243">
        <f t="shared" si="1234"/>
        <v>0</v>
      </c>
      <c r="LE114" s="243">
        <f t="shared" si="1235"/>
        <v>0</v>
      </c>
      <c r="LF114" s="243">
        <f t="shared" si="1236"/>
        <v>0</v>
      </c>
      <c r="LG114" s="243">
        <f t="shared" si="1237"/>
        <v>0</v>
      </c>
      <c r="LH114" s="243">
        <f t="shared" si="1238"/>
        <v>0</v>
      </c>
      <c r="LI114" s="243">
        <f t="shared" si="1239"/>
        <v>0</v>
      </c>
      <c r="LJ114" s="243">
        <f t="shared" si="1240"/>
        <v>0</v>
      </c>
      <c r="LK114" s="243">
        <f t="shared" si="1241"/>
        <v>0</v>
      </c>
      <c r="LL114" s="243">
        <f t="shared" si="1242"/>
        <v>0</v>
      </c>
      <c r="LM114" s="243">
        <f t="shared" si="1243"/>
        <v>0</v>
      </c>
      <c r="LN114" s="243">
        <f t="shared" si="1244"/>
        <v>0</v>
      </c>
      <c r="LO114" s="243">
        <f t="shared" si="1245"/>
        <v>0</v>
      </c>
      <c r="LP114" s="243">
        <f t="shared" si="1246"/>
        <v>0</v>
      </c>
      <c r="LQ114" s="243">
        <f t="shared" si="1247"/>
        <v>0</v>
      </c>
      <c r="LR114" s="243">
        <f t="shared" si="1248"/>
        <v>0</v>
      </c>
      <c r="LS114" s="243">
        <f t="shared" si="1249"/>
        <v>0</v>
      </c>
      <c r="LT114" s="243">
        <f t="shared" si="1250"/>
        <v>0</v>
      </c>
      <c r="LU114" s="243">
        <f t="shared" si="1251"/>
        <v>0</v>
      </c>
      <c r="LV114" s="243">
        <f t="shared" si="1252"/>
        <v>0</v>
      </c>
      <c r="LW114" s="243">
        <f t="shared" si="1253"/>
        <v>0</v>
      </c>
      <c r="LX114" s="243">
        <f t="shared" si="1254"/>
        <v>0</v>
      </c>
      <c r="LY114" s="243">
        <f t="shared" si="1255"/>
        <v>0</v>
      </c>
      <c r="LZ114" s="243">
        <f t="shared" si="1256"/>
        <v>0</v>
      </c>
      <c r="MA114" s="243">
        <f t="shared" si="1257"/>
        <v>0</v>
      </c>
      <c r="MB114" s="243">
        <f t="shared" si="1258"/>
        <v>0</v>
      </c>
      <c r="MC114" s="243">
        <f t="shared" si="1279"/>
        <v>0</v>
      </c>
      <c r="MD114" s="243">
        <f t="shared" si="1259"/>
        <v>0</v>
      </c>
      <c r="ME114" s="243">
        <f t="shared" si="1260"/>
        <v>0</v>
      </c>
      <c r="MF114" s="243">
        <f t="shared" si="1261"/>
        <v>0</v>
      </c>
      <c r="MG114" s="243">
        <f t="shared" si="1262"/>
        <v>0</v>
      </c>
      <c r="MH114" s="243">
        <f t="shared" si="1263"/>
        <v>0</v>
      </c>
      <c r="MI114" s="243">
        <f t="shared" si="1264"/>
        <v>0</v>
      </c>
      <c r="MJ114" s="243">
        <f t="shared" si="1265"/>
        <v>0</v>
      </c>
      <c r="MK114" s="243">
        <f t="shared" si="1266"/>
        <v>0</v>
      </c>
      <c r="ML114" s="243">
        <f t="shared" si="1267"/>
        <v>0</v>
      </c>
      <c r="MM114" s="243">
        <f t="shared" si="1268"/>
        <v>0</v>
      </c>
      <c r="MN114" s="243">
        <f t="shared" si="1269"/>
        <v>0</v>
      </c>
      <c r="MO114" s="243">
        <f t="shared" si="1270"/>
        <v>0</v>
      </c>
      <c r="MP114" s="243">
        <f t="shared" si="1271"/>
        <v>0</v>
      </c>
      <c r="MQ114" s="243">
        <f t="shared" si="1272"/>
        <v>0</v>
      </c>
      <c r="MR114" s="243">
        <f t="shared" si="1273"/>
        <v>0</v>
      </c>
      <c r="MS114" s="243">
        <f t="shared" si="1274"/>
        <v>0</v>
      </c>
      <c r="MT114" s="243">
        <f t="shared" si="1275"/>
        <v>0</v>
      </c>
      <c r="MU114" s="243">
        <f t="shared" si="1276"/>
        <v>0</v>
      </c>
      <c r="MV114" s="243">
        <f t="shared" si="1277"/>
        <v>0</v>
      </c>
      <c r="MW114" s="861">
        <f t="shared" si="898"/>
        <v>43435</v>
      </c>
      <c r="MX114" s="253">
        <f t="shared" si="899"/>
        <v>244351.5</v>
      </c>
      <c r="MY114" s="243">
        <f t="shared" si="900"/>
        <v>0</v>
      </c>
      <c r="MZ114" s="243">
        <f t="shared" si="901"/>
        <v>0</v>
      </c>
      <c r="NA114" s="243">
        <f t="shared" si="902"/>
        <v>244351.5</v>
      </c>
      <c r="NB114" s="364"/>
      <c r="NC114" s="1159"/>
      <c r="ND114" s="378"/>
      <c r="NE114" s="378"/>
      <c r="NF114" s="382"/>
      <c r="NG114" s="416"/>
      <c r="NH114" s="822"/>
      <c r="NI114" s="272"/>
      <c r="NJ114" s="416"/>
      <c r="NK114" s="1113"/>
      <c r="NL114" s="992"/>
      <c r="NM114" s="413"/>
      <c r="NN114" s="378"/>
      <c r="NO114" s="243"/>
      <c r="NP114" s="243"/>
      <c r="NQ114" s="276"/>
      <c r="NR114" s="254"/>
      <c r="NS114" s="757"/>
      <c r="NT114" s="757"/>
      <c r="NU114" s="758"/>
      <c r="NV114" s="758"/>
      <c r="NW114" s="758"/>
      <c r="NX114" s="234"/>
      <c r="NY114" s="241"/>
      <c r="NZ114" s="241"/>
      <c r="OA114" s="143"/>
      <c r="OB114" s="241"/>
      <c r="OC114" s="241"/>
      <c r="OD114" s="236"/>
      <c r="OE114" s="236"/>
      <c r="OF114" s="236"/>
      <c r="OG114" s="234"/>
      <c r="OH114" s="143"/>
      <c r="OI114" s="236"/>
      <c r="OJ114" s="236"/>
      <c r="OK114" s="236"/>
      <c r="OL114" s="236"/>
      <c r="OM114" s="236"/>
      <c r="ON114" s="236"/>
      <c r="OO114" s="236"/>
      <c r="OP114" s="236"/>
      <c r="OQ114" s="236"/>
      <c r="OR114" s="236"/>
      <c r="OS114" s="236"/>
      <c r="OT114" s="236"/>
      <c r="OU114" s="236"/>
      <c r="OV114" s="236"/>
      <c r="OW114" s="236"/>
      <c r="OX114" s="236"/>
      <c r="OY114" s="236"/>
      <c r="OZ114" s="236"/>
      <c r="PA114" s="236"/>
      <c r="PB114" s="236"/>
      <c r="PC114" s="236"/>
      <c r="PD114" s="236"/>
      <c r="PE114" s="236"/>
      <c r="PF114" s="236"/>
      <c r="PG114" s="236"/>
      <c r="PH114" s="236"/>
      <c r="PI114" s="236"/>
      <c r="PJ114" s="236"/>
      <c r="PK114" s="236"/>
      <c r="PL114" s="236"/>
      <c r="PM114" s="236"/>
      <c r="PN114" s="236"/>
      <c r="PO114" s="236"/>
      <c r="PP114" s="236"/>
      <c r="PQ114" s="236"/>
      <c r="PR114" s="236"/>
      <c r="PS114" s="236"/>
      <c r="PT114" s="236"/>
      <c r="PU114" s="236"/>
      <c r="PV114" s="236"/>
      <c r="PW114" s="236"/>
      <c r="PX114" s="236"/>
      <c r="PY114" s="236"/>
      <c r="PZ114" s="236"/>
      <c r="QA114" s="236"/>
      <c r="QB114" s="236"/>
      <c r="QC114" s="236"/>
      <c r="QD114" s="236"/>
      <c r="QE114" s="236"/>
      <c r="QF114" s="236"/>
      <c r="QG114" s="236"/>
      <c r="QH114" s="236"/>
      <c r="QI114" s="236"/>
      <c r="QJ114" s="236"/>
      <c r="QK114" s="236"/>
      <c r="QL114" s="236"/>
      <c r="QM114" s="236"/>
      <c r="QN114" s="236"/>
      <c r="QO114" s="236"/>
      <c r="QP114" s="236"/>
      <c r="QQ114" s="236"/>
      <c r="QR114" s="236"/>
      <c r="QS114" s="236"/>
      <c r="QT114" s="236"/>
      <c r="QU114" s="236"/>
      <c r="QV114" s="236"/>
      <c r="QW114" s="236"/>
      <c r="QX114" s="236"/>
      <c r="QY114" s="84"/>
      <c r="QZ114" s="84"/>
      <c r="RA114" s="84"/>
      <c r="RB114" s="84"/>
      <c r="RC114" s="84"/>
      <c r="RD114" s="84"/>
      <c r="RE114" s="84"/>
      <c r="RF114" s="84"/>
      <c r="RG114" s="84"/>
      <c r="RH114" s="84"/>
      <c r="RI114" s="84"/>
      <c r="RJ114" s="84"/>
      <c r="RK114" s="84"/>
      <c r="RL114" s="84"/>
      <c r="RM114" s="84"/>
      <c r="RN114" s="84"/>
      <c r="RO114" s="84"/>
      <c r="RP114" s="84"/>
      <c r="RQ114" s="84"/>
      <c r="RR114" s="84"/>
      <c r="RS114" s="84"/>
      <c r="RT114" s="84"/>
      <c r="RU114" s="84"/>
      <c r="RV114" s="84"/>
      <c r="RW114" s="84"/>
      <c r="RX114" s="84"/>
      <c r="RY114" s="84"/>
      <c r="RZ114" s="84"/>
      <c r="SA114" s="84"/>
      <c r="SB114" s="84"/>
      <c r="SC114" s="84"/>
      <c r="SD114" s="84"/>
      <c r="SE114" s="84"/>
      <c r="SF114" s="84"/>
      <c r="SG114" s="84"/>
      <c r="SH114" s="84"/>
      <c r="SI114" s="84"/>
      <c r="SJ114" s="84"/>
      <c r="SK114" s="84"/>
      <c r="SL114" s="84"/>
      <c r="SM114" s="84"/>
      <c r="SN114" s="84"/>
      <c r="SO114" s="84"/>
      <c r="SP114" s="84"/>
      <c r="SQ114" s="84"/>
      <c r="SR114" s="84"/>
      <c r="SS114" s="84"/>
      <c r="ST114" s="84"/>
      <c r="SU114" s="84"/>
      <c r="SV114" s="84"/>
      <c r="SW114" s="84"/>
      <c r="SX114" s="84"/>
      <c r="SY114" s="84"/>
      <c r="SZ114" s="84"/>
      <c r="TA114" s="84"/>
      <c r="TB114" s="84"/>
      <c r="TC114" s="84"/>
      <c r="TD114" s="84"/>
      <c r="TE114" s="84"/>
      <c r="TF114" s="84"/>
      <c r="TG114" s="84"/>
      <c r="TH114" s="84"/>
      <c r="TI114" s="84"/>
      <c r="TJ114" s="84"/>
      <c r="TK114" s="84"/>
      <c r="TL114" s="84"/>
      <c r="TM114" s="84"/>
      <c r="TN114" s="84"/>
      <c r="TO114" s="84"/>
      <c r="TP114" s="84"/>
      <c r="TQ114" s="84"/>
      <c r="TR114" s="84"/>
      <c r="TS114" s="84"/>
      <c r="TT114" s="84"/>
      <c r="TU114" s="84"/>
      <c r="TV114" s="84"/>
      <c r="TW114" s="84"/>
      <c r="TX114" s="84"/>
      <c r="TY114" s="84"/>
      <c r="TZ114" s="84"/>
      <c r="UA114" s="84"/>
      <c r="UB114" s="84"/>
      <c r="UC114" s="84"/>
      <c r="UD114" s="84"/>
      <c r="UE114" s="84"/>
      <c r="UF114" s="84"/>
      <c r="UG114" s="84"/>
      <c r="UH114" s="84"/>
      <c r="UI114" s="84"/>
    </row>
    <row r="115" spans="1:555" s="90" customFormat="1" ht="19.5" customHeight="1" x14ac:dyDescent="0.35">
      <c r="A115" s="84"/>
      <c r="B115" s="1167">
        <f>EDATE(B111,1)</f>
        <v>43101</v>
      </c>
      <c r="C115" s="867">
        <f>C100</f>
        <v>25000</v>
      </c>
      <c r="D115" s="869">
        <f>(F113&lt;0)*-F113</f>
        <v>0</v>
      </c>
      <c r="E115" s="869">
        <f>(F113&gt;0)*-F113</f>
        <v>-38407.51</v>
      </c>
      <c r="F115" s="867">
        <f t="shared" ref="F115:F126" si="1280">NG115</f>
        <v>1552.85</v>
      </c>
      <c r="G115" s="870">
        <f>F115+D55</f>
        <v>26552.85</v>
      </c>
      <c r="H115" s="953">
        <f>F115/D55</f>
        <v>6.2113999999999996E-2</v>
      </c>
      <c r="I115" s="355">
        <f>F115+I111</f>
        <v>197827.095</v>
      </c>
      <c r="J115" s="355">
        <f>MAX(I55:I115)</f>
        <v>197827.095</v>
      </c>
      <c r="K115" s="355">
        <f t="shared" ref="K115:K125" si="1281">I115-J115</f>
        <v>0</v>
      </c>
      <c r="L115" s="1145">
        <f t="shared" ref="L115:L126" si="1282">B115</f>
        <v>43101</v>
      </c>
      <c r="M115" s="330">
        <f>M111</f>
        <v>0</v>
      </c>
      <c r="N115" s="1217">
        <v>6381</v>
      </c>
      <c r="O115" s="498">
        <f t="shared" ref="O115:O126" si="1283">N115*M115</f>
        <v>0</v>
      </c>
      <c r="P115" s="330">
        <f>P111</f>
        <v>1</v>
      </c>
      <c r="Q115" s="382">
        <f t="shared" ref="Q115:Q126" si="1284">N115/10</f>
        <v>638.1</v>
      </c>
      <c r="R115" s="274">
        <f t="shared" ref="R115:R126" si="1285">Q115*P115</f>
        <v>638.1</v>
      </c>
      <c r="S115" s="499">
        <f>S111</f>
        <v>0</v>
      </c>
      <c r="T115" s="1039">
        <v>4065</v>
      </c>
      <c r="U115" s="269">
        <f t="shared" ref="U115:U126" si="1286">T115*S115</f>
        <v>0</v>
      </c>
      <c r="V115" s="499">
        <f>V111</f>
        <v>1</v>
      </c>
      <c r="W115" s="1235">
        <v>407</v>
      </c>
      <c r="X115" s="269">
        <f t="shared" ref="X115:X126" si="1287">W115*V115</f>
        <v>407</v>
      </c>
      <c r="Y115" s="499">
        <f>Y111</f>
        <v>0</v>
      </c>
      <c r="Z115" s="719">
        <v>540</v>
      </c>
      <c r="AA115" s="392">
        <f t="shared" ref="AA115:AA126" si="1288">Y115*Z115</f>
        <v>0</v>
      </c>
      <c r="AB115" s="330">
        <f>AB111</f>
        <v>0</v>
      </c>
      <c r="AC115" s="298">
        <f t="shared" ref="AC115:AC126" si="1289">Z115/2</f>
        <v>270</v>
      </c>
      <c r="AD115" s="274">
        <f t="shared" ref="AD115:AD126" si="1290">AC115*AB115</f>
        <v>0</v>
      </c>
      <c r="AE115" s="499">
        <f>AE111</f>
        <v>1</v>
      </c>
      <c r="AF115" s="1039">
        <v>54</v>
      </c>
      <c r="AG115" s="274">
        <f t="shared" ref="AG115:AG126" si="1291">AF115*AE115</f>
        <v>54</v>
      </c>
      <c r="AH115" s="499">
        <f>AH111</f>
        <v>0</v>
      </c>
      <c r="AI115" s="1040">
        <v>-2390</v>
      </c>
      <c r="AJ115" s="392">
        <f t="shared" ref="AJ115:AJ126" si="1292">AI115*AH115</f>
        <v>0</v>
      </c>
      <c r="AK115" s="330">
        <f>AK111</f>
        <v>0</v>
      </c>
      <c r="AL115" s="1040">
        <v>-1195</v>
      </c>
      <c r="AM115" s="274">
        <f t="shared" ref="AM115:AM126" si="1293">AL115*AK115</f>
        <v>0</v>
      </c>
      <c r="AN115" s="499">
        <f>AN111</f>
        <v>1</v>
      </c>
      <c r="AO115" s="1040">
        <v>-478</v>
      </c>
      <c r="AP115" s="392">
        <f t="shared" ref="AP115:AP126" si="1294">AO115*AN115</f>
        <v>-478</v>
      </c>
      <c r="AQ115" s="316">
        <f>AQ111</f>
        <v>0</v>
      </c>
      <c r="AR115" s="964">
        <v>-1057.5</v>
      </c>
      <c r="AS115" s="392">
        <f t="shared" ref="AS115:AS126" si="1295">AR115*AQ115</f>
        <v>0</v>
      </c>
      <c r="AT115" s="276">
        <f>AT111</f>
        <v>0</v>
      </c>
      <c r="AU115" s="964">
        <v>-528.75</v>
      </c>
      <c r="AV115" s="392">
        <f t="shared" ref="AV115:AV126" si="1296">AU115*AT115</f>
        <v>0</v>
      </c>
      <c r="AW115" s="297">
        <f>AW111</f>
        <v>1</v>
      </c>
      <c r="AX115" s="964">
        <v>-105.75</v>
      </c>
      <c r="AY115" s="274">
        <f t="shared" ref="AY115:AY126" si="1297">AX115*AW115</f>
        <v>-105.75</v>
      </c>
      <c r="AZ115" s="499">
        <f>AZ111</f>
        <v>0</v>
      </c>
      <c r="BA115" s="506">
        <v>130</v>
      </c>
      <c r="BB115" s="392">
        <f t="shared" ref="BB115:BB126" si="1298">BA115*AZ115</f>
        <v>0</v>
      </c>
      <c r="BC115" s="330">
        <f>BC111</f>
        <v>0</v>
      </c>
      <c r="BD115" s="506">
        <v>-545</v>
      </c>
      <c r="BE115" s="274">
        <f t="shared" ref="BE115:BE126" si="1299">BD115*BC115</f>
        <v>0</v>
      </c>
      <c r="BF115" s="499">
        <f>BF111</f>
        <v>0</v>
      </c>
      <c r="BG115" s="1039">
        <v>2550</v>
      </c>
      <c r="BH115" s="358">
        <f t="shared" ref="BH115:BH126" si="1300">BG115*BF115</f>
        <v>0</v>
      </c>
      <c r="BI115" s="499">
        <f>BI111</f>
        <v>0</v>
      </c>
      <c r="BJ115" s="1039">
        <v>125</v>
      </c>
      <c r="BK115" s="269">
        <f t="shared" ref="BK115:BK126" si="1301">BJ115*BI115</f>
        <v>0</v>
      </c>
      <c r="BL115" s="499">
        <f>BL111</f>
        <v>1</v>
      </c>
      <c r="BM115" s="382">
        <f t="shared" ref="BM115:BM126" si="1302">BJ115/2</f>
        <v>62.5</v>
      </c>
      <c r="BN115" s="392">
        <f t="shared" ref="BN115:BN126" si="1303">BM115*BL115</f>
        <v>62.5</v>
      </c>
      <c r="BO115" s="499">
        <f>BO111</f>
        <v>0</v>
      </c>
      <c r="BP115" s="1036">
        <v>3106.25</v>
      </c>
      <c r="BQ115" s="274">
        <f t="shared" ref="BQ115:BQ126" si="1304">BP115*BO115</f>
        <v>0</v>
      </c>
      <c r="BR115" s="499">
        <f>BR111</f>
        <v>0</v>
      </c>
      <c r="BS115" s="719">
        <v>1400</v>
      </c>
      <c r="BT115" s="269">
        <f t="shared" ref="BT115:BT126" si="1305">BS115*BR115</f>
        <v>0</v>
      </c>
      <c r="BU115" s="499">
        <f>BU111</f>
        <v>1</v>
      </c>
      <c r="BV115" s="298">
        <f t="shared" ref="BV115:BV126" si="1306">(BS115/2)</f>
        <v>700</v>
      </c>
      <c r="BW115" s="392">
        <f t="shared" ref="BW115:BW126" si="1307">BV115*BU115</f>
        <v>700</v>
      </c>
      <c r="BX115" s="499">
        <f>BX111</f>
        <v>0</v>
      </c>
      <c r="BY115" s="1039">
        <v>1620</v>
      </c>
      <c r="BZ115" s="392">
        <f t="shared" ref="BZ115:BZ126" si="1308">BY115*BX115</f>
        <v>0</v>
      </c>
      <c r="CA115" s="297">
        <f>CA111</f>
        <v>0</v>
      </c>
      <c r="CB115" s="1039">
        <v>2750</v>
      </c>
      <c r="CC115" s="269">
        <f t="shared" ref="CC115:CC126" si="1309">CB115*CA115</f>
        <v>0</v>
      </c>
      <c r="CD115" s="501">
        <f>CD111</f>
        <v>0</v>
      </c>
      <c r="CE115" s="298">
        <f t="shared" ref="CE115:CE126" si="1310">CB115/2</f>
        <v>1375</v>
      </c>
      <c r="CF115" s="500">
        <f t="shared" ref="CF115:CF126" si="1311">CE115*CD115</f>
        <v>0</v>
      </c>
      <c r="CG115" s="330">
        <f>CG111</f>
        <v>1</v>
      </c>
      <c r="CH115" s="1039">
        <v>275</v>
      </c>
      <c r="CI115" s="299">
        <f t="shared" ref="CI115:CI126" si="1312">CH115*CG115</f>
        <v>275</v>
      </c>
      <c r="CJ115" s="499">
        <f>CJ111</f>
        <v>0</v>
      </c>
      <c r="CK115" s="506"/>
      <c r="CL115" s="392">
        <f t="shared" ref="CL115:CL126" si="1313">CK115*CJ115</f>
        <v>0</v>
      </c>
      <c r="CM115" s="330">
        <f>CM111</f>
        <v>0</v>
      </c>
      <c r="CN115" s="506"/>
      <c r="CO115" s="269">
        <f t="shared" ref="CO115:CO126" si="1314">CN115*CM115</f>
        <v>0</v>
      </c>
      <c r="CP115" s="501">
        <f>CP111</f>
        <v>0</v>
      </c>
      <c r="CQ115" s="507"/>
      <c r="CR115" s="299"/>
      <c r="CS115" s="330">
        <f>CS111</f>
        <v>1</v>
      </c>
      <c r="CT115" s="506"/>
      <c r="CU115" s="274">
        <f t="shared" ref="CU115:CU126" si="1315">CT115*CS115</f>
        <v>0</v>
      </c>
      <c r="CV115" s="323">
        <f t="shared" ref="CV115:CV126" si="1316">O115+R115+U115+X115+AA115+AD115+AG115+AJ115+AM115+AP115+BB115+CL115+BE115+BH115+CO115+BK115+BN115+BQ115+BT115+BW115+CU115+BZ115+CR115+CC115+CF115+CI115+AS115+AV115+AY115</f>
        <v>1552.85</v>
      </c>
      <c r="CW115" s="323">
        <f>CV115+CW111</f>
        <v>197827.095</v>
      </c>
      <c r="CX115" s="223"/>
      <c r="CY115" s="1127">
        <f t="shared" ref="CY115:CY126" si="1317">L115</f>
        <v>43101</v>
      </c>
      <c r="CZ115" s="297">
        <f>CZ111</f>
        <v>0</v>
      </c>
      <c r="DA115" s="269">
        <v>7211</v>
      </c>
      <c r="DB115" s="299">
        <f t="shared" ref="DB115:DB126" si="1318">DA115*CZ115</f>
        <v>0</v>
      </c>
      <c r="DC115" s="297">
        <f>DC111</f>
        <v>0</v>
      </c>
      <c r="DD115" s="298">
        <f t="shared" ref="DD115:DD126" si="1319">DA115/10</f>
        <v>721.1</v>
      </c>
      <c r="DE115" s="299">
        <f t="shared" ref="DE115:DE126" si="1320">DD115*DC115</f>
        <v>0</v>
      </c>
      <c r="DF115" s="297">
        <f>DF111</f>
        <v>0</v>
      </c>
      <c r="DG115" s="1217">
        <v>4995</v>
      </c>
      <c r="DH115" s="299">
        <f t="shared" ref="DH115:DH126" si="1321">DG115*DF115</f>
        <v>0</v>
      </c>
      <c r="DI115" s="297">
        <f>DI111</f>
        <v>0</v>
      </c>
      <c r="DJ115" s="1039">
        <v>500</v>
      </c>
      <c r="DK115" s="596">
        <f t="shared" ref="DK115:DK126" si="1322">DJ115*DI115</f>
        <v>0</v>
      </c>
      <c r="DL115" s="297">
        <f>DL111</f>
        <v>0</v>
      </c>
      <c r="DM115" s="1217">
        <v>2270</v>
      </c>
      <c r="DN115" s="596">
        <f t="shared" ref="DN115:DN126" si="1323">DM115*DL115</f>
        <v>0</v>
      </c>
      <c r="DO115" s="330">
        <f>DO111</f>
        <v>0</v>
      </c>
      <c r="DP115" s="298">
        <f t="shared" ref="DP115:DP126" si="1324">DM115/2</f>
        <v>1135</v>
      </c>
      <c r="DQ115" s="274">
        <f t="shared" ref="DQ115:DQ126" si="1325">DP115*DO115</f>
        <v>0</v>
      </c>
      <c r="DR115" s="499">
        <f>DR111</f>
        <v>0</v>
      </c>
      <c r="DS115" s="298">
        <f t="shared" ref="DS115:DS126" si="1326">DM115/10</f>
        <v>227</v>
      </c>
      <c r="DT115" s="274">
        <f t="shared" ref="DT115:DT126" si="1327">DS115*DR115</f>
        <v>0</v>
      </c>
      <c r="DU115" s="297">
        <f>DU111</f>
        <v>0</v>
      </c>
      <c r="DV115" s="1039">
        <v>820</v>
      </c>
      <c r="DW115" s="596">
        <f t="shared" ref="DW115:DW126" si="1328">DV115*DU115</f>
        <v>0</v>
      </c>
      <c r="DX115" s="297">
        <f>DX111</f>
        <v>0</v>
      </c>
      <c r="DY115" s="269">
        <f t="shared" ref="DY115:DY126" si="1329">DV115/2</f>
        <v>410</v>
      </c>
      <c r="DZ115" s="596">
        <f t="shared" ref="DZ115:DZ126" si="1330">DY115*DX115</f>
        <v>0</v>
      </c>
      <c r="EA115" s="297">
        <f>EA111</f>
        <v>0</v>
      </c>
      <c r="EB115" s="1053">
        <v>164</v>
      </c>
      <c r="EC115" s="596">
        <f t="shared" ref="EC115:EC126" si="1331">EB115*EA115</f>
        <v>0</v>
      </c>
      <c r="ED115" s="276">
        <f>ED111</f>
        <v>0</v>
      </c>
      <c r="EE115" s="274">
        <v>-6187</v>
      </c>
      <c r="EF115" s="596">
        <f t="shared" ref="EF115:EF126" si="1332">EE115*ED115</f>
        <v>0</v>
      </c>
      <c r="EG115" s="316">
        <f>EG100</f>
        <v>0</v>
      </c>
      <c r="EH115" s="269">
        <f t="shared" ref="EH115:EH126" si="1333">EE115/2</f>
        <v>-3093.5</v>
      </c>
      <c r="EI115" s="596">
        <f t="shared" ref="EI115:EI126" si="1334">EH115*EG115</f>
        <v>0</v>
      </c>
      <c r="EJ115" s="276">
        <f>EJ111</f>
        <v>0</v>
      </c>
      <c r="EK115" s="269">
        <f t="shared" ref="EK115:EK126" si="1335">EE115/10</f>
        <v>-618.70000000000005</v>
      </c>
      <c r="EL115" s="596">
        <f t="shared" ref="EL115:EL126" si="1336">EK115*EJ115</f>
        <v>0</v>
      </c>
      <c r="EM115" s="297">
        <f>EM111</f>
        <v>0</v>
      </c>
      <c r="EN115" s="1229">
        <v>1080</v>
      </c>
      <c r="EO115" s="596">
        <f t="shared" ref="EO115:EO126" si="1337">EN115*EM115</f>
        <v>0</v>
      </c>
      <c r="EP115" s="297">
        <f>EP111</f>
        <v>0</v>
      </c>
      <c r="EQ115" s="269">
        <v>1210</v>
      </c>
      <c r="ER115" s="596">
        <f t="shared" ref="ER115:ER126" si="1338">EQ115*EP115</f>
        <v>0</v>
      </c>
      <c r="ES115" s="297">
        <f>ES111</f>
        <v>0</v>
      </c>
      <c r="ET115" s="1039">
        <v>3660</v>
      </c>
      <c r="EU115" s="596">
        <f t="shared" ref="EU115:EU126" si="1339">ET115*ES115</f>
        <v>0</v>
      </c>
      <c r="EV115" s="297">
        <f>EV111</f>
        <v>0</v>
      </c>
      <c r="EW115" s="1039">
        <v>2313</v>
      </c>
      <c r="EX115" s="596">
        <f t="shared" ref="EX115:EX126" si="1340">EW115*EV115</f>
        <v>0</v>
      </c>
      <c r="EY115" s="297">
        <f>EY111</f>
        <v>0</v>
      </c>
      <c r="EZ115" s="1039">
        <v>1156</v>
      </c>
      <c r="FA115" s="596">
        <f t="shared" ref="FA115:FA126" si="1341">EZ115*EY115</f>
        <v>0</v>
      </c>
      <c r="FB115" s="297">
        <f>FB111</f>
        <v>0</v>
      </c>
      <c r="FC115" s="1036">
        <v>3181.25</v>
      </c>
      <c r="FD115" s="596">
        <f t="shared" ref="FD115:FD126" si="1342">FC115*FB115</f>
        <v>0</v>
      </c>
      <c r="FE115" s="297">
        <f>FE111</f>
        <v>0</v>
      </c>
      <c r="FF115" s="1039">
        <v>2119</v>
      </c>
      <c r="FG115" s="596">
        <f t="shared" ref="FG115:FG126" si="1343">FF115*FE115</f>
        <v>0</v>
      </c>
      <c r="FH115" s="297">
        <f>FH111</f>
        <v>0</v>
      </c>
      <c r="FI115" s="1039">
        <v>1059</v>
      </c>
      <c r="FJ115" s="596">
        <f t="shared" ref="FJ115:FJ126" si="1344">FI115*FH115</f>
        <v>0</v>
      </c>
      <c r="FK115" s="297">
        <f>FK111</f>
        <v>0</v>
      </c>
      <c r="FL115" s="1039">
        <v>1700</v>
      </c>
      <c r="FM115" s="596">
        <f t="shared" ref="FM115:FM126" si="1345">FL115*FK115</f>
        <v>0</v>
      </c>
      <c r="FN115" s="297">
        <f>FN111</f>
        <v>0</v>
      </c>
      <c r="FO115" s="1039">
        <v>4630</v>
      </c>
      <c r="FP115" s="274">
        <f t="shared" ref="FP115:FP126" si="1346">FO115*FN115</f>
        <v>0</v>
      </c>
      <c r="FQ115" s="274"/>
      <c r="FR115" s="297">
        <f>FR111</f>
        <v>0</v>
      </c>
      <c r="FS115" s="269">
        <f t="shared" ref="FS115:FS126" si="1347">FO115/2</f>
        <v>2315</v>
      </c>
      <c r="FT115" s="596">
        <f t="shared" ref="FT115:FT126" si="1348">FS115*FR115</f>
        <v>0</v>
      </c>
      <c r="FU115" s="297">
        <f>FU111</f>
        <v>0</v>
      </c>
      <c r="FV115" s="269">
        <f t="shared" ref="FV115:FV126" si="1349">FO115/10</f>
        <v>463</v>
      </c>
      <c r="FW115" s="596">
        <f t="shared" ref="FW115:FW126" si="1350">FV115*FU115</f>
        <v>0</v>
      </c>
      <c r="FX115" s="301">
        <f t="shared" ref="FX115:FX126" si="1351">DB115+DE115+DH115+DK115+DN115+DQ115+DT115+DW115+DZ115+EC115+EF115+EI115+EL115+EO115+ER115+EU115+EX115+FA115+FD115+FG115+FJ115+FM115+FP115+FT115+FW115</f>
        <v>0</v>
      </c>
      <c r="FY115" s="492">
        <f>FX115+FY111</f>
        <v>0</v>
      </c>
      <c r="FZ115" s="302"/>
      <c r="GA115" s="1131">
        <f t="shared" ref="GA115:GA126" si="1352">JT103</f>
        <v>43101</v>
      </c>
      <c r="GB115" s="316">
        <f>GB111</f>
        <v>0</v>
      </c>
      <c r="GC115" s="961">
        <v>6145</v>
      </c>
      <c r="GD115" s="268">
        <f t="shared" ref="GD115:GD126" si="1353">GB115*GC115</f>
        <v>0</v>
      </c>
      <c r="GE115" s="316">
        <f>GE111</f>
        <v>0</v>
      </c>
      <c r="GF115" s="1036">
        <v>615</v>
      </c>
      <c r="GG115" s="386">
        <f t="shared" ref="GG115:GG126" si="1354">GF115*GE115</f>
        <v>0</v>
      </c>
      <c r="GH115" s="669">
        <f>GH111</f>
        <v>0</v>
      </c>
      <c r="GI115" s="1039">
        <v>5470</v>
      </c>
      <c r="GJ115" s="268">
        <f t="shared" ref="GJ115:GJ126" si="1355">GI115*GH115</f>
        <v>0</v>
      </c>
      <c r="GK115" s="546">
        <f>GK111</f>
        <v>0</v>
      </c>
      <c r="GL115" s="268">
        <f t="shared" ref="GL115:GL126" si="1356">GI115/10</f>
        <v>547</v>
      </c>
      <c r="GM115" s="386">
        <f t="shared" ref="GM115:GM126" si="1357">GL115*GK115</f>
        <v>0</v>
      </c>
      <c r="GN115" s="297">
        <f>GN111</f>
        <v>0</v>
      </c>
      <c r="GO115" s="269">
        <v>-344</v>
      </c>
      <c r="GP115" s="596">
        <f t="shared" ref="GP115:GP126" si="1358">GO115*GN115</f>
        <v>0</v>
      </c>
      <c r="GQ115" s="330">
        <f>GQ111</f>
        <v>0</v>
      </c>
      <c r="GR115" s="298">
        <f t="shared" ref="GR115:GR126" si="1359">GO115/2</f>
        <v>-172</v>
      </c>
      <c r="GS115" s="274">
        <f t="shared" ref="GS115:GS126" si="1360">GR115*GQ115</f>
        <v>0</v>
      </c>
      <c r="GT115" s="499">
        <f>GT111</f>
        <v>0</v>
      </c>
      <c r="GU115" s="298">
        <f t="shared" ref="GU115:GU126" si="1361">GO115/10</f>
        <v>-34.4</v>
      </c>
      <c r="GV115" s="274">
        <f t="shared" ref="GV115:GV126" si="1362">GU115*GT115</f>
        <v>0</v>
      </c>
      <c r="GW115" s="499">
        <f>GW111</f>
        <v>0</v>
      </c>
      <c r="GX115" s="1039">
        <v>230</v>
      </c>
      <c r="GY115" s="274">
        <f t="shared" ref="GY115:GY126" si="1363">GX115*GW115</f>
        <v>0</v>
      </c>
      <c r="GZ115" s="499">
        <f>GZ111</f>
        <v>0</v>
      </c>
      <c r="HA115" s="298">
        <f t="shared" ref="HA115:HA126" si="1364">GX115/2</f>
        <v>115</v>
      </c>
      <c r="HB115" s="274">
        <f t="shared" ref="HB115:HB126" si="1365">HA115*GZ115</f>
        <v>0</v>
      </c>
      <c r="HC115" s="499">
        <f>HC111</f>
        <v>0</v>
      </c>
      <c r="HD115" s="1039">
        <v>46</v>
      </c>
      <c r="HE115" s="274">
        <f t="shared" ref="HE115:HE126" si="1366">HD115*HC115</f>
        <v>0</v>
      </c>
      <c r="HF115" s="691">
        <f>HF110</f>
        <v>0</v>
      </c>
      <c r="HG115" s="317">
        <v>-5675</v>
      </c>
      <c r="HH115" s="498">
        <f t="shared" ref="HH115:HH126" si="1367">HG115*HF115</f>
        <v>0</v>
      </c>
      <c r="HI115" s="691">
        <f>HI110</f>
        <v>0</v>
      </c>
      <c r="HJ115" s="317">
        <f t="shared" ref="HJ115:HJ126" si="1368">HG115/2</f>
        <v>-2837.5</v>
      </c>
      <c r="HK115" s="498">
        <f t="shared" ref="HK115:HK126" si="1369">HJ115*HI115</f>
        <v>0</v>
      </c>
      <c r="HL115" s="276">
        <f>HL111</f>
        <v>0</v>
      </c>
      <c r="HM115" s="317">
        <f t="shared" ref="HM115:HM126" si="1370">HG115/10</f>
        <v>-567.5</v>
      </c>
      <c r="HN115" s="317">
        <f t="shared" ref="HN115:HN126" si="1371">HM115*HL115</f>
        <v>0</v>
      </c>
      <c r="HO115" s="691">
        <f>HO110</f>
        <v>0</v>
      </c>
      <c r="HP115" s="1039">
        <v>1550</v>
      </c>
      <c r="HQ115" s="498">
        <f t="shared" ref="HQ115:HQ126" si="1372">HP115*HO115</f>
        <v>0</v>
      </c>
      <c r="HR115" s="499"/>
      <c r="HS115" s="298"/>
      <c r="HT115" s="392"/>
      <c r="HU115" s="691">
        <f>HU110</f>
        <v>0</v>
      </c>
      <c r="HV115" s="1039">
        <v>520</v>
      </c>
      <c r="HW115" s="498">
        <f t="shared" ref="HW115:HW126" si="1373">HV115*HU115</f>
        <v>0</v>
      </c>
      <c r="HX115" s="499"/>
      <c r="HY115" s="298"/>
      <c r="HZ115" s="392"/>
      <c r="IA115" s="276">
        <f>IA111</f>
        <v>0</v>
      </c>
      <c r="IB115" s="1039">
        <v>6213</v>
      </c>
      <c r="IC115" s="317">
        <f t="shared" ref="IC115:IC126" si="1374">IB115*IA115</f>
        <v>0</v>
      </c>
      <c r="ID115" s="499">
        <f>ID111</f>
        <v>0</v>
      </c>
      <c r="IE115" s="1039">
        <v>595</v>
      </c>
      <c r="IF115" s="392">
        <f t="shared" ref="IF115:IF126" si="1375">IE115*ID115</f>
        <v>0</v>
      </c>
      <c r="IG115" s="316">
        <f>IG111</f>
        <v>0</v>
      </c>
      <c r="IH115" s="317">
        <v>3575</v>
      </c>
      <c r="II115" s="498">
        <f t="shared" ref="II115:II126" si="1376">IH115*IG115</f>
        <v>0</v>
      </c>
      <c r="IJ115" s="316">
        <f>IJ111</f>
        <v>0</v>
      </c>
      <c r="IK115" s="298">
        <f t="shared" ref="IK115:IK126" si="1377">IH115/2</f>
        <v>1787.5</v>
      </c>
      <c r="IL115" s="317">
        <f t="shared" ref="IL115:IL126" si="1378">IK115*IJ115</f>
        <v>0</v>
      </c>
      <c r="IM115" s="499">
        <f>IM111</f>
        <v>0</v>
      </c>
      <c r="IN115" s="1039">
        <v>355</v>
      </c>
      <c r="IO115" s="392">
        <f t="shared" ref="IO115:IO126" si="1379">IN115*IM115</f>
        <v>0</v>
      </c>
      <c r="IP115" s="499">
        <f>IP111</f>
        <v>0</v>
      </c>
      <c r="IQ115" s="1036">
        <v>2318.75</v>
      </c>
      <c r="IR115" s="392">
        <f t="shared" ref="IR115:IR126" si="1380">IQ115*IP115</f>
        <v>0</v>
      </c>
      <c r="IS115" s="499"/>
      <c r="IT115" s="298"/>
      <c r="IU115" s="392"/>
      <c r="IV115" s="499">
        <f>IV111</f>
        <v>0</v>
      </c>
      <c r="IW115" s="719">
        <v>3275</v>
      </c>
      <c r="IX115" s="392">
        <f t="shared" ref="IX115:IX126" si="1381">IW115*IV115</f>
        <v>0</v>
      </c>
      <c r="IY115" s="499">
        <f>IY111</f>
        <v>0</v>
      </c>
      <c r="IZ115" s="298">
        <f t="shared" ref="IZ115:IZ126" si="1382">IW115/2</f>
        <v>1637.5</v>
      </c>
      <c r="JA115" s="392">
        <f t="shared" ref="JA115:JA126" si="1383">IZ115*IY115</f>
        <v>0</v>
      </c>
      <c r="JB115" s="385">
        <f>JB111</f>
        <v>0</v>
      </c>
      <c r="JC115" s="298">
        <v>283</v>
      </c>
      <c r="JD115" s="392">
        <f t="shared" ref="JD115:JD126" si="1384">JC115*JB115</f>
        <v>0</v>
      </c>
      <c r="JE115" s="499">
        <f>JE111</f>
        <v>0</v>
      </c>
      <c r="JF115" s="298">
        <v>2830</v>
      </c>
      <c r="JG115" s="392">
        <f t="shared" ref="JG115:JG126" si="1385">JF115*JE115</f>
        <v>0</v>
      </c>
      <c r="JH115" s="499">
        <f>JH111</f>
        <v>0</v>
      </c>
      <c r="JI115" s="1039">
        <v>2390</v>
      </c>
      <c r="JJ115" s="392">
        <f t="shared" ref="JJ115:JJ126" si="1386">JI115*JH115</f>
        <v>0</v>
      </c>
      <c r="JK115" s="499">
        <f>JK111</f>
        <v>0</v>
      </c>
      <c r="JL115" s="1039">
        <v>1195</v>
      </c>
      <c r="JM115" s="392">
        <f t="shared" ref="JM115:JM126" si="1387">JL115*JK115</f>
        <v>0</v>
      </c>
      <c r="JN115" s="499">
        <f>JN111</f>
        <v>0</v>
      </c>
      <c r="JO115" s="298">
        <f t="shared" ref="JO115:JO126" si="1388">JI115/10</f>
        <v>239</v>
      </c>
      <c r="JP115" s="392">
        <f t="shared" ref="JP115:JP126" si="1389">JO115*JN115</f>
        <v>0</v>
      </c>
      <c r="JQ115" s="561">
        <f t="shared" ref="JQ115:JQ126" si="1390">GD115+GG115+GJ115+GM115+GP115+GS115+GV115+GY115+HB115+HE115+HH115+HK115+HN115+HQ115+HW115+IC115+II115+IL115+IR115+IX115+JA115+JG115+JJ115+JM115+JP115+HT115+HZ115+IF115+IO115+IU115+JD115</f>
        <v>0</v>
      </c>
      <c r="JR115" s="498">
        <f>JR111+JQ115</f>
        <v>0</v>
      </c>
      <c r="JS115" s="223"/>
      <c r="JT115" s="254">
        <f t="shared" ref="JT115:JT126" si="1391">B130</f>
        <v>43466</v>
      </c>
      <c r="JU115" s="253">
        <f t="shared" ref="JU115:JU126" si="1392">JU114+O130</f>
        <v>0</v>
      </c>
      <c r="JV115" s="253">
        <f t="shared" ref="JV115:JV126" si="1393">JV114+R130</f>
        <v>12939.875</v>
      </c>
      <c r="JW115" s="253">
        <f t="shared" ref="JW115:JW126" si="1394">JW114+U130</f>
        <v>0</v>
      </c>
      <c r="JX115" s="253">
        <f t="shared" ref="JX115:JX126" si="1395">JX114+X130</f>
        <v>10036.5</v>
      </c>
      <c r="JY115" s="253">
        <f t="shared" ref="JY115:JY126" si="1396">JY114+AA130</f>
        <v>0</v>
      </c>
      <c r="JZ115" s="253">
        <f t="shared" ref="JZ115:JZ126" si="1397">JZ114+AD130</f>
        <v>0</v>
      </c>
      <c r="KA115" s="253">
        <f t="shared" ref="KA115:KA126" si="1398">KA114+AG130</f>
        <v>12780</v>
      </c>
      <c r="KB115" s="253">
        <f t="shared" ref="KB115:KB126" si="1399">KB114+AJ130</f>
        <v>0</v>
      </c>
      <c r="KC115" s="253">
        <f t="shared" ref="KC115:KC126" si="1400">KC114+AM130</f>
        <v>0</v>
      </c>
      <c r="KD115" s="831">
        <f t="shared" ref="KD115:KD126" si="1401">KD114+AP130</f>
        <v>20665</v>
      </c>
      <c r="KE115" s="831">
        <f t="shared" ref="KE115:KE126" si="1402">KE114+AS130</f>
        <v>0</v>
      </c>
      <c r="KF115" s="831">
        <f t="shared" ref="KF115:KF126" si="1403">KF114+AV130</f>
        <v>0</v>
      </c>
      <c r="KG115" s="831">
        <f t="shared" ref="KG115:KG126" si="1404">KG114+AY130</f>
        <v>8559.619999999999</v>
      </c>
      <c r="KH115" s="831">
        <f t="shared" ref="KH115:KH126" si="1405">KH114+BB130</f>
        <v>0</v>
      </c>
      <c r="KI115" s="831">
        <f t="shared" ref="KI115:KI126" si="1406">KI114+BE130</f>
        <v>0</v>
      </c>
      <c r="KJ115" s="253">
        <f t="shared" ref="KJ115:KJ126" si="1407">KJ114+BH130</f>
        <v>0</v>
      </c>
      <c r="KK115" s="831">
        <f t="shared" ref="KK115:KK126" si="1408">KK114+BK130</f>
        <v>0</v>
      </c>
      <c r="KL115" s="831">
        <f t="shared" ref="KL115:KL126" si="1409">KL114+BN130</f>
        <v>92105.75</v>
      </c>
      <c r="KM115" s="831">
        <f t="shared" ref="KM115:KM126" si="1410">KM114+BQ130</f>
        <v>0</v>
      </c>
      <c r="KN115" s="831">
        <f t="shared" ref="KN115:KN126" si="1411">KN114+BT130</f>
        <v>0</v>
      </c>
      <c r="KO115" s="831">
        <f t="shared" ref="KO115:KO126" si="1412">KO114+BW130</f>
        <v>76978.125</v>
      </c>
      <c r="KP115" s="831">
        <f t="shared" ref="KP115:KP126" si="1413">KP114+BZ130</f>
        <v>0</v>
      </c>
      <c r="KQ115" s="831">
        <f t="shared" ref="KQ115:KQ126" si="1414">KQ114+CC130</f>
        <v>0</v>
      </c>
      <c r="KR115" s="831">
        <f t="shared" ref="KR115:KR126" si="1415">KR114+CF130</f>
        <v>0</v>
      </c>
      <c r="KS115" s="831">
        <f t="shared" ref="KS115:KS126" si="1416">KS114+CI130</f>
        <v>12040</v>
      </c>
      <c r="KT115" s="515">
        <f t="shared" ref="KT115:KT126" si="1417">KT114+DB130</f>
        <v>0</v>
      </c>
      <c r="KU115" s="243">
        <f t="shared" ref="KU115:KU126" si="1418">KU114+DE130</f>
        <v>0</v>
      </c>
      <c r="KV115" s="243">
        <f t="shared" ref="KV115:KV126" si="1419">KV114+DH130</f>
        <v>0</v>
      </c>
      <c r="KW115" s="243">
        <f t="shared" ref="KW115:KW126" si="1420">KW114+DK130</f>
        <v>0</v>
      </c>
      <c r="KX115" s="243">
        <f t="shared" ref="KX115:KX126" si="1421">KX114+DN130</f>
        <v>0</v>
      </c>
      <c r="KY115" s="243">
        <f t="shared" ref="KY115:KY126" si="1422">KY114+DQ130</f>
        <v>0</v>
      </c>
      <c r="KZ115" s="243">
        <f>KZ114+DT130</f>
        <v>0</v>
      </c>
      <c r="LA115" s="243">
        <f t="shared" ref="LA115:LA126" si="1423">LA114+DW130</f>
        <v>0</v>
      </c>
      <c r="LB115" s="243">
        <f t="shared" ref="LB115:LB126" si="1424">LB114+DZ130</f>
        <v>0</v>
      </c>
      <c r="LC115" s="243">
        <f t="shared" ref="LC115:LC126" si="1425">LC114+EC130</f>
        <v>0</v>
      </c>
      <c r="LD115" s="243">
        <f t="shared" ref="LD115:LD126" si="1426">LD114+EF130</f>
        <v>0</v>
      </c>
      <c r="LE115" s="243">
        <f t="shared" ref="LE115:LE126" si="1427">LE114+EI130</f>
        <v>0</v>
      </c>
      <c r="LF115" s="243">
        <f t="shared" ref="LF115:LF126" si="1428">LF114+EL130</f>
        <v>0</v>
      </c>
      <c r="LG115" s="243">
        <f t="shared" ref="LG115:LG126" si="1429">LG114+EO130</f>
        <v>0</v>
      </c>
      <c r="LH115" s="243">
        <f t="shared" ref="LH115:LH126" si="1430">LH114+ER130</f>
        <v>0</v>
      </c>
      <c r="LI115" s="243">
        <f t="shared" ref="LI115:LI126" si="1431">LI114+EU130</f>
        <v>0</v>
      </c>
      <c r="LJ115" s="243">
        <f t="shared" ref="LJ115:LJ126" si="1432">LJ114+EX130</f>
        <v>0</v>
      </c>
      <c r="LK115" s="243">
        <f t="shared" ref="LK115:LK126" si="1433">LK114+FA130</f>
        <v>0</v>
      </c>
      <c r="LL115" s="243">
        <f t="shared" ref="LL115:LL126" si="1434">LL114+FD130</f>
        <v>0</v>
      </c>
      <c r="LM115" s="243">
        <f t="shared" ref="LM115:LM126" si="1435">LM114+FG130</f>
        <v>0</v>
      </c>
      <c r="LN115" s="243">
        <f t="shared" ref="LN115:LN126" si="1436">LN114+FJ130</f>
        <v>0</v>
      </c>
      <c r="LO115" s="243">
        <f t="shared" ref="LO115:LO126" si="1437">LO114+FP130</f>
        <v>0</v>
      </c>
      <c r="LP115" s="243">
        <f t="shared" ref="LP115:LP126" si="1438">LP114+FT130</f>
        <v>0</v>
      </c>
      <c r="LQ115" s="243">
        <f t="shared" ref="LQ115:LQ126" si="1439">LQ114+FW130</f>
        <v>0</v>
      </c>
      <c r="LR115" s="515">
        <f t="shared" ref="LR115:LR126" si="1440">LR114+GD130</f>
        <v>0</v>
      </c>
      <c r="LS115" s="243">
        <f t="shared" ref="LS115:LS126" si="1441">LS114+GG130</f>
        <v>0</v>
      </c>
      <c r="LT115" s="243">
        <f t="shared" ref="LT115:LT126" si="1442">LT114+GJ130</f>
        <v>0</v>
      </c>
      <c r="LU115" s="243">
        <f t="shared" ref="LU115:LU126" si="1443">LU114+GM130</f>
        <v>0</v>
      </c>
      <c r="LV115" s="243">
        <f t="shared" ref="LV115:LV126" si="1444">LV114+GP130</f>
        <v>0</v>
      </c>
      <c r="LW115" s="243">
        <f t="shared" ref="LW115:LW126" si="1445">LW114+GS130</f>
        <v>0</v>
      </c>
      <c r="LX115" s="243">
        <f t="shared" ref="LX115:LX126" si="1446">LX114+GV130</f>
        <v>0</v>
      </c>
      <c r="LY115" s="243">
        <f t="shared" ref="LY115:LY126" si="1447">LY114+GY130</f>
        <v>0</v>
      </c>
      <c r="LZ115" s="243">
        <f t="shared" ref="LZ115:LZ126" si="1448">LZ114+HB130</f>
        <v>0</v>
      </c>
      <c r="MA115" s="243">
        <f t="shared" ref="MA115:MA126" si="1449">MA114+HE130</f>
        <v>0</v>
      </c>
      <c r="MB115" s="243">
        <f t="shared" ref="MB115:MB126" si="1450">MB114+HH130</f>
        <v>0</v>
      </c>
      <c r="MC115" s="243">
        <f>MC113+HK130</f>
        <v>0</v>
      </c>
      <c r="MD115" s="243">
        <f t="shared" ref="MD115:MD126" si="1451">MD114+HN130</f>
        <v>0</v>
      </c>
      <c r="ME115" s="243">
        <f t="shared" ref="ME115:ME126" si="1452">ME114+HQ130</f>
        <v>0</v>
      </c>
      <c r="MF115" s="243">
        <f t="shared" ref="MF115:MF126" si="1453">MF114+HW130</f>
        <v>0</v>
      </c>
      <c r="MG115" s="243">
        <f t="shared" ref="MG115:MG126" si="1454">MG114+IC130</f>
        <v>0</v>
      </c>
      <c r="MH115" s="243">
        <f t="shared" ref="MH115:MH126" si="1455">MH114+II130</f>
        <v>0</v>
      </c>
      <c r="MI115" s="243">
        <f t="shared" ref="MI115:MI126" si="1456">MI114+IL130</f>
        <v>0</v>
      </c>
      <c r="MJ115" s="243">
        <f t="shared" ref="MJ115:MJ126" si="1457">MJ114+IR130</f>
        <v>0</v>
      </c>
      <c r="MK115" s="243">
        <f t="shared" ref="MK115:MK126" si="1458">MK114+IX130</f>
        <v>0</v>
      </c>
      <c r="ML115" s="243">
        <f t="shared" ref="ML115:ML126" si="1459">ML114+JA130</f>
        <v>0</v>
      </c>
      <c r="MM115" s="243">
        <f t="shared" ref="MM115:MM126" si="1460">MM114+JG130</f>
        <v>0</v>
      </c>
      <c r="MN115" s="243">
        <f t="shared" ref="MN115:MN126" si="1461">MN114+JJ130</f>
        <v>0</v>
      </c>
      <c r="MO115" s="243">
        <f t="shared" ref="MO115:MO126" si="1462">MO114+JM130</f>
        <v>0</v>
      </c>
      <c r="MP115" s="243">
        <f t="shared" ref="MP115:MP126" si="1463">MP114+JP130</f>
        <v>0</v>
      </c>
      <c r="MQ115" s="243">
        <f t="shared" ref="MQ115:MQ126" si="1464">HT130+MQ114</f>
        <v>0</v>
      </c>
      <c r="MR115" s="243">
        <f t="shared" ref="MR115:MR126" si="1465">HZ130+MR114</f>
        <v>0</v>
      </c>
      <c r="MS115" s="243">
        <f t="shared" ref="MS115:MS126" si="1466">IF130+MS114</f>
        <v>0</v>
      </c>
      <c r="MT115" s="243">
        <f t="shared" ref="MT115:MT126" si="1467">IO130+MT114</f>
        <v>0</v>
      </c>
      <c r="MU115" s="243">
        <f t="shared" ref="MU115:MU126" si="1468">IU130+MU114</f>
        <v>0</v>
      </c>
      <c r="MV115" s="243">
        <f t="shared" ref="MV115:MV126" si="1469">JD130+MV114</f>
        <v>0</v>
      </c>
      <c r="MW115" s="861">
        <f t="shared" si="898"/>
        <v>43466</v>
      </c>
      <c r="MX115" s="253">
        <f t="shared" si="899"/>
        <v>246104.87</v>
      </c>
      <c r="MY115" s="243">
        <f t="shared" si="900"/>
        <v>0</v>
      </c>
      <c r="MZ115" s="243">
        <f t="shared" si="901"/>
        <v>0</v>
      </c>
      <c r="NA115" s="243">
        <f t="shared" si="902"/>
        <v>246104.87</v>
      </c>
      <c r="NB115" s="359"/>
      <c r="NC115" s="1159">
        <f t="shared" ref="NC115:NC126" si="1470">JT103</f>
        <v>43101</v>
      </c>
      <c r="ND115" s="378">
        <f t="shared" ref="ND115:ND126" si="1471">CV115</f>
        <v>1552.85</v>
      </c>
      <c r="NE115" s="378">
        <f t="shared" ref="NE115:NE126" si="1472">FX115</f>
        <v>0</v>
      </c>
      <c r="NF115" s="382">
        <f t="shared" ref="NF115:NF126" si="1473">JQ115</f>
        <v>0</v>
      </c>
      <c r="NG115" s="274">
        <f t="shared" ref="NG115:NG126" si="1474">SUM(ND115:NF115)</f>
        <v>1552.85</v>
      </c>
      <c r="NH115" s="819">
        <f t="shared" ref="NH115:NH126" si="1475">NC115</f>
        <v>43101</v>
      </c>
      <c r="NI115" s="269">
        <f t="shared" ref="NI115:NI126" si="1476">NG115*NK115</f>
        <v>1552.85</v>
      </c>
      <c r="NJ115" s="274">
        <f t="shared" ref="NJ115:NJ126" si="1477">NL115*NG115</f>
        <v>0</v>
      </c>
      <c r="NK115" s="1113">
        <f t="shared" ref="NK115:NK126" si="1478">(NG115&gt;0)*1</f>
        <v>1</v>
      </c>
      <c r="NL115" s="992">
        <f t="shared" ref="NL115:NL126" si="1479">(NG115&lt;0)*1</f>
        <v>0</v>
      </c>
      <c r="NM115" s="413">
        <f t="shared" ref="NM115:NM126" si="1480">NC115</f>
        <v>43101</v>
      </c>
      <c r="NN115" s="378">
        <f>NN111+NG115</f>
        <v>197827.095</v>
      </c>
      <c r="NO115" s="243">
        <f>MAX(NN55:NN115)</f>
        <v>197827.095</v>
      </c>
      <c r="NP115" s="243">
        <f t="shared" ref="NP115:NP126" si="1481">NN115-NO115</f>
        <v>0</v>
      </c>
      <c r="NQ115" s="276">
        <f>(NP115=NP203)*1</f>
        <v>0</v>
      </c>
      <c r="NR115" s="254">
        <f t="shared" ref="NR115:NR126" si="1482">NQ115*NM115</f>
        <v>0</v>
      </c>
      <c r="NS115" s="757"/>
      <c r="NT115" s="757"/>
      <c r="NU115" s="758"/>
      <c r="NV115" s="758"/>
      <c r="NW115" s="758"/>
      <c r="NX115" s="234"/>
      <c r="NY115" s="241"/>
      <c r="NZ115" s="241"/>
      <c r="OA115" s="143"/>
      <c r="OB115" s="241"/>
      <c r="OC115" s="241"/>
      <c r="OD115" s="236"/>
      <c r="OE115" s="236"/>
      <c r="OF115" s="236"/>
      <c r="OG115" s="234"/>
      <c r="OH115" s="143"/>
      <c r="OI115" s="236"/>
      <c r="OJ115" s="236"/>
      <c r="OK115" s="236"/>
      <c r="OL115" s="236"/>
      <c r="OM115" s="236"/>
      <c r="ON115" s="236"/>
      <c r="OO115" s="236"/>
      <c r="OP115" s="236"/>
      <c r="OQ115" s="236"/>
      <c r="OR115" s="236"/>
      <c r="OS115" s="236"/>
      <c r="OT115" s="236"/>
      <c r="OU115" s="236"/>
      <c r="OV115" s="236"/>
      <c r="OW115" s="236"/>
      <c r="OX115" s="236"/>
      <c r="OY115" s="236"/>
      <c r="OZ115" s="236"/>
      <c r="PA115" s="236"/>
      <c r="PB115" s="236"/>
      <c r="PC115" s="236"/>
      <c r="PD115" s="236"/>
      <c r="PE115" s="236"/>
      <c r="PF115" s="236"/>
      <c r="PG115" s="236"/>
      <c r="PH115" s="236"/>
      <c r="PI115" s="236"/>
      <c r="PJ115" s="236"/>
      <c r="PK115" s="236"/>
      <c r="PL115" s="236"/>
      <c r="PM115" s="236"/>
      <c r="PN115" s="236"/>
      <c r="PO115" s="236"/>
      <c r="PP115" s="236"/>
      <c r="PQ115" s="236"/>
      <c r="PR115" s="236"/>
      <c r="PS115" s="236"/>
      <c r="PT115" s="236"/>
      <c r="PU115" s="236"/>
      <c r="PV115" s="236"/>
      <c r="PW115" s="236"/>
      <c r="PX115" s="236"/>
      <c r="PY115" s="236"/>
      <c r="PZ115" s="236"/>
      <c r="QA115" s="236"/>
      <c r="QB115" s="236"/>
      <c r="QC115" s="236"/>
      <c r="QD115" s="236"/>
      <c r="QE115" s="236"/>
      <c r="QF115" s="236"/>
      <c r="QG115" s="236"/>
      <c r="QH115" s="236"/>
      <c r="QI115" s="236"/>
      <c r="QJ115" s="236"/>
      <c r="QK115" s="236"/>
      <c r="QL115" s="236"/>
      <c r="QM115" s="236"/>
      <c r="QN115" s="236"/>
      <c r="QO115" s="236"/>
      <c r="QP115" s="236"/>
      <c r="QQ115" s="236"/>
      <c r="QR115" s="236"/>
      <c r="QS115" s="236"/>
      <c r="QT115" s="236"/>
      <c r="QU115" s="236"/>
      <c r="QV115" s="236"/>
      <c r="QW115" s="236"/>
      <c r="QX115" s="236"/>
      <c r="QY115" s="84"/>
      <c r="QZ115" s="84"/>
      <c r="RA115" s="84"/>
      <c r="RB115" s="84"/>
      <c r="RC115" s="84"/>
      <c r="RD115" s="84"/>
      <c r="RE115" s="84"/>
      <c r="RF115" s="84"/>
      <c r="RG115" s="84"/>
      <c r="RH115" s="84"/>
      <c r="RI115" s="84"/>
      <c r="RJ115" s="84"/>
      <c r="RK115" s="84"/>
      <c r="RL115" s="84"/>
      <c r="RM115" s="84"/>
      <c r="RN115" s="84"/>
      <c r="RO115" s="84"/>
      <c r="RP115" s="84"/>
      <c r="RQ115" s="84"/>
      <c r="RR115" s="84"/>
      <c r="RS115" s="84"/>
      <c r="RT115" s="84"/>
      <c r="RU115" s="84"/>
      <c r="RV115" s="84"/>
      <c r="RW115" s="84"/>
      <c r="RX115" s="84"/>
      <c r="RY115" s="84"/>
      <c r="RZ115" s="84"/>
      <c r="SA115" s="84"/>
      <c r="SB115" s="84"/>
      <c r="SC115" s="84"/>
      <c r="SD115" s="84"/>
      <c r="SE115" s="84"/>
      <c r="SF115" s="84"/>
      <c r="SG115" s="84"/>
      <c r="SH115" s="84"/>
      <c r="SI115" s="84"/>
      <c r="SJ115" s="84"/>
      <c r="SK115" s="84"/>
      <c r="SL115" s="84"/>
      <c r="SM115" s="84"/>
      <c r="SN115" s="84"/>
      <c r="SO115" s="84"/>
      <c r="SP115" s="84"/>
      <c r="SQ115" s="84"/>
      <c r="SR115" s="84"/>
      <c r="SS115" s="84"/>
      <c r="ST115" s="84"/>
      <c r="SU115" s="84"/>
      <c r="SV115" s="84"/>
      <c r="SW115" s="84"/>
      <c r="SX115" s="84"/>
      <c r="SY115" s="84"/>
      <c r="SZ115" s="84"/>
      <c r="TA115" s="84"/>
      <c r="TB115" s="84"/>
      <c r="TC115" s="84"/>
      <c r="TD115" s="84"/>
      <c r="TE115" s="84"/>
      <c r="TF115" s="84"/>
      <c r="TG115" s="84"/>
      <c r="TH115" s="84"/>
      <c r="TI115" s="84"/>
      <c r="TJ115" s="84"/>
      <c r="TK115" s="84"/>
      <c r="TL115" s="84"/>
      <c r="TM115" s="84"/>
      <c r="TN115" s="84"/>
      <c r="TO115" s="84"/>
      <c r="TP115" s="84"/>
      <c r="TQ115" s="84"/>
      <c r="TR115" s="84"/>
      <c r="TS115" s="84"/>
      <c r="TT115" s="84"/>
      <c r="TU115" s="84"/>
      <c r="TV115" s="84"/>
      <c r="TW115" s="84"/>
      <c r="TX115" s="84"/>
      <c r="TY115" s="84"/>
      <c r="TZ115" s="84"/>
      <c r="UA115" s="84"/>
      <c r="UB115" s="84"/>
      <c r="UC115" s="84"/>
      <c r="UD115" s="84"/>
      <c r="UE115" s="84"/>
      <c r="UF115" s="84"/>
      <c r="UG115" s="84"/>
      <c r="UH115" s="84"/>
      <c r="UI115" s="84"/>
    </row>
    <row r="116" spans="1:555" s="90" customFormat="1" ht="19.5" customHeight="1" x14ac:dyDescent="0.35">
      <c r="A116" s="84"/>
      <c r="B116" s="1167">
        <f t="shared" ref="B116:B126" si="1483">EDATE(B115,1)</f>
        <v>43132</v>
      </c>
      <c r="C116" s="867">
        <f t="shared" ref="C116:C126" si="1484">G115</f>
        <v>26552.85</v>
      </c>
      <c r="D116" s="869">
        <v>0</v>
      </c>
      <c r="E116" s="869">
        <v>0</v>
      </c>
      <c r="F116" s="867">
        <f t="shared" si="1280"/>
        <v>8377.7250000000004</v>
      </c>
      <c r="G116" s="870">
        <f t="shared" ref="G116:G126" si="1485">F116+G115</f>
        <v>34930.574999999997</v>
      </c>
      <c r="H116" s="953">
        <f t="shared" ref="H116:H126" si="1486">F116/G115</f>
        <v>0.31551132929233588</v>
      </c>
      <c r="I116" s="355">
        <f t="shared" ref="I116:I126" si="1487">F116+I115</f>
        <v>206204.82</v>
      </c>
      <c r="J116" s="355">
        <f>MAX(I55:I116)</f>
        <v>206204.82</v>
      </c>
      <c r="K116" s="355">
        <f t="shared" si="1281"/>
        <v>0</v>
      </c>
      <c r="L116" s="1145">
        <f t="shared" si="1282"/>
        <v>43132</v>
      </c>
      <c r="M116" s="330">
        <f t="shared" ref="M116:M126" si="1488">M115</f>
        <v>0</v>
      </c>
      <c r="N116" s="1217">
        <v>15746</v>
      </c>
      <c r="O116" s="498">
        <f t="shared" si="1283"/>
        <v>0</v>
      </c>
      <c r="P116" s="330">
        <f t="shared" ref="P116:P126" si="1489">P115</f>
        <v>1</v>
      </c>
      <c r="Q116" s="382">
        <f t="shared" si="1284"/>
        <v>1574.6</v>
      </c>
      <c r="R116" s="274">
        <f t="shared" si="1285"/>
        <v>1574.6</v>
      </c>
      <c r="S116" s="499">
        <f t="shared" ref="S116:S126" si="1490">S115</f>
        <v>0</v>
      </c>
      <c r="T116" s="1039">
        <v>16350</v>
      </c>
      <c r="U116" s="269">
        <f t="shared" si="1286"/>
        <v>0</v>
      </c>
      <c r="V116" s="499">
        <f t="shared" ref="V116:V126" si="1491">V115</f>
        <v>1</v>
      </c>
      <c r="W116" s="1236">
        <v>1635</v>
      </c>
      <c r="X116" s="269">
        <f t="shared" si="1287"/>
        <v>1635</v>
      </c>
      <c r="Y116" s="499">
        <f t="shared" ref="Y116:Y126" si="1492">Y115</f>
        <v>0</v>
      </c>
      <c r="Z116" s="719">
        <v>4680</v>
      </c>
      <c r="AA116" s="392">
        <f t="shared" si="1288"/>
        <v>0</v>
      </c>
      <c r="AB116" s="330">
        <f t="shared" ref="AB116:AB126" si="1493">AB115</f>
        <v>0</v>
      </c>
      <c r="AC116" s="298">
        <f t="shared" si="1289"/>
        <v>2340</v>
      </c>
      <c r="AD116" s="274">
        <f t="shared" si="1290"/>
        <v>0</v>
      </c>
      <c r="AE116" s="499">
        <f t="shared" ref="AE116:AE126" si="1494">AE115</f>
        <v>1</v>
      </c>
      <c r="AF116" s="1039">
        <v>468</v>
      </c>
      <c r="AG116" s="274">
        <f t="shared" si="1291"/>
        <v>468</v>
      </c>
      <c r="AH116" s="499">
        <f t="shared" ref="AH116:AH126" si="1495">AH115</f>
        <v>0</v>
      </c>
      <c r="AI116" s="1040">
        <v>-3220</v>
      </c>
      <c r="AJ116" s="392">
        <f t="shared" si="1292"/>
        <v>0</v>
      </c>
      <c r="AK116" s="330">
        <f t="shared" ref="AK116:AK126" si="1496">AK115</f>
        <v>0</v>
      </c>
      <c r="AL116" s="1040">
        <v>-1610</v>
      </c>
      <c r="AM116" s="274">
        <f t="shared" si="1293"/>
        <v>0</v>
      </c>
      <c r="AN116" s="499">
        <f t="shared" ref="AN116:AN126" si="1497">AN115</f>
        <v>1</v>
      </c>
      <c r="AO116" s="1040">
        <v>-644</v>
      </c>
      <c r="AP116" s="392">
        <f t="shared" si="1294"/>
        <v>-644</v>
      </c>
      <c r="AQ116" s="316">
        <f t="shared" ref="AQ116:AQ126" si="1498">AQ115</f>
        <v>0</v>
      </c>
      <c r="AR116" s="1036">
        <v>3052.5</v>
      </c>
      <c r="AS116" s="392">
        <f t="shared" si="1295"/>
        <v>0</v>
      </c>
      <c r="AT116" s="276">
        <f t="shared" ref="AT116:AT126" si="1499">AT115</f>
        <v>0</v>
      </c>
      <c r="AU116" s="1036">
        <v>1526.25</v>
      </c>
      <c r="AV116" s="392">
        <f t="shared" si="1296"/>
        <v>0</v>
      </c>
      <c r="AW116" s="297">
        <f t="shared" ref="AW116:AW126" si="1500">AW115</f>
        <v>1</v>
      </c>
      <c r="AX116" s="1036">
        <v>305.25</v>
      </c>
      <c r="AY116" s="274">
        <f t="shared" si="1297"/>
        <v>305.25</v>
      </c>
      <c r="AZ116" s="499">
        <f t="shared" ref="AZ116:AZ126" si="1501">AZ115</f>
        <v>0</v>
      </c>
      <c r="BA116" s="506">
        <v>2000</v>
      </c>
      <c r="BB116" s="392">
        <f t="shared" si="1298"/>
        <v>0</v>
      </c>
      <c r="BC116" s="330">
        <f t="shared" ref="BC116:BC126" si="1502">BC115</f>
        <v>0</v>
      </c>
      <c r="BD116" s="506">
        <v>3000</v>
      </c>
      <c r="BE116" s="274">
        <f t="shared" si="1299"/>
        <v>0</v>
      </c>
      <c r="BF116" s="499">
        <f t="shared" ref="BF116:BF126" si="1503">BF115</f>
        <v>0</v>
      </c>
      <c r="BG116" s="1039">
        <v>3625</v>
      </c>
      <c r="BH116" s="358">
        <f t="shared" si="1300"/>
        <v>0</v>
      </c>
      <c r="BI116" s="499">
        <f t="shared" ref="BI116:BI126" si="1504">BI115</f>
        <v>0</v>
      </c>
      <c r="BJ116" s="1039">
        <v>4175</v>
      </c>
      <c r="BK116" s="269">
        <f t="shared" si="1301"/>
        <v>0</v>
      </c>
      <c r="BL116" s="499">
        <f t="shared" ref="BL116:BL126" si="1505">BL115</f>
        <v>1</v>
      </c>
      <c r="BM116" s="382">
        <f t="shared" si="1302"/>
        <v>2087.5</v>
      </c>
      <c r="BN116" s="392">
        <f t="shared" si="1303"/>
        <v>2087.5</v>
      </c>
      <c r="BO116" s="499">
        <f t="shared" ref="BO116:BO126" si="1506">BO115</f>
        <v>0</v>
      </c>
      <c r="BP116" s="1036">
        <v>2675</v>
      </c>
      <c r="BQ116" s="274">
        <f t="shared" si="1304"/>
        <v>0</v>
      </c>
      <c r="BR116" s="499">
        <f t="shared" ref="BR116:BR126" si="1507">BR115</f>
        <v>0</v>
      </c>
      <c r="BS116" s="719">
        <v>4468.75</v>
      </c>
      <c r="BT116" s="269">
        <f t="shared" si="1305"/>
        <v>0</v>
      </c>
      <c r="BU116" s="499">
        <f t="shared" ref="BU116:BU126" si="1508">BU115</f>
        <v>1</v>
      </c>
      <c r="BV116" s="298">
        <f t="shared" si="1306"/>
        <v>2234.375</v>
      </c>
      <c r="BW116" s="392">
        <f t="shared" si="1307"/>
        <v>2234.375</v>
      </c>
      <c r="BX116" s="499">
        <f t="shared" ref="BX116:BX126" si="1509">BX115</f>
        <v>0</v>
      </c>
      <c r="BY116" s="1039">
        <v>2680</v>
      </c>
      <c r="BZ116" s="392">
        <f t="shared" si="1308"/>
        <v>0</v>
      </c>
      <c r="CA116" s="297">
        <f>CA115</f>
        <v>0</v>
      </c>
      <c r="CB116" s="1039">
        <v>7170</v>
      </c>
      <c r="CC116" s="269">
        <f t="shared" si="1309"/>
        <v>0</v>
      </c>
      <c r="CD116" s="501">
        <f t="shared" ref="CD116:CD126" si="1510">CD115</f>
        <v>0</v>
      </c>
      <c r="CE116" s="298">
        <f t="shared" si="1310"/>
        <v>3585</v>
      </c>
      <c r="CF116" s="500">
        <f t="shared" si="1311"/>
        <v>0</v>
      </c>
      <c r="CG116" s="330">
        <f t="shared" ref="CG116:CG126" si="1511">CG115</f>
        <v>1</v>
      </c>
      <c r="CH116" s="1039">
        <v>717</v>
      </c>
      <c r="CI116" s="299">
        <f t="shared" si="1312"/>
        <v>717</v>
      </c>
      <c r="CJ116" s="499">
        <f t="shared" ref="CJ116:CJ126" si="1512">CJ115</f>
        <v>0</v>
      </c>
      <c r="CK116" s="506"/>
      <c r="CL116" s="392">
        <f t="shared" si="1313"/>
        <v>0</v>
      </c>
      <c r="CM116" s="330">
        <f t="shared" ref="CM116:CM126" si="1513">CM115</f>
        <v>0</v>
      </c>
      <c r="CN116" s="506"/>
      <c r="CO116" s="269">
        <f t="shared" si="1314"/>
        <v>0</v>
      </c>
      <c r="CP116" s="501">
        <f t="shared" ref="CP116:CP126" si="1514">CP115</f>
        <v>0</v>
      </c>
      <c r="CQ116" s="507"/>
      <c r="CR116" s="299"/>
      <c r="CS116" s="330">
        <f t="shared" ref="CS116:CS126" si="1515">CS115</f>
        <v>1</v>
      </c>
      <c r="CT116" s="506"/>
      <c r="CU116" s="274">
        <f t="shared" si="1315"/>
        <v>0</v>
      </c>
      <c r="CV116" s="323">
        <f t="shared" si="1316"/>
        <v>8377.7250000000004</v>
      </c>
      <c r="CW116" s="323">
        <f t="shared" ref="CW116:CW126" si="1516">CV116+CW115</f>
        <v>206204.82</v>
      </c>
      <c r="CX116" s="223"/>
      <c r="CY116" s="1127">
        <f t="shared" si="1317"/>
        <v>43132</v>
      </c>
      <c r="CZ116" s="297">
        <f t="shared" ref="CZ116:CZ126" si="1517">CZ115</f>
        <v>0</v>
      </c>
      <c r="DA116" s="269">
        <v>15596</v>
      </c>
      <c r="DB116" s="299">
        <f t="shared" si="1318"/>
        <v>0</v>
      </c>
      <c r="DC116" s="297">
        <f t="shared" ref="DC116:DC126" si="1518">DC115</f>
        <v>0</v>
      </c>
      <c r="DD116" s="298">
        <f t="shared" si="1319"/>
        <v>1559.6</v>
      </c>
      <c r="DE116" s="299">
        <f t="shared" si="1320"/>
        <v>0</v>
      </c>
      <c r="DF116" s="297">
        <f t="shared" ref="DF116:DF126" si="1519">DF115</f>
        <v>0</v>
      </c>
      <c r="DG116" s="1217">
        <v>15595</v>
      </c>
      <c r="DH116" s="299">
        <f t="shared" si="1321"/>
        <v>0</v>
      </c>
      <c r="DI116" s="297">
        <f t="shared" ref="DI116:DI126" si="1520">DI115</f>
        <v>0</v>
      </c>
      <c r="DJ116" s="1039">
        <v>1560</v>
      </c>
      <c r="DK116" s="596">
        <f t="shared" si="1322"/>
        <v>0</v>
      </c>
      <c r="DL116" s="297">
        <f t="shared" ref="DL116:DL126" si="1521">DL115</f>
        <v>0</v>
      </c>
      <c r="DM116" s="1217">
        <v>3440</v>
      </c>
      <c r="DN116" s="596">
        <f t="shared" si="1323"/>
        <v>0</v>
      </c>
      <c r="DO116" s="330">
        <f t="shared" ref="DO116:DO126" si="1522">DO115</f>
        <v>0</v>
      </c>
      <c r="DP116" s="298">
        <f t="shared" si="1324"/>
        <v>1720</v>
      </c>
      <c r="DQ116" s="274">
        <f t="shared" si="1325"/>
        <v>0</v>
      </c>
      <c r="DR116" s="499">
        <f t="shared" ref="DR116:DR126" si="1523">DR115</f>
        <v>0</v>
      </c>
      <c r="DS116" s="298">
        <f t="shared" si="1326"/>
        <v>344</v>
      </c>
      <c r="DT116" s="274">
        <f t="shared" si="1327"/>
        <v>0</v>
      </c>
      <c r="DU116" s="297">
        <f t="shared" ref="DU116:DU126" si="1524">DU115</f>
        <v>0</v>
      </c>
      <c r="DV116" s="1039">
        <v>2940</v>
      </c>
      <c r="DW116" s="596">
        <f t="shared" si="1328"/>
        <v>0</v>
      </c>
      <c r="DX116" s="297">
        <f t="shared" ref="DX116:DX126" si="1525">DX115</f>
        <v>0</v>
      </c>
      <c r="DY116" s="269">
        <f t="shared" si="1329"/>
        <v>1470</v>
      </c>
      <c r="DZ116" s="596">
        <f t="shared" si="1330"/>
        <v>0</v>
      </c>
      <c r="EA116" s="297">
        <f t="shared" ref="EA116:EA126" si="1526">EA115</f>
        <v>0</v>
      </c>
      <c r="EB116" s="1053">
        <v>588</v>
      </c>
      <c r="EC116" s="596">
        <f t="shared" si="1331"/>
        <v>0</v>
      </c>
      <c r="ED116" s="297">
        <f t="shared" ref="ED116:ED126" si="1527">ED115</f>
        <v>0</v>
      </c>
      <c r="EE116" s="274">
        <v>-1638</v>
      </c>
      <c r="EF116" s="596">
        <f t="shared" si="1332"/>
        <v>0</v>
      </c>
      <c r="EG116" s="297">
        <f t="shared" ref="EG116:EG126" si="1528">EG115</f>
        <v>0</v>
      </c>
      <c r="EH116" s="269">
        <f t="shared" si="1333"/>
        <v>-819</v>
      </c>
      <c r="EI116" s="596">
        <f t="shared" si="1334"/>
        <v>0</v>
      </c>
      <c r="EJ116" s="276">
        <f t="shared" ref="EJ116:EJ126" si="1529">EJ115</f>
        <v>0</v>
      </c>
      <c r="EK116" s="269">
        <f t="shared" si="1335"/>
        <v>-163.80000000000001</v>
      </c>
      <c r="EL116" s="596">
        <f t="shared" si="1336"/>
        <v>0</v>
      </c>
      <c r="EM116" s="297">
        <f t="shared" ref="EM116:EM126" si="1530">EM115</f>
        <v>0</v>
      </c>
      <c r="EN116" s="1229">
        <v>4360</v>
      </c>
      <c r="EO116" s="596">
        <f t="shared" si="1337"/>
        <v>0</v>
      </c>
      <c r="EP116" s="297">
        <f t="shared" ref="EP116:EP126" si="1531">EP115</f>
        <v>0</v>
      </c>
      <c r="EQ116" s="269">
        <v>2230</v>
      </c>
      <c r="ER116" s="596">
        <f t="shared" si="1338"/>
        <v>0</v>
      </c>
      <c r="ES116" s="297">
        <f t="shared" ref="ES116:ES126" si="1532">ES115</f>
        <v>0</v>
      </c>
      <c r="ET116" s="1039">
        <v>1540</v>
      </c>
      <c r="EU116" s="596">
        <f t="shared" si="1339"/>
        <v>0</v>
      </c>
      <c r="EV116" s="297">
        <f t="shared" ref="EV116:EV126" si="1533">EV115</f>
        <v>0</v>
      </c>
      <c r="EW116" s="1039">
        <v>4894</v>
      </c>
      <c r="EX116" s="596">
        <f t="shared" si="1340"/>
        <v>0</v>
      </c>
      <c r="EY116" s="297">
        <f t="shared" ref="EY116:EY126" si="1534">EY115</f>
        <v>0</v>
      </c>
      <c r="EZ116" s="1039">
        <v>2447</v>
      </c>
      <c r="FA116" s="596">
        <f t="shared" si="1341"/>
        <v>0</v>
      </c>
      <c r="FB116" s="297">
        <f t="shared" ref="FB116:FB126" si="1535">FB115</f>
        <v>0</v>
      </c>
      <c r="FC116" s="1036">
        <v>2125</v>
      </c>
      <c r="FD116" s="596">
        <f t="shared" si="1342"/>
        <v>0</v>
      </c>
      <c r="FE116" s="297">
        <f t="shared" ref="FE116:FE126" si="1536">FE115</f>
        <v>0</v>
      </c>
      <c r="FF116" s="1039">
        <v>1575</v>
      </c>
      <c r="FG116" s="596">
        <f t="shared" si="1343"/>
        <v>0</v>
      </c>
      <c r="FH116" s="297">
        <f t="shared" ref="FH116:FH126" si="1537">FH115</f>
        <v>0</v>
      </c>
      <c r="FI116" s="1039">
        <v>788</v>
      </c>
      <c r="FJ116" s="596">
        <f t="shared" si="1344"/>
        <v>0</v>
      </c>
      <c r="FK116" s="297">
        <f t="shared" ref="FK116:FK126" si="1538">FK115</f>
        <v>0</v>
      </c>
      <c r="FL116" s="1039">
        <v>3230</v>
      </c>
      <c r="FM116" s="596">
        <f t="shared" si="1345"/>
        <v>0</v>
      </c>
      <c r="FN116" s="297">
        <f t="shared" ref="FN116:FN126" si="1539">FN115</f>
        <v>0</v>
      </c>
      <c r="FO116" s="1039">
        <v>4270</v>
      </c>
      <c r="FP116" s="274">
        <f t="shared" si="1346"/>
        <v>0</v>
      </c>
      <c r="FQ116" s="274"/>
      <c r="FR116" s="297">
        <f t="shared" ref="FR116:FR126" si="1540">FR115</f>
        <v>0</v>
      </c>
      <c r="FS116" s="269">
        <f t="shared" si="1347"/>
        <v>2135</v>
      </c>
      <c r="FT116" s="596">
        <f t="shared" si="1348"/>
        <v>0</v>
      </c>
      <c r="FU116" s="297">
        <f t="shared" ref="FU116:FU126" si="1541">FU115</f>
        <v>0</v>
      </c>
      <c r="FV116" s="269">
        <f t="shared" si="1349"/>
        <v>427</v>
      </c>
      <c r="FW116" s="596">
        <f t="shared" si="1350"/>
        <v>0</v>
      </c>
      <c r="FX116" s="301">
        <f t="shared" si="1351"/>
        <v>0</v>
      </c>
      <c r="FY116" s="492">
        <f t="shared" ref="FY116:FY126" si="1542">FX116+FY115</f>
        <v>0</v>
      </c>
      <c r="FZ116" s="302"/>
      <c r="GA116" s="1131">
        <f t="shared" si="1352"/>
        <v>43132</v>
      </c>
      <c r="GB116" s="316">
        <f t="shared" ref="GB116:GB126" si="1543">GB115</f>
        <v>0</v>
      </c>
      <c r="GC116" s="961">
        <v>14814</v>
      </c>
      <c r="GD116" s="268">
        <f t="shared" si="1353"/>
        <v>0</v>
      </c>
      <c r="GE116" s="316">
        <f t="shared" ref="GE116:GE126" si="1544">GE115</f>
        <v>0</v>
      </c>
      <c r="GF116" s="1036">
        <v>1481</v>
      </c>
      <c r="GG116" s="386">
        <f t="shared" si="1354"/>
        <v>0</v>
      </c>
      <c r="GH116" s="669">
        <f t="shared" ref="GH116:GH126" si="1545">GH115</f>
        <v>0</v>
      </c>
      <c r="GI116" s="1039">
        <v>11900</v>
      </c>
      <c r="GJ116" s="268">
        <f t="shared" si="1355"/>
        <v>0</v>
      </c>
      <c r="GK116" s="546">
        <f t="shared" ref="GK116:GK126" si="1546">GK115</f>
        <v>0</v>
      </c>
      <c r="GL116" s="268">
        <f t="shared" si="1356"/>
        <v>1190</v>
      </c>
      <c r="GM116" s="386">
        <f t="shared" si="1357"/>
        <v>0</v>
      </c>
      <c r="GN116" s="297">
        <f t="shared" ref="GN116:GN126" si="1547">GN115</f>
        <v>0</v>
      </c>
      <c r="GO116" s="269">
        <v>2075</v>
      </c>
      <c r="GP116" s="596">
        <f t="shared" si="1358"/>
        <v>0</v>
      </c>
      <c r="GQ116" s="330">
        <f t="shared" ref="GQ116:GQ126" si="1548">GQ115</f>
        <v>0</v>
      </c>
      <c r="GR116" s="298">
        <f t="shared" si="1359"/>
        <v>1037.5</v>
      </c>
      <c r="GS116" s="274">
        <f t="shared" si="1360"/>
        <v>0</v>
      </c>
      <c r="GT116" s="499">
        <f t="shared" ref="GT116:GT126" si="1549">GT115</f>
        <v>0</v>
      </c>
      <c r="GU116" s="298">
        <f t="shared" si="1361"/>
        <v>207.5</v>
      </c>
      <c r="GV116" s="274">
        <f t="shared" si="1362"/>
        <v>0</v>
      </c>
      <c r="GW116" s="499">
        <f t="shared" ref="GW116:GW126" si="1550">GW115</f>
        <v>0</v>
      </c>
      <c r="GX116" s="1039">
        <v>3370</v>
      </c>
      <c r="GY116" s="274">
        <f t="shared" si="1363"/>
        <v>0</v>
      </c>
      <c r="GZ116" s="499">
        <f t="shared" ref="GZ116:GZ126" si="1551">GZ115</f>
        <v>0</v>
      </c>
      <c r="HA116" s="298">
        <f t="shared" si="1364"/>
        <v>1685</v>
      </c>
      <c r="HB116" s="274">
        <f t="shared" si="1365"/>
        <v>0</v>
      </c>
      <c r="HC116" s="499">
        <f t="shared" ref="HC116:HC126" si="1552">HC115</f>
        <v>0</v>
      </c>
      <c r="HD116" s="1039">
        <v>674</v>
      </c>
      <c r="HE116" s="274">
        <f t="shared" si="1366"/>
        <v>0</v>
      </c>
      <c r="HF116" s="691">
        <f t="shared" ref="HF116:HF126" si="1553">HF115</f>
        <v>0</v>
      </c>
      <c r="HG116" s="317">
        <v>-1280</v>
      </c>
      <c r="HH116" s="498">
        <f t="shared" si="1367"/>
        <v>0</v>
      </c>
      <c r="HI116" s="691">
        <f t="shared" ref="HI116:HI126" si="1554">HI115</f>
        <v>0</v>
      </c>
      <c r="HJ116" s="317">
        <f t="shared" si="1368"/>
        <v>-640</v>
      </c>
      <c r="HK116" s="498">
        <f t="shared" si="1369"/>
        <v>0</v>
      </c>
      <c r="HL116" s="689">
        <f t="shared" ref="HL116:HL126" si="1555">HL115</f>
        <v>0</v>
      </c>
      <c r="HM116" s="317">
        <f t="shared" si="1370"/>
        <v>-128</v>
      </c>
      <c r="HN116" s="317">
        <f t="shared" si="1371"/>
        <v>0</v>
      </c>
      <c r="HO116" s="691">
        <f t="shared" ref="HO116:HO126" si="1556">HO115</f>
        <v>0</v>
      </c>
      <c r="HP116" s="1039">
        <v>3190</v>
      </c>
      <c r="HQ116" s="498">
        <f t="shared" si="1372"/>
        <v>0</v>
      </c>
      <c r="HR116" s="499"/>
      <c r="HS116" s="298"/>
      <c r="HT116" s="392"/>
      <c r="HU116" s="691">
        <f t="shared" ref="HU116:HU126" si="1557">HU115</f>
        <v>0</v>
      </c>
      <c r="HV116" s="1039">
        <v>1990</v>
      </c>
      <c r="HW116" s="498">
        <f t="shared" si="1373"/>
        <v>0</v>
      </c>
      <c r="HX116" s="499"/>
      <c r="HY116" s="298"/>
      <c r="HZ116" s="392"/>
      <c r="IA116" s="689">
        <f t="shared" ref="IA116:IA126" si="1558">IA115</f>
        <v>0</v>
      </c>
      <c r="IB116" s="1039">
        <v>675</v>
      </c>
      <c r="IC116" s="317">
        <f t="shared" si="1374"/>
        <v>0</v>
      </c>
      <c r="ID116" s="499">
        <f t="shared" ref="ID116:ID126" si="1559">ID115</f>
        <v>0</v>
      </c>
      <c r="IE116" s="1039">
        <v>14</v>
      </c>
      <c r="IF116" s="392">
        <f t="shared" si="1375"/>
        <v>0</v>
      </c>
      <c r="IG116" s="691">
        <f t="shared" ref="IG116:IG126" si="1560">IG115</f>
        <v>0</v>
      </c>
      <c r="IH116" s="317">
        <v>4356</v>
      </c>
      <c r="II116" s="498">
        <f t="shared" si="1376"/>
        <v>0</v>
      </c>
      <c r="IJ116" s="691">
        <f t="shared" ref="IJ116:IJ126" si="1561">IJ115</f>
        <v>0</v>
      </c>
      <c r="IK116" s="298">
        <f t="shared" si="1377"/>
        <v>2178</v>
      </c>
      <c r="IL116" s="317">
        <f t="shared" si="1378"/>
        <v>0</v>
      </c>
      <c r="IM116" s="499">
        <f t="shared" ref="IM116:IM126" si="1562">IM115</f>
        <v>0</v>
      </c>
      <c r="IN116" s="1039">
        <v>421</v>
      </c>
      <c r="IO116" s="392">
        <f t="shared" si="1379"/>
        <v>0</v>
      </c>
      <c r="IP116" s="499">
        <f t="shared" ref="IP116:IP126" si="1563">IP115</f>
        <v>0</v>
      </c>
      <c r="IQ116" s="1036">
        <v>1431.25</v>
      </c>
      <c r="IR116" s="392">
        <f t="shared" si="1380"/>
        <v>0</v>
      </c>
      <c r="IS116" s="499"/>
      <c r="IT116" s="298"/>
      <c r="IU116" s="392"/>
      <c r="IV116" s="499">
        <f t="shared" ref="IV116:IV126" si="1564">IV115</f>
        <v>0</v>
      </c>
      <c r="IW116" s="719">
        <v>-1100</v>
      </c>
      <c r="IX116" s="392">
        <f t="shared" si="1381"/>
        <v>0</v>
      </c>
      <c r="IY116" s="499">
        <f t="shared" ref="IY116:IY126" si="1565">IY115</f>
        <v>0</v>
      </c>
      <c r="IZ116" s="298">
        <f t="shared" si="1382"/>
        <v>-550</v>
      </c>
      <c r="JA116" s="392">
        <f t="shared" si="1383"/>
        <v>0</v>
      </c>
      <c r="JB116" s="385">
        <f t="shared" ref="JB116:JB126" si="1566">JB115</f>
        <v>0</v>
      </c>
      <c r="JC116" s="298">
        <v>-134</v>
      </c>
      <c r="JD116" s="392">
        <f t="shared" si="1384"/>
        <v>0</v>
      </c>
      <c r="JE116" s="499">
        <f t="shared" ref="JE116:JE126" si="1567">JE115</f>
        <v>0</v>
      </c>
      <c r="JF116" s="298">
        <v>2335</v>
      </c>
      <c r="JG116" s="392">
        <f t="shared" si="1385"/>
        <v>0</v>
      </c>
      <c r="JH116" s="499">
        <f t="shared" ref="JH116:JH126" si="1568">JH115</f>
        <v>0</v>
      </c>
      <c r="JI116" s="1039">
        <v>1950</v>
      </c>
      <c r="JJ116" s="392">
        <f t="shared" si="1386"/>
        <v>0</v>
      </c>
      <c r="JK116" s="499">
        <f t="shared" ref="JK116:JK126" si="1569">JK115</f>
        <v>0</v>
      </c>
      <c r="JL116" s="1039">
        <v>975</v>
      </c>
      <c r="JM116" s="392">
        <f t="shared" si="1387"/>
        <v>0</v>
      </c>
      <c r="JN116" s="499">
        <f t="shared" ref="JN116:JN126" si="1570">JN115</f>
        <v>0</v>
      </c>
      <c r="JO116" s="298">
        <f t="shared" si="1388"/>
        <v>195</v>
      </c>
      <c r="JP116" s="392">
        <f t="shared" si="1389"/>
        <v>0</v>
      </c>
      <c r="JQ116" s="561">
        <f t="shared" si="1390"/>
        <v>0</v>
      </c>
      <c r="JR116" s="498">
        <f t="shared" ref="JR116:JR126" si="1571">JR115+JQ116</f>
        <v>0</v>
      </c>
      <c r="JS116" s="223"/>
      <c r="JT116" s="254">
        <f t="shared" si="1391"/>
        <v>43497</v>
      </c>
      <c r="JU116" s="253">
        <f t="shared" si="1392"/>
        <v>0</v>
      </c>
      <c r="JV116" s="253">
        <f t="shared" si="1393"/>
        <v>13003.125</v>
      </c>
      <c r="JW116" s="253">
        <f t="shared" si="1394"/>
        <v>0</v>
      </c>
      <c r="JX116" s="253">
        <f t="shared" si="1395"/>
        <v>9804</v>
      </c>
      <c r="JY116" s="253">
        <f t="shared" si="1396"/>
        <v>0</v>
      </c>
      <c r="JZ116" s="253">
        <f t="shared" si="1397"/>
        <v>0</v>
      </c>
      <c r="KA116" s="253">
        <f t="shared" si="1398"/>
        <v>12604</v>
      </c>
      <c r="KB116" s="253">
        <f t="shared" si="1399"/>
        <v>0</v>
      </c>
      <c r="KC116" s="253">
        <f t="shared" si="1400"/>
        <v>0</v>
      </c>
      <c r="KD116" s="831">
        <f t="shared" si="1401"/>
        <v>20838</v>
      </c>
      <c r="KE116" s="831">
        <f t="shared" si="1402"/>
        <v>0</v>
      </c>
      <c r="KF116" s="831">
        <f t="shared" si="1403"/>
        <v>0</v>
      </c>
      <c r="KG116" s="831">
        <f t="shared" si="1404"/>
        <v>8550.74</v>
      </c>
      <c r="KH116" s="831">
        <f t="shared" si="1405"/>
        <v>0</v>
      </c>
      <c r="KI116" s="831">
        <f t="shared" si="1406"/>
        <v>0</v>
      </c>
      <c r="KJ116" s="253">
        <f t="shared" si="1407"/>
        <v>0</v>
      </c>
      <c r="KK116" s="831">
        <f t="shared" si="1408"/>
        <v>0</v>
      </c>
      <c r="KL116" s="831">
        <f t="shared" si="1409"/>
        <v>91321.375</v>
      </c>
      <c r="KM116" s="831">
        <f t="shared" si="1410"/>
        <v>0</v>
      </c>
      <c r="KN116" s="831">
        <f t="shared" si="1411"/>
        <v>0</v>
      </c>
      <c r="KO116" s="831">
        <f t="shared" si="1412"/>
        <v>77003.125</v>
      </c>
      <c r="KP116" s="831">
        <f t="shared" si="1413"/>
        <v>0</v>
      </c>
      <c r="KQ116" s="831">
        <f t="shared" si="1414"/>
        <v>0</v>
      </c>
      <c r="KR116" s="831">
        <f t="shared" si="1415"/>
        <v>0</v>
      </c>
      <c r="KS116" s="831">
        <f t="shared" si="1416"/>
        <v>11836</v>
      </c>
      <c r="KT116" s="243">
        <f t="shared" si="1417"/>
        <v>0</v>
      </c>
      <c r="KU116" s="243">
        <f t="shared" si="1418"/>
        <v>0</v>
      </c>
      <c r="KV116" s="243">
        <f t="shared" si="1419"/>
        <v>0</v>
      </c>
      <c r="KW116" s="243">
        <f t="shared" si="1420"/>
        <v>0</v>
      </c>
      <c r="KX116" s="243">
        <f t="shared" si="1421"/>
        <v>0</v>
      </c>
      <c r="KY116" s="243">
        <f t="shared" si="1422"/>
        <v>0</v>
      </c>
      <c r="KZ116" s="243">
        <f t="shared" ref="KZ116:KZ126" si="1572">DT131+KZ115</f>
        <v>0</v>
      </c>
      <c r="LA116" s="243">
        <f t="shared" si="1423"/>
        <v>0</v>
      </c>
      <c r="LB116" s="243">
        <f t="shared" si="1424"/>
        <v>0</v>
      </c>
      <c r="LC116" s="243">
        <f t="shared" si="1425"/>
        <v>0</v>
      </c>
      <c r="LD116" s="243">
        <f t="shared" si="1426"/>
        <v>0</v>
      </c>
      <c r="LE116" s="243">
        <f t="shared" si="1427"/>
        <v>0</v>
      </c>
      <c r="LF116" s="243">
        <f t="shared" si="1428"/>
        <v>0</v>
      </c>
      <c r="LG116" s="243">
        <f t="shared" si="1429"/>
        <v>0</v>
      </c>
      <c r="LH116" s="243">
        <f t="shared" si="1430"/>
        <v>0</v>
      </c>
      <c r="LI116" s="243">
        <f t="shared" si="1431"/>
        <v>0</v>
      </c>
      <c r="LJ116" s="243">
        <f t="shared" si="1432"/>
        <v>0</v>
      </c>
      <c r="LK116" s="243">
        <f t="shared" si="1433"/>
        <v>0</v>
      </c>
      <c r="LL116" s="243">
        <f t="shared" si="1434"/>
        <v>0</v>
      </c>
      <c r="LM116" s="243">
        <f t="shared" si="1435"/>
        <v>0</v>
      </c>
      <c r="LN116" s="243">
        <f t="shared" si="1436"/>
        <v>0</v>
      </c>
      <c r="LO116" s="243">
        <f t="shared" si="1437"/>
        <v>0</v>
      </c>
      <c r="LP116" s="243">
        <f t="shared" si="1438"/>
        <v>0</v>
      </c>
      <c r="LQ116" s="243">
        <f t="shared" si="1439"/>
        <v>0</v>
      </c>
      <c r="LR116" s="243">
        <f t="shared" si="1440"/>
        <v>0</v>
      </c>
      <c r="LS116" s="243">
        <f t="shared" si="1441"/>
        <v>0</v>
      </c>
      <c r="LT116" s="243">
        <f t="shared" si="1442"/>
        <v>0</v>
      </c>
      <c r="LU116" s="243">
        <f t="shared" si="1443"/>
        <v>0</v>
      </c>
      <c r="LV116" s="243">
        <f t="shared" si="1444"/>
        <v>0</v>
      </c>
      <c r="LW116" s="243">
        <f t="shared" si="1445"/>
        <v>0</v>
      </c>
      <c r="LX116" s="243">
        <f t="shared" si="1446"/>
        <v>0</v>
      </c>
      <c r="LY116" s="243">
        <f t="shared" si="1447"/>
        <v>0</v>
      </c>
      <c r="LZ116" s="243">
        <f t="shared" si="1448"/>
        <v>0</v>
      </c>
      <c r="MA116" s="243">
        <f t="shared" si="1449"/>
        <v>0</v>
      </c>
      <c r="MB116" s="243">
        <f t="shared" si="1450"/>
        <v>0</v>
      </c>
      <c r="MC116" s="243">
        <f t="shared" ref="MC116:MC126" si="1573">MC115+HK131</f>
        <v>0</v>
      </c>
      <c r="MD116" s="243">
        <f t="shared" si="1451"/>
        <v>0</v>
      </c>
      <c r="ME116" s="243">
        <f t="shared" si="1452"/>
        <v>0</v>
      </c>
      <c r="MF116" s="243">
        <f t="shared" si="1453"/>
        <v>0</v>
      </c>
      <c r="MG116" s="243">
        <f t="shared" si="1454"/>
        <v>0</v>
      </c>
      <c r="MH116" s="243">
        <f t="shared" si="1455"/>
        <v>0</v>
      </c>
      <c r="MI116" s="243">
        <f t="shared" si="1456"/>
        <v>0</v>
      </c>
      <c r="MJ116" s="243">
        <f t="shared" si="1457"/>
        <v>0</v>
      </c>
      <c r="MK116" s="243">
        <f t="shared" si="1458"/>
        <v>0</v>
      </c>
      <c r="ML116" s="243">
        <f t="shared" si="1459"/>
        <v>0</v>
      </c>
      <c r="MM116" s="243">
        <f t="shared" si="1460"/>
        <v>0</v>
      </c>
      <c r="MN116" s="243">
        <f t="shared" si="1461"/>
        <v>0</v>
      </c>
      <c r="MO116" s="243">
        <f t="shared" si="1462"/>
        <v>0</v>
      </c>
      <c r="MP116" s="243">
        <f t="shared" si="1463"/>
        <v>0</v>
      </c>
      <c r="MQ116" s="243">
        <f t="shared" si="1464"/>
        <v>0</v>
      </c>
      <c r="MR116" s="243">
        <f t="shared" si="1465"/>
        <v>0</v>
      </c>
      <c r="MS116" s="243">
        <f t="shared" si="1466"/>
        <v>0</v>
      </c>
      <c r="MT116" s="243">
        <f t="shared" si="1467"/>
        <v>0</v>
      </c>
      <c r="MU116" s="243">
        <f t="shared" si="1468"/>
        <v>0</v>
      </c>
      <c r="MV116" s="243">
        <f t="shared" si="1469"/>
        <v>0</v>
      </c>
      <c r="MW116" s="861">
        <f t="shared" si="898"/>
        <v>43497</v>
      </c>
      <c r="MX116" s="253">
        <f t="shared" si="899"/>
        <v>244960.36499999999</v>
      </c>
      <c r="MY116" s="243">
        <f t="shared" si="900"/>
        <v>0</v>
      </c>
      <c r="MZ116" s="243">
        <f t="shared" si="901"/>
        <v>0</v>
      </c>
      <c r="NA116" s="243">
        <f t="shared" si="902"/>
        <v>244960.36499999999</v>
      </c>
      <c r="NB116" s="359"/>
      <c r="NC116" s="1159">
        <f t="shared" si="1470"/>
        <v>43132</v>
      </c>
      <c r="ND116" s="378">
        <f t="shared" si="1471"/>
        <v>8377.7250000000004</v>
      </c>
      <c r="NE116" s="378">
        <f t="shared" si="1472"/>
        <v>0</v>
      </c>
      <c r="NF116" s="382">
        <f t="shared" si="1473"/>
        <v>0</v>
      </c>
      <c r="NG116" s="274">
        <f t="shared" si="1474"/>
        <v>8377.7250000000004</v>
      </c>
      <c r="NH116" s="819">
        <f t="shared" si="1475"/>
        <v>43132</v>
      </c>
      <c r="NI116" s="269">
        <f t="shared" si="1476"/>
        <v>8377.7250000000004</v>
      </c>
      <c r="NJ116" s="274">
        <f t="shared" si="1477"/>
        <v>0</v>
      </c>
      <c r="NK116" s="1113">
        <f t="shared" si="1478"/>
        <v>1</v>
      </c>
      <c r="NL116" s="992">
        <f t="shared" si="1479"/>
        <v>0</v>
      </c>
      <c r="NM116" s="413">
        <f t="shared" si="1480"/>
        <v>43132</v>
      </c>
      <c r="NN116" s="378">
        <f t="shared" ref="NN116:NN126" si="1574">NN115+NG116</f>
        <v>206204.82</v>
      </c>
      <c r="NO116" s="243">
        <f>MAX(NN55:NN116)</f>
        <v>206204.82</v>
      </c>
      <c r="NP116" s="243">
        <f t="shared" si="1481"/>
        <v>0</v>
      </c>
      <c r="NQ116" s="276">
        <f>(NP116=NP203)*1</f>
        <v>0</v>
      </c>
      <c r="NR116" s="254">
        <f t="shared" si="1482"/>
        <v>0</v>
      </c>
      <c r="NS116" s="757"/>
      <c r="NT116" s="757"/>
      <c r="NU116" s="758"/>
      <c r="NV116" s="758"/>
      <c r="NW116" s="758"/>
      <c r="NX116" s="234"/>
      <c r="NY116" s="241"/>
      <c r="NZ116" s="241"/>
      <c r="OA116" s="143"/>
      <c r="OB116" s="241"/>
      <c r="OC116" s="241"/>
      <c r="OD116" s="236"/>
      <c r="OE116" s="236"/>
      <c r="OF116" s="236"/>
      <c r="OG116" s="234"/>
      <c r="OH116" s="143"/>
      <c r="OI116" s="236"/>
      <c r="OJ116" s="236"/>
      <c r="OK116" s="236"/>
      <c r="OL116" s="236"/>
      <c r="OM116" s="236"/>
      <c r="ON116" s="236"/>
      <c r="OO116" s="236"/>
      <c r="OP116" s="236"/>
      <c r="OQ116" s="236"/>
      <c r="OR116" s="236"/>
      <c r="OS116" s="236"/>
      <c r="OT116" s="236"/>
      <c r="OU116" s="236"/>
      <c r="OV116" s="236"/>
      <c r="OW116" s="236"/>
      <c r="OX116" s="236"/>
      <c r="OY116" s="236"/>
      <c r="OZ116" s="236"/>
      <c r="PA116" s="236"/>
      <c r="PB116" s="236"/>
      <c r="PC116" s="236"/>
      <c r="PD116" s="236"/>
      <c r="PE116" s="236"/>
      <c r="PF116" s="236"/>
      <c r="PG116" s="236"/>
      <c r="PH116" s="236"/>
      <c r="PI116" s="236"/>
      <c r="PJ116" s="236"/>
      <c r="PK116" s="236"/>
      <c r="PL116" s="236"/>
      <c r="PM116" s="236"/>
      <c r="PN116" s="236"/>
      <c r="PO116" s="236"/>
      <c r="PP116" s="236"/>
      <c r="PQ116" s="236"/>
      <c r="PR116" s="236"/>
      <c r="PS116" s="236"/>
      <c r="PT116" s="236"/>
      <c r="PU116" s="236"/>
      <c r="PV116" s="236"/>
      <c r="PW116" s="236"/>
      <c r="PX116" s="236"/>
      <c r="PY116" s="236"/>
      <c r="PZ116" s="236"/>
      <c r="QA116" s="236"/>
      <c r="QB116" s="236"/>
      <c r="QC116" s="236"/>
      <c r="QD116" s="236"/>
      <c r="QE116" s="236"/>
      <c r="QF116" s="236"/>
      <c r="QG116" s="236"/>
      <c r="QH116" s="236"/>
      <c r="QI116" s="236"/>
      <c r="QJ116" s="236"/>
      <c r="QK116" s="236"/>
      <c r="QL116" s="236"/>
      <c r="QM116" s="236"/>
      <c r="QN116" s="236"/>
      <c r="QO116" s="236"/>
      <c r="QP116" s="236"/>
      <c r="QQ116" s="236"/>
      <c r="QR116" s="236"/>
      <c r="QS116" s="236"/>
      <c r="QT116" s="236"/>
      <c r="QU116" s="236"/>
      <c r="QV116" s="236"/>
      <c r="QW116" s="236"/>
      <c r="QX116" s="236"/>
      <c r="QY116" s="84"/>
      <c r="QZ116" s="84"/>
      <c r="RA116" s="84"/>
      <c r="RB116" s="84"/>
      <c r="RC116" s="84"/>
      <c r="RD116" s="84"/>
      <c r="RE116" s="84"/>
      <c r="RF116" s="84"/>
      <c r="RG116" s="84"/>
      <c r="RH116" s="84"/>
      <c r="RI116" s="84"/>
      <c r="RJ116" s="84"/>
      <c r="RK116" s="84"/>
      <c r="RL116" s="84"/>
      <c r="RM116" s="84"/>
      <c r="RN116" s="84"/>
      <c r="RO116" s="84"/>
      <c r="RP116" s="84"/>
      <c r="RQ116" s="84"/>
      <c r="RR116" s="84"/>
      <c r="RS116" s="84"/>
      <c r="RT116" s="84"/>
      <c r="RU116" s="84"/>
      <c r="RV116" s="84"/>
      <c r="RW116" s="84"/>
      <c r="RX116" s="84"/>
      <c r="RY116" s="84"/>
      <c r="RZ116" s="84"/>
      <c r="SA116" s="84"/>
      <c r="SB116" s="84"/>
      <c r="SC116" s="84"/>
      <c r="SD116" s="84"/>
      <c r="SE116" s="84"/>
      <c r="SF116" s="84"/>
      <c r="SG116" s="84"/>
      <c r="SH116" s="84"/>
      <c r="SI116" s="84"/>
      <c r="SJ116" s="84"/>
      <c r="SK116" s="84"/>
      <c r="SL116" s="84"/>
      <c r="SM116" s="84"/>
      <c r="SN116" s="84"/>
      <c r="SO116" s="84"/>
      <c r="SP116" s="84"/>
      <c r="SQ116" s="84"/>
      <c r="SR116" s="84"/>
      <c r="SS116" s="84"/>
      <c r="ST116" s="84"/>
      <c r="SU116" s="84"/>
      <c r="SV116" s="84"/>
      <c r="SW116" s="84"/>
      <c r="SX116" s="84"/>
      <c r="SY116" s="84"/>
      <c r="SZ116" s="84"/>
      <c r="TA116" s="84"/>
      <c r="TB116" s="84"/>
      <c r="TC116" s="84"/>
      <c r="TD116" s="84"/>
      <c r="TE116" s="84"/>
      <c r="TF116" s="84"/>
      <c r="TG116" s="84"/>
      <c r="TH116" s="84"/>
      <c r="TI116" s="84"/>
      <c r="TJ116" s="84"/>
      <c r="TK116" s="84"/>
      <c r="TL116" s="84"/>
      <c r="TM116" s="84"/>
      <c r="TN116" s="84"/>
      <c r="TO116" s="84"/>
      <c r="TP116" s="84"/>
      <c r="TQ116" s="84"/>
      <c r="TR116" s="84"/>
      <c r="TS116" s="84"/>
      <c r="TT116" s="84"/>
      <c r="TU116" s="84"/>
      <c r="TV116" s="84"/>
      <c r="TW116" s="84"/>
      <c r="TX116" s="84"/>
      <c r="TY116" s="84"/>
      <c r="TZ116" s="84"/>
      <c r="UA116" s="84"/>
      <c r="UB116" s="84"/>
      <c r="UC116" s="84"/>
      <c r="UD116" s="84"/>
      <c r="UE116" s="84"/>
      <c r="UF116" s="84"/>
      <c r="UG116" s="84"/>
      <c r="UH116" s="84"/>
      <c r="UI116" s="84"/>
    </row>
    <row r="117" spans="1:555" s="90" customFormat="1" ht="19.5" customHeight="1" x14ac:dyDescent="0.35">
      <c r="A117" s="84"/>
      <c r="B117" s="1167">
        <f t="shared" si="1483"/>
        <v>43160</v>
      </c>
      <c r="C117" s="867">
        <f t="shared" si="1484"/>
        <v>34930.574999999997</v>
      </c>
      <c r="D117" s="869">
        <v>0</v>
      </c>
      <c r="E117" s="869">
        <v>0</v>
      </c>
      <c r="F117" s="867">
        <f t="shared" si="1280"/>
        <v>7183.15</v>
      </c>
      <c r="G117" s="870">
        <f t="shared" si="1485"/>
        <v>42113.724999999999</v>
      </c>
      <c r="H117" s="953">
        <f t="shared" si="1486"/>
        <v>0.20564076027949726</v>
      </c>
      <c r="I117" s="355">
        <f t="shared" si="1487"/>
        <v>213387.97</v>
      </c>
      <c r="J117" s="355">
        <f>MAX(I55:I117)</f>
        <v>213387.97</v>
      </c>
      <c r="K117" s="355">
        <f t="shared" si="1281"/>
        <v>0</v>
      </c>
      <c r="L117" s="1145">
        <f t="shared" si="1282"/>
        <v>43160</v>
      </c>
      <c r="M117" s="330">
        <f t="shared" si="1488"/>
        <v>0</v>
      </c>
      <c r="N117" s="1217">
        <v>11009</v>
      </c>
      <c r="O117" s="498">
        <f t="shared" si="1283"/>
        <v>0</v>
      </c>
      <c r="P117" s="330">
        <f t="shared" si="1489"/>
        <v>1</v>
      </c>
      <c r="Q117" s="382">
        <f t="shared" si="1284"/>
        <v>1100.9000000000001</v>
      </c>
      <c r="R117" s="274">
        <f t="shared" si="1285"/>
        <v>1100.9000000000001</v>
      </c>
      <c r="S117" s="499">
        <f t="shared" si="1490"/>
        <v>0</v>
      </c>
      <c r="T117" s="1039">
        <v>14385</v>
      </c>
      <c r="U117" s="269">
        <f t="shared" si="1286"/>
        <v>0</v>
      </c>
      <c r="V117" s="499">
        <f t="shared" si="1491"/>
        <v>1</v>
      </c>
      <c r="W117" s="1236">
        <v>1439</v>
      </c>
      <c r="X117" s="269">
        <f t="shared" si="1287"/>
        <v>1439</v>
      </c>
      <c r="Y117" s="499">
        <f t="shared" si="1492"/>
        <v>0</v>
      </c>
      <c r="Z117" s="719">
        <v>2720</v>
      </c>
      <c r="AA117" s="392">
        <f t="shared" si="1288"/>
        <v>0</v>
      </c>
      <c r="AB117" s="330">
        <f t="shared" si="1493"/>
        <v>0</v>
      </c>
      <c r="AC117" s="298">
        <f t="shared" si="1289"/>
        <v>1360</v>
      </c>
      <c r="AD117" s="274">
        <f t="shared" si="1290"/>
        <v>0</v>
      </c>
      <c r="AE117" s="499">
        <f t="shared" si="1494"/>
        <v>1</v>
      </c>
      <c r="AF117" s="1039">
        <v>272</v>
      </c>
      <c r="AG117" s="274">
        <f t="shared" si="1291"/>
        <v>272</v>
      </c>
      <c r="AH117" s="499">
        <f t="shared" si="1495"/>
        <v>0</v>
      </c>
      <c r="AI117" s="1039">
        <v>2120</v>
      </c>
      <c r="AJ117" s="392">
        <f t="shared" si="1292"/>
        <v>0</v>
      </c>
      <c r="AK117" s="330">
        <f t="shared" si="1496"/>
        <v>0</v>
      </c>
      <c r="AL117" s="1039">
        <v>1060</v>
      </c>
      <c r="AM117" s="274">
        <f t="shared" si="1293"/>
        <v>0</v>
      </c>
      <c r="AN117" s="499">
        <f t="shared" si="1497"/>
        <v>1</v>
      </c>
      <c r="AO117" s="1039">
        <v>424</v>
      </c>
      <c r="AP117" s="392">
        <f t="shared" si="1294"/>
        <v>424</v>
      </c>
      <c r="AQ117" s="316">
        <f t="shared" si="1498"/>
        <v>0</v>
      </c>
      <c r="AR117" s="1036">
        <v>3282.5</v>
      </c>
      <c r="AS117" s="392">
        <f t="shared" si="1295"/>
        <v>0</v>
      </c>
      <c r="AT117" s="276">
        <f t="shared" si="1499"/>
        <v>0</v>
      </c>
      <c r="AU117" s="1036">
        <v>1641.25</v>
      </c>
      <c r="AV117" s="392">
        <f t="shared" si="1296"/>
        <v>0</v>
      </c>
      <c r="AW117" s="297">
        <f t="shared" si="1500"/>
        <v>1</v>
      </c>
      <c r="AX117" s="1036">
        <v>328.25</v>
      </c>
      <c r="AY117" s="274">
        <f t="shared" si="1297"/>
        <v>328.25</v>
      </c>
      <c r="AZ117" s="499">
        <f t="shared" si="1501"/>
        <v>0</v>
      </c>
      <c r="BA117" s="507">
        <v>290</v>
      </c>
      <c r="BB117" s="392">
        <f t="shared" si="1298"/>
        <v>0</v>
      </c>
      <c r="BC117" s="330">
        <f t="shared" si="1502"/>
        <v>0</v>
      </c>
      <c r="BD117" s="507">
        <v>455</v>
      </c>
      <c r="BE117" s="274">
        <f t="shared" si="1299"/>
        <v>0</v>
      </c>
      <c r="BF117" s="499">
        <f t="shared" si="1503"/>
        <v>0</v>
      </c>
      <c r="BG117" s="1039">
        <v>1412</v>
      </c>
      <c r="BH117" s="358">
        <f t="shared" si="1300"/>
        <v>0</v>
      </c>
      <c r="BI117" s="499">
        <f t="shared" si="1504"/>
        <v>0</v>
      </c>
      <c r="BJ117" s="1039">
        <v>4200</v>
      </c>
      <c r="BK117" s="269">
        <f t="shared" si="1301"/>
        <v>0</v>
      </c>
      <c r="BL117" s="499">
        <f t="shared" si="1505"/>
        <v>1</v>
      </c>
      <c r="BM117" s="382">
        <f t="shared" si="1302"/>
        <v>2100</v>
      </c>
      <c r="BN117" s="392">
        <f t="shared" si="1303"/>
        <v>2100</v>
      </c>
      <c r="BO117" s="499">
        <f t="shared" si="1506"/>
        <v>0</v>
      </c>
      <c r="BP117" s="1036">
        <v>1131.25</v>
      </c>
      <c r="BQ117" s="274">
        <f t="shared" si="1304"/>
        <v>0</v>
      </c>
      <c r="BR117" s="499">
        <f t="shared" si="1507"/>
        <v>0</v>
      </c>
      <c r="BS117" s="719">
        <v>2650</v>
      </c>
      <c r="BT117" s="269">
        <f t="shared" si="1305"/>
        <v>0</v>
      </c>
      <c r="BU117" s="499">
        <f t="shared" si="1508"/>
        <v>1</v>
      </c>
      <c r="BV117" s="298">
        <f t="shared" si="1306"/>
        <v>1325</v>
      </c>
      <c r="BW117" s="392">
        <f t="shared" si="1307"/>
        <v>1325</v>
      </c>
      <c r="BX117" s="499">
        <f t="shared" si="1509"/>
        <v>0</v>
      </c>
      <c r="BY117" s="1040">
        <v>-510</v>
      </c>
      <c r="BZ117" s="392">
        <f t="shared" si="1308"/>
        <v>0</v>
      </c>
      <c r="CA117" s="297">
        <f t="shared" ref="CA117:CA126" si="1575">CA116</f>
        <v>0</v>
      </c>
      <c r="CB117" s="1039">
        <v>1940</v>
      </c>
      <c r="CC117" s="269">
        <f t="shared" si="1309"/>
        <v>0</v>
      </c>
      <c r="CD117" s="501">
        <f t="shared" si="1510"/>
        <v>0</v>
      </c>
      <c r="CE117" s="298">
        <f t="shared" si="1310"/>
        <v>970</v>
      </c>
      <c r="CF117" s="500">
        <f t="shared" si="1311"/>
        <v>0</v>
      </c>
      <c r="CG117" s="330">
        <f t="shared" si="1511"/>
        <v>1</v>
      </c>
      <c r="CH117" s="1039">
        <v>194</v>
      </c>
      <c r="CI117" s="299">
        <f t="shared" si="1312"/>
        <v>194</v>
      </c>
      <c r="CJ117" s="499">
        <f t="shared" si="1512"/>
        <v>0</v>
      </c>
      <c r="CK117" s="507"/>
      <c r="CL117" s="392">
        <f t="shared" si="1313"/>
        <v>0</v>
      </c>
      <c r="CM117" s="330">
        <f t="shared" si="1513"/>
        <v>0</v>
      </c>
      <c r="CN117" s="507"/>
      <c r="CO117" s="269">
        <f t="shared" si="1314"/>
        <v>0</v>
      </c>
      <c r="CP117" s="501">
        <f t="shared" si="1514"/>
        <v>0</v>
      </c>
      <c r="CQ117" s="507"/>
      <c r="CR117" s="299"/>
      <c r="CS117" s="330">
        <f t="shared" si="1515"/>
        <v>1</v>
      </c>
      <c r="CT117" s="507"/>
      <c r="CU117" s="274">
        <f t="shared" si="1315"/>
        <v>0</v>
      </c>
      <c r="CV117" s="323">
        <f t="shared" si="1316"/>
        <v>7183.15</v>
      </c>
      <c r="CW117" s="323">
        <f t="shared" si="1516"/>
        <v>213387.97</v>
      </c>
      <c r="CX117" s="223"/>
      <c r="CY117" s="1127">
        <f t="shared" si="1317"/>
        <v>43160</v>
      </c>
      <c r="CZ117" s="297">
        <f t="shared" si="1517"/>
        <v>0</v>
      </c>
      <c r="DA117" s="269">
        <v>-1164</v>
      </c>
      <c r="DB117" s="299">
        <f t="shared" si="1318"/>
        <v>0</v>
      </c>
      <c r="DC117" s="297">
        <f t="shared" si="1518"/>
        <v>0</v>
      </c>
      <c r="DD117" s="298">
        <f t="shared" si="1319"/>
        <v>-116.4</v>
      </c>
      <c r="DE117" s="299">
        <f t="shared" si="1320"/>
        <v>0</v>
      </c>
      <c r="DF117" s="297">
        <f t="shared" si="1519"/>
        <v>0</v>
      </c>
      <c r="DG117" s="1217">
        <v>5165</v>
      </c>
      <c r="DH117" s="299">
        <f t="shared" si="1321"/>
        <v>0</v>
      </c>
      <c r="DI117" s="297">
        <f t="shared" si="1520"/>
        <v>0</v>
      </c>
      <c r="DJ117" s="1039">
        <v>517</v>
      </c>
      <c r="DK117" s="596">
        <f t="shared" si="1322"/>
        <v>0</v>
      </c>
      <c r="DL117" s="297">
        <f t="shared" si="1521"/>
        <v>0</v>
      </c>
      <c r="DM117" s="1217">
        <v>3420</v>
      </c>
      <c r="DN117" s="596">
        <f t="shared" si="1323"/>
        <v>0</v>
      </c>
      <c r="DO117" s="330">
        <f t="shared" si="1522"/>
        <v>0</v>
      </c>
      <c r="DP117" s="298">
        <f t="shared" si="1324"/>
        <v>1710</v>
      </c>
      <c r="DQ117" s="274">
        <f t="shared" si="1325"/>
        <v>0</v>
      </c>
      <c r="DR117" s="499">
        <f t="shared" si="1523"/>
        <v>0</v>
      </c>
      <c r="DS117" s="298">
        <f t="shared" si="1326"/>
        <v>342</v>
      </c>
      <c r="DT117" s="274">
        <f t="shared" si="1327"/>
        <v>0</v>
      </c>
      <c r="DU117" s="297">
        <f t="shared" si="1524"/>
        <v>0</v>
      </c>
      <c r="DV117" s="1040">
        <v>-3895</v>
      </c>
      <c r="DW117" s="596">
        <f t="shared" si="1328"/>
        <v>0</v>
      </c>
      <c r="DX117" s="297">
        <f t="shared" si="1525"/>
        <v>0</v>
      </c>
      <c r="DY117" s="269">
        <f t="shared" si="1329"/>
        <v>-1947.5</v>
      </c>
      <c r="DZ117" s="596">
        <f t="shared" si="1330"/>
        <v>0</v>
      </c>
      <c r="EA117" s="297">
        <f t="shared" si="1526"/>
        <v>0</v>
      </c>
      <c r="EB117" s="1052">
        <v>-779</v>
      </c>
      <c r="EC117" s="596">
        <f t="shared" si="1331"/>
        <v>0</v>
      </c>
      <c r="ED117" s="297">
        <f t="shared" si="1527"/>
        <v>0</v>
      </c>
      <c r="EE117" s="274">
        <v>850</v>
      </c>
      <c r="EF117" s="596">
        <f t="shared" si="1332"/>
        <v>0</v>
      </c>
      <c r="EG117" s="297">
        <f t="shared" si="1528"/>
        <v>0</v>
      </c>
      <c r="EH117" s="269">
        <f t="shared" si="1333"/>
        <v>425</v>
      </c>
      <c r="EI117" s="596">
        <f t="shared" si="1334"/>
        <v>0</v>
      </c>
      <c r="EJ117" s="276">
        <f t="shared" si="1529"/>
        <v>0</v>
      </c>
      <c r="EK117" s="269">
        <f t="shared" si="1335"/>
        <v>85</v>
      </c>
      <c r="EL117" s="596">
        <f t="shared" si="1336"/>
        <v>0</v>
      </c>
      <c r="EM117" s="297">
        <f t="shared" si="1530"/>
        <v>0</v>
      </c>
      <c r="EN117" s="1230">
        <v>-40</v>
      </c>
      <c r="EO117" s="596">
        <f t="shared" si="1337"/>
        <v>0</v>
      </c>
      <c r="EP117" s="297">
        <f t="shared" si="1531"/>
        <v>0</v>
      </c>
      <c r="EQ117" s="269">
        <v>2030</v>
      </c>
      <c r="ER117" s="596">
        <f t="shared" si="1338"/>
        <v>0</v>
      </c>
      <c r="ES117" s="297">
        <f t="shared" si="1532"/>
        <v>0</v>
      </c>
      <c r="ET117" s="1040">
        <v>-1390</v>
      </c>
      <c r="EU117" s="596">
        <f t="shared" si="1339"/>
        <v>0</v>
      </c>
      <c r="EV117" s="297">
        <f t="shared" si="1533"/>
        <v>0</v>
      </c>
      <c r="EW117" s="1040">
        <v>-1344</v>
      </c>
      <c r="EX117" s="596">
        <f t="shared" si="1340"/>
        <v>0</v>
      </c>
      <c r="EY117" s="297">
        <f t="shared" si="1534"/>
        <v>0</v>
      </c>
      <c r="EZ117" s="1040">
        <v>-672</v>
      </c>
      <c r="FA117" s="596">
        <f t="shared" si="1341"/>
        <v>0</v>
      </c>
      <c r="FB117" s="297">
        <f t="shared" si="1535"/>
        <v>0</v>
      </c>
      <c r="FC117" s="1036">
        <v>2206.25</v>
      </c>
      <c r="FD117" s="596">
        <f t="shared" si="1342"/>
        <v>0</v>
      </c>
      <c r="FE117" s="297">
        <f t="shared" si="1536"/>
        <v>0</v>
      </c>
      <c r="FF117" s="1039">
        <v>1306</v>
      </c>
      <c r="FG117" s="596">
        <f t="shared" si="1343"/>
        <v>0</v>
      </c>
      <c r="FH117" s="297">
        <f t="shared" si="1537"/>
        <v>0</v>
      </c>
      <c r="FI117" s="1039">
        <v>653</v>
      </c>
      <c r="FJ117" s="596">
        <f t="shared" si="1344"/>
        <v>0</v>
      </c>
      <c r="FK117" s="297">
        <f t="shared" si="1538"/>
        <v>0</v>
      </c>
      <c r="FL117" s="1040">
        <v>-355</v>
      </c>
      <c r="FM117" s="596">
        <f t="shared" si="1345"/>
        <v>0</v>
      </c>
      <c r="FN117" s="297">
        <f t="shared" si="1539"/>
        <v>0</v>
      </c>
      <c r="FO117" s="1039">
        <v>350</v>
      </c>
      <c r="FP117" s="274">
        <f t="shared" si="1346"/>
        <v>0</v>
      </c>
      <c r="FQ117" s="274"/>
      <c r="FR117" s="297">
        <f t="shared" si="1540"/>
        <v>0</v>
      </c>
      <c r="FS117" s="269">
        <f t="shared" si="1347"/>
        <v>175</v>
      </c>
      <c r="FT117" s="596">
        <f t="shared" si="1348"/>
        <v>0</v>
      </c>
      <c r="FU117" s="297">
        <f t="shared" si="1541"/>
        <v>0</v>
      </c>
      <c r="FV117" s="269">
        <f t="shared" si="1349"/>
        <v>35</v>
      </c>
      <c r="FW117" s="596">
        <f t="shared" si="1350"/>
        <v>0</v>
      </c>
      <c r="FX117" s="301">
        <f t="shared" si="1351"/>
        <v>0</v>
      </c>
      <c r="FY117" s="492">
        <f t="shared" si="1542"/>
        <v>0</v>
      </c>
      <c r="FZ117" s="302"/>
      <c r="GA117" s="1131">
        <f t="shared" si="1352"/>
        <v>43160</v>
      </c>
      <c r="GB117" s="316">
        <f t="shared" si="1543"/>
        <v>0</v>
      </c>
      <c r="GC117" s="961">
        <v>4235</v>
      </c>
      <c r="GD117" s="268">
        <f t="shared" si="1353"/>
        <v>0</v>
      </c>
      <c r="GE117" s="316">
        <f t="shared" si="1544"/>
        <v>0</v>
      </c>
      <c r="GF117" s="1036">
        <v>424</v>
      </c>
      <c r="GG117" s="386">
        <f t="shared" si="1354"/>
        <v>0</v>
      </c>
      <c r="GH117" s="669">
        <f t="shared" si="1545"/>
        <v>0</v>
      </c>
      <c r="GI117" s="1039">
        <v>5810</v>
      </c>
      <c r="GJ117" s="268">
        <f t="shared" si="1355"/>
        <v>0</v>
      </c>
      <c r="GK117" s="546">
        <f t="shared" si="1546"/>
        <v>0</v>
      </c>
      <c r="GL117" s="268">
        <f t="shared" si="1356"/>
        <v>581</v>
      </c>
      <c r="GM117" s="386">
        <f t="shared" si="1357"/>
        <v>0</v>
      </c>
      <c r="GN117" s="297">
        <f t="shared" si="1547"/>
        <v>0</v>
      </c>
      <c r="GO117" s="269">
        <v>-2091.75</v>
      </c>
      <c r="GP117" s="596">
        <f t="shared" si="1358"/>
        <v>0</v>
      </c>
      <c r="GQ117" s="330">
        <f t="shared" si="1548"/>
        <v>0</v>
      </c>
      <c r="GR117" s="298">
        <f t="shared" si="1359"/>
        <v>-1045.875</v>
      </c>
      <c r="GS117" s="274">
        <f t="shared" si="1360"/>
        <v>0</v>
      </c>
      <c r="GT117" s="499">
        <f t="shared" si="1549"/>
        <v>0</v>
      </c>
      <c r="GU117" s="298">
        <f t="shared" si="1361"/>
        <v>-209.17500000000001</v>
      </c>
      <c r="GV117" s="274">
        <f t="shared" si="1362"/>
        <v>0</v>
      </c>
      <c r="GW117" s="499">
        <f t="shared" si="1550"/>
        <v>0</v>
      </c>
      <c r="GX117" s="1040">
        <v>-3430</v>
      </c>
      <c r="GY117" s="274">
        <f t="shared" si="1363"/>
        <v>0</v>
      </c>
      <c r="GZ117" s="499">
        <f t="shared" si="1551"/>
        <v>0</v>
      </c>
      <c r="HA117" s="298">
        <f t="shared" si="1364"/>
        <v>-1715</v>
      </c>
      <c r="HB117" s="274">
        <f t="shared" si="1365"/>
        <v>0</v>
      </c>
      <c r="HC117" s="499">
        <f t="shared" si="1552"/>
        <v>0</v>
      </c>
      <c r="HD117" s="1040">
        <v>-686</v>
      </c>
      <c r="HE117" s="274">
        <f t="shared" si="1366"/>
        <v>0</v>
      </c>
      <c r="HF117" s="691">
        <f t="shared" si="1553"/>
        <v>0</v>
      </c>
      <c r="HG117" s="317">
        <v>520.5</v>
      </c>
      <c r="HH117" s="498">
        <f t="shared" si="1367"/>
        <v>0</v>
      </c>
      <c r="HI117" s="691">
        <f t="shared" si="1554"/>
        <v>0</v>
      </c>
      <c r="HJ117" s="317">
        <f t="shared" si="1368"/>
        <v>260.25</v>
      </c>
      <c r="HK117" s="498">
        <f t="shared" si="1369"/>
        <v>0</v>
      </c>
      <c r="HL117" s="689">
        <f t="shared" si="1555"/>
        <v>0</v>
      </c>
      <c r="HM117" s="317">
        <f t="shared" si="1370"/>
        <v>52.05</v>
      </c>
      <c r="HN117" s="317">
        <f t="shared" si="1371"/>
        <v>0</v>
      </c>
      <c r="HO117" s="691">
        <f t="shared" si="1556"/>
        <v>0</v>
      </c>
      <c r="HP117" s="1039">
        <v>490</v>
      </c>
      <c r="HQ117" s="498">
        <f t="shared" si="1372"/>
        <v>0</v>
      </c>
      <c r="HR117" s="499"/>
      <c r="HS117" s="298"/>
      <c r="HT117" s="392"/>
      <c r="HU117" s="691">
        <f t="shared" si="1557"/>
        <v>0</v>
      </c>
      <c r="HV117" s="1039">
        <v>885</v>
      </c>
      <c r="HW117" s="498">
        <f t="shared" si="1373"/>
        <v>0</v>
      </c>
      <c r="HX117" s="499"/>
      <c r="HY117" s="298"/>
      <c r="HZ117" s="392"/>
      <c r="IA117" s="689">
        <f t="shared" si="1558"/>
        <v>0</v>
      </c>
      <c r="IB117" s="1040">
        <v>-2212</v>
      </c>
      <c r="IC117" s="317">
        <f t="shared" si="1374"/>
        <v>0</v>
      </c>
      <c r="ID117" s="499">
        <f t="shared" si="1559"/>
        <v>0</v>
      </c>
      <c r="IE117" s="1040">
        <v>-235</v>
      </c>
      <c r="IF117" s="392">
        <f t="shared" si="1375"/>
        <v>0</v>
      </c>
      <c r="IG117" s="691">
        <f t="shared" si="1560"/>
        <v>0</v>
      </c>
      <c r="IH117" s="317">
        <v>-4575</v>
      </c>
      <c r="II117" s="498">
        <f t="shared" si="1376"/>
        <v>0</v>
      </c>
      <c r="IJ117" s="691">
        <f t="shared" si="1561"/>
        <v>0</v>
      </c>
      <c r="IK117" s="298">
        <f t="shared" si="1377"/>
        <v>-2287.5</v>
      </c>
      <c r="IL117" s="317">
        <f t="shared" si="1378"/>
        <v>0</v>
      </c>
      <c r="IM117" s="499">
        <f t="shared" si="1562"/>
        <v>0</v>
      </c>
      <c r="IN117" s="1040">
        <v>-507</v>
      </c>
      <c r="IO117" s="392">
        <f t="shared" si="1379"/>
        <v>0</v>
      </c>
      <c r="IP117" s="499">
        <f t="shared" si="1563"/>
        <v>0</v>
      </c>
      <c r="IQ117" s="1036">
        <v>400</v>
      </c>
      <c r="IR117" s="392">
        <f t="shared" si="1380"/>
        <v>0</v>
      </c>
      <c r="IS117" s="499"/>
      <c r="IT117" s="298"/>
      <c r="IU117" s="392"/>
      <c r="IV117" s="499">
        <f t="shared" si="1564"/>
        <v>0</v>
      </c>
      <c r="IW117" s="719">
        <v>1456</v>
      </c>
      <c r="IX117" s="392">
        <f t="shared" si="1381"/>
        <v>0</v>
      </c>
      <c r="IY117" s="499">
        <f t="shared" si="1565"/>
        <v>0</v>
      </c>
      <c r="IZ117" s="298">
        <f t="shared" si="1382"/>
        <v>728</v>
      </c>
      <c r="JA117" s="392">
        <f t="shared" si="1383"/>
        <v>0</v>
      </c>
      <c r="JB117" s="385">
        <f t="shared" si="1566"/>
        <v>0</v>
      </c>
      <c r="JC117" s="298">
        <v>79</v>
      </c>
      <c r="JD117" s="392">
        <f t="shared" si="1384"/>
        <v>0</v>
      </c>
      <c r="JE117" s="499">
        <f t="shared" si="1567"/>
        <v>0</v>
      </c>
      <c r="JF117" s="298">
        <v>-1500</v>
      </c>
      <c r="JG117" s="392">
        <f t="shared" si="1385"/>
        <v>0</v>
      </c>
      <c r="JH117" s="499">
        <f t="shared" si="1568"/>
        <v>0</v>
      </c>
      <c r="JI117" s="1040">
        <v>-1690</v>
      </c>
      <c r="JJ117" s="392">
        <f t="shared" si="1386"/>
        <v>0</v>
      </c>
      <c r="JK117" s="499">
        <f t="shared" si="1569"/>
        <v>0</v>
      </c>
      <c r="JL117" s="1040">
        <v>-845</v>
      </c>
      <c r="JM117" s="392">
        <f t="shared" si="1387"/>
        <v>0</v>
      </c>
      <c r="JN117" s="499">
        <f t="shared" si="1570"/>
        <v>0</v>
      </c>
      <c r="JO117" s="298">
        <f t="shared" si="1388"/>
        <v>-169</v>
      </c>
      <c r="JP117" s="392">
        <f t="shared" si="1389"/>
        <v>0</v>
      </c>
      <c r="JQ117" s="561">
        <f t="shared" si="1390"/>
        <v>0</v>
      </c>
      <c r="JR117" s="498">
        <f t="shared" si="1571"/>
        <v>0</v>
      </c>
      <c r="JS117" s="223"/>
      <c r="JT117" s="254">
        <f t="shared" si="1391"/>
        <v>43525</v>
      </c>
      <c r="JU117" s="253">
        <f t="shared" si="1392"/>
        <v>0</v>
      </c>
      <c r="JV117" s="253">
        <f t="shared" si="1393"/>
        <v>13968.375</v>
      </c>
      <c r="JW117" s="253">
        <f t="shared" si="1394"/>
        <v>0</v>
      </c>
      <c r="JX117" s="253">
        <f t="shared" si="1395"/>
        <v>10423</v>
      </c>
      <c r="JY117" s="253">
        <f t="shared" si="1396"/>
        <v>0</v>
      </c>
      <c r="JZ117" s="253">
        <f t="shared" si="1397"/>
        <v>0</v>
      </c>
      <c r="KA117" s="253">
        <f t="shared" si="1398"/>
        <v>12859</v>
      </c>
      <c r="KB117" s="253">
        <f t="shared" si="1399"/>
        <v>0</v>
      </c>
      <c r="KC117" s="253">
        <f t="shared" si="1400"/>
        <v>0</v>
      </c>
      <c r="KD117" s="831">
        <f t="shared" si="1401"/>
        <v>21131</v>
      </c>
      <c r="KE117" s="831">
        <f t="shared" si="1402"/>
        <v>0</v>
      </c>
      <c r="KF117" s="831">
        <f t="shared" si="1403"/>
        <v>0</v>
      </c>
      <c r="KG117" s="831">
        <f t="shared" si="1404"/>
        <v>8467.11</v>
      </c>
      <c r="KH117" s="831">
        <f t="shared" si="1405"/>
        <v>0</v>
      </c>
      <c r="KI117" s="831">
        <f t="shared" si="1406"/>
        <v>0</v>
      </c>
      <c r="KJ117" s="253">
        <f t="shared" si="1407"/>
        <v>0</v>
      </c>
      <c r="KK117" s="831">
        <f t="shared" si="1408"/>
        <v>0</v>
      </c>
      <c r="KL117" s="831">
        <f t="shared" si="1409"/>
        <v>93199.5</v>
      </c>
      <c r="KM117" s="831">
        <f t="shared" si="1410"/>
        <v>0</v>
      </c>
      <c r="KN117" s="831">
        <f t="shared" si="1411"/>
        <v>0</v>
      </c>
      <c r="KO117" s="831">
        <f t="shared" si="1412"/>
        <v>77356.25</v>
      </c>
      <c r="KP117" s="831">
        <f t="shared" si="1413"/>
        <v>0</v>
      </c>
      <c r="KQ117" s="831">
        <f t="shared" si="1414"/>
        <v>0</v>
      </c>
      <c r="KR117" s="831">
        <f t="shared" si="1415"/>
        <v>0</v>
      </c>
      <c r="KS117" s="831">
        <f t="shared" si="1416"/>
        <v>11791</v>
      </c>
      <c r="KT117" s="243">
        <f t="shared" si="1417"/>
        <v>0</v>
      </c>
      <c r="KU117" s="243">
        <f t="shared" si="1418"/>
        <v>0</v>
      </c>
      <c r="KV117" s="243">
        <f t="shared" si="1419"/>
        <v>0</v>
      </c>
      <c r="KW117" s="243">
        <f t="shared" si="1420"/>
        <v>0</v>
      </c>
      <c r="KX117" s="243">
        <f t="shared" si="1421"/>
        <v>0</v>
      </c>
      <c r="KY117" s="243">
        <f t="shared" si="1422"/>
        <v>0</v>
      </c>
      <c r="KZ117" s="243">
        <f t="shared" si="1572"/>
        <v>0</v>
      </c>
      <c r="LA117" s="243">
        <f t="shared" si="1423"/>
        <v>0</v>
      </c>
      <c r="LB117" s="243">
        <f t="shared" si="1424"/>
        <v>0</v>
      </c>
      <c r="LC117" s="243">
        <f t="shared" si="1425"/>
        <v>0</v>
      </c>
      <c r="LD117" s="243">
        <f t="shared" si="1426"/>
        <v>0</v>
      </c>
      <c r="LE117" s="243">
        <f t="shared" si="1427"/>
        <v>0</v>
      </c>
      <c r="LF117" s="243">
        <f t="shared" si="1428"/>
        <v>0</v>
      </c>
      <c r="LG117" s="243">
        <f t="shared" si="1429"/>
        <v>0</v>
      </c>
      <c r="LH117" s="243">
        <f t="shared" si="1430"/>
        <v>0</v>
      </c>
      <c r="LI117" s="243">
        <f t="shared" si="1431"/>
        <v>0</v>
      </c>
      <c r="LJ117" s="243">
        <f t="shared" si="1432"/>
        <v>0</v>
      </c>
      <c r="LK117" s="243">
        <f t="shared" si="1433"/>
        <v>0</v>
      </c>
      <c r="LL117" s="243">
        <f t="shared" si="1434"/>
        <v>0</v>
      </c>
      <c r="LM117" s="243">
        <f t="shared" si="1435"/>
        <v>0</v>
      </c>
      <c r="LN117" s="243">
        <f t="shared" si="1436"/>
        <v>0</v>
      </c>
      <c r="LO117" s="243">
        <f t="shared" si="1437"/>
        <v>0</v>
      </c>
      <c r="LP117" s="243">
        <f t="shared" si="1438"/>
        <v>0</v>
      </c>
      <c r="LQ117" s="243">
        <f t="shared" si="1439"/>
        <v>0</v>
      </c>
      <c r="LR117" s="243">
        <f t="shared" si="1440"/>
        <v>0</v>
      </c>
      <c r="LS117" s="243">
        <f t="shared" si="1441"/>
        <v>0</v>
      </c>
      <c r="LT117" s="243">
        <f t="shared" si="1442"/>
        <v>0</v>
      </c>
      <c r="LU117" s="243">
        <f t="shared" si="1443"/>
        <v>0</v>
      </c>
      <c r="LV117" s="243">
        <f t="shared" si="1444"/>
        <v>0</v>
      </c>
      <c r="LW117" s="243">
        <f t="shared" si="1445"/>
        <v>0</v>
      </c>
      <c r="LX117" s="243">
        <f t="shared" si="1446"/>
        <v>0</v>
      </c>
      <c r="LY117" s="243">
        <f t="shared" si="1447"/>
        <v>0</v>
      </c>
      <c r="LZ117" s="243">
        <f t="shared" si="1448"/>
        <v>0</v>
      </c>
      <c r="MA117" s="243">
        <f t="shared" si="1449"/>
        <v>0</v>
      </c>
      <c r="MB117" s="243">
        <f t="shared" si="1450"/>
        <v>0</v>
      </c>
      <c r="MC117" s="243">
        <f t="shared" si="1573"/>
        <v>0</v>
      </c>
      <c r="MD117" s="243">
        <f t="shared" si="1451"/>
        <v>0</v>
      </c>
      <c r="ME117" s="243">
        <f t="shared" si="1452"/>
        <v>0</v>
      </c>
      <c r="MF117" s="243">
        <f t="shared" si="1453"/>
        <v>0</v>
      </c>
      <c r="MG117" s="243">
        <f t="shared" si="1454"/>
        <v>0</v>
      </c>
      <c r="MH117" s="243">
        <f t="shared" si="1455"/>
        <v>0</v>
      </c>
      <c r="MI117" s="243">
        <f t="shared" si="1456"/>
        <v>0</v>
      </c>
      <c r="MJ117" s="243">
        <f t="shared" si="1457"/>
        <v>0</v>
      </c>
      <c r="MK117" s="243">
        <f t="shared" si="1458"/>
        <v>0</v>
      </c>
      <c r="ML117" s="243">
        <f t="shared" si="1459"/>
        <v>0</v>
      </c>
      <c r="MM117" s="243">
        <f t="shared" si="1460"/>
        <v>0</v>
      </c>
      <c r="MN117" s="243">
        <f t="shared" si="1461"/>
        <v>0</v>
      </c>
      <c r="MO117" s="243">
        <f t="shared" si="1462"/>
        <v>0</v>
      </c>
      <c r="MP117" s="243">
        <f t="shared" si="1463"/>
        <v>0</v>
      </c>
      <c r="MQ117" s="243">
        <f t="shared" si="1464"/>
        <v>0</v>
      </c>
      <c r="MR117" s="243">
        <f t="shared" si="1465"/>
        <v>0</v>
      </c>
      <c r="MS117" s="243">
        <f t="shared" si="1466"/>
        <v>0</v>
      </c>
      <c r="MT117" s="243">
        <f t="shared" si="1467"/>
        <v>0</v>
      </c>
      <c r="MU117" s="243">
        <f t="shared" si="1468"/>
        <v>0</v>
      </c>
      <c r="MV117" s="243">
        <f t="shared" si="1469"/>
        <v>0</v>
      </c>
      <c r="MW117" s="861">
        <f t="shared" si="898"/>
        <v>43525</v>
      </c>
      <c r="MX117" s="253">
        <f t="shared" si="899"/>
        <v>249195.23499999999</v>
      </c>
      <c r="MY117" s="243">
        <f t="shared" si="900"/>
        <v>0</v>
      </c>
      <c r="MZ117" s="243">
        <f t="shared" si="901"/>
        <v>0</v>
      </c>
      <c r="NA117" s="243">
        <f t="shared" si="902"/>
        <v>249195.23499999999</v>
      </c>
      <c r="NB117" s="359"/>
      <c r="NC117" s="1159">
        <f t="shared" si="1470"/>
        <v>43160</v>
      </c>
      <c r="ND117" s="378">
        <f t="shared" si="1471"/>
        <v>7183.15</v>
      </c>
      <c r="NE117" s="378">
        <f t="shared" si="1472"/>
        <v>0</v>
      </c>
      <c r="NF117" s="382">
        <f t="shared" si="1473"/>
        <v>0</v>
      </c>
      <c r="NG117" s="274">
        <f t="shared" si="1474"/>
        <v>7183.15</v>
      </c>
      <c r="NH117" s="819">
        <f t="shared" si="1475"/>
        <v>43160</v>
      </c>
      <c r="NI117" s="269">
        <f t="shared" si="1476"/>
        <v>7183.15</v>
      </c>
      <c r="NJ117" s="274">
        <f t="shared" si="1477"/>
        <v>0</v>
      </c>
      <c r="NK117" s="1113">
        <f t="shared" si="1478"/>
        <v>1</v>
      </c>
      <c r="NL117" s="992">
        <f t="shared" si="1479"/>
        <v>0</v>
      </c>
      <c r="NM117" s="413">
        <f t="shared" si="1480"/>
        <v>43160</v>
      </c>
      <c r="NN117" s="378">
        <f t="shared" si="1574"/>
        <v>213387.97</v>
      </c>
      <c r="NO117" s="243">
        <f>MAX(NN55:NN117)</f>
        <v>213387.97</v>
      </c>
      <c r="NP117" s="243">
        <f t="shared" si="1481"/>
        <v>0</v>
      </c>
      <c r="NQ117" s="276">
        <f>(NP117=NP203)*1</f>
        <v>0</v>
      </c>
      <c r="NR117" s="254">
        <f t="shared" si="1482"/>
        <v>0</v>
      </c>
      <c r="NS117" s="757"/>
      <c r="NT117" s="757"/>
      <c r="NU117" s="758"/>
      <c r="NV117" s="758"/>
      <c r="NW117" s="758"/>
      <c r="NX117" s="234"/>
      <c r="NY117" s="241"/>
      <c r="NZ117" s="241"/>
      <c r="OA117" s="143"/>
      <c r="OB117" s="241"/>
      <c r="OC117" s="241"/>
      <c r="OD117" s="236"/>
      <c r="OE117" s="236"/>
      <c r="OF117" s="236"/>
      <c r="OG117" s="234"/>
      <c r="OH117" s="143"/>
      <c r="OI117" s="236"/>
      <c r="OJ117" s="236"/>
      <c r="OK117" s="236"/>
      <c r="OL117" s="236"/>
      <c r="OM117" s="236"/>
      <c r="ON117" s="236"/>
      <c r="OO117" s="236"/>
      <c r="OP117" s="236"/>
      <c r="OQ117" s="236"/>
      <c r="OR117" s="236"/>
      <c r="OS117" s="236"/>
      <c r="OT117" s="236"/>
      <c r="OU117" s="236"/>
      <c r="OV117" s="236"/>
      <c r="OW117" s="236"/>
      <c r="OX117" s="236"/>
      <c r="OY117" s="236"/>
      <c r="OZ117" s="236"/>
      <c r="PA117" s="236"/>
      <c r="PB117" s="236"/>
      <c r="PC117" s="236"/>
      <c r="PD117" s="236"/>
      <c r="PE117" s="236"/>
      <c r="PF117" s="236"/>
      <c r="PG117" s="236"/>
      <c r="PH117" s="236"/>
      <c r="PI117" s="236"/>
      <c r="PJ117" s="236"/>
      <c r="PK117" s="236"/>
      <c r="PL117" s="236"/>
      <c r="PM117" s="236"/>
      <c r="PN117" s="236"/>
      <c r="PO117" s="236"/>
      <c r="PP117" s="236"/>
      <c r="PQ117" s="236"/>
      <c r="PR117" s="236"/>
      <c r="PS117" s="236"/>
      <c r="PT117" s="236"/>
      <c r="PU117" s="236"/>
      <c r="PV117" s="236"/>
      <c r="PW117" s="236"/>
      <c r="PX117" s="236"/>
      <c r="PY117" s="236"/>
      <c r="PZ117" s="236"/>
      <c r="QA117" s="236"/>
      <c r="QB117" s="236"/>
      <c r="QC117" s="236"/>
      <c r="QD117" s="236"/>
      <c r="QE117" s="236"/>
      <c r="QF117" s="236"/>
      <c r="QG117" s="236"/>
      <c r="QH117" s="236"/>
      <c r="QI117" s="236"/>
      <c r="QJ117" s="236"/>
      <c r="QK117" s="236"/>
      <c r="QL117" s="236"/>
      <c r="QM117" s="236"/>
      <c r="QN117" s="236"/>
      <c r="QO117" s="236"/>
      <c r="QP117" s="236"/>
      <c r="QQ117" s="236"/>
      <c r="QR117" s="236"/>
      <c r="QS117" s="236"/>
      <c r="QT117" s="236"/>
      <c r="QU117" s="236"/>
      <c r="QV117" s="236"/>
      <c r="QW117" s="236"/>
      <c r="QX117" s="236"/>
      <c r="QY117" s="84"/>
      <c r="QZ117" s="84"/>
      <c r="RA117" s="84"/>
      <c r="RB117" s="84"/>
      <c r="RC117" s="84"/>
      <c r="RD117" s="84"/>
      <c r="RE117" s="84"/>
      <c r="RF117" s="84"/>
      <c r="RG117" s="84"/>
      <c r="RH117" s="84"/>
      <c r="RI117" s="84"/>
      <c r="RJ117" s="84"/>
      <c r="RK117" s="84"/>
      <c r="RL117" s="84"/>
      <c r="RM117" s="84"/>
      <c r="RN117" s="84"/>
      <c r="RO117" s="84"/>
      <c r="RP117" s="84"/>
      <c r="RQ117" s="84"/>
      <c r="RR117" s="84"/>
      <c r="RS117" s="84"/>
      <c r="RT117" s="84"/>
      <c r="RU117" s="84"/>
      <c r="RV117" s="84"/>
      <c r="RW117" s="84"/>
      <c r="RX117" s="84"/>
      <c r="RY117" s="84"/>
      <c r="RZ117" s="84"/>
      <c r="SA117" s="84"/>
      <c r="SB117" s="84"/>
      <c r="SC117" s="84"/>
      <c r="SD117" s="84"/>
      <c r="SE117" s="84"/>
      <c r="SF117" s="84"/>
      <c r="SG117" s="84"/>
      <c r="SH117" s="84"/>
      <c r="SI117" s="84"/>
      <c r="SJ117" s="84"/>
      <c r="SK117" s="84"/>
      <c r="SL117" s="84"/>
      <c r="SM117" s="84"/>
      <c r="SN117" s="84"/>
      <c r="SO117" s="84"/>
      <c r="SP117" s="84"/>
      <c r="SQ117" s="84"/>
      <c r="SR117" s="84"/>
      <c r="SS117" s="84"/>
      <c r="ST117" s="84"/>
      <c r="SU117" s="84"/>
      <c r="SV117" s="84"/>
      <c r="SW117" s="84"/>
      <c r="SX117" s="84"/>
      <c r="SY117" s="84"/>
      <c r="SZ117" s="84"/>
      <c r="TA117" s="84"/>
      <c r="TB117" s="84"/>
      <c r="TC117" s="84"/>
      <c r="TD117" s="84"/>
      <c r="TE117" s="84"/>
      <c r="TF117" s="84"/>
      <c r="TG117" s="84"/>
      <c r="TH117" s="84"/>
      <c r="TI117" s="84"/>
      <c r="TJ117" s="84"/>
      <c r="TK117" s="84"/>
      <c r="TL117" s="84"/>
      <c r="TM117" s="84"/>
      <c r="TN117" s="84"/>
      <c r="TO117" s="84"/>
      <c r="TP117" s="84"/>
      <c r="TQ117" s="84"/>
      <c r="TR117" s="84"/>
      <c r="TS117" s="84"/>
      <c r="TT117" s="84"/>
      <c r="TU117" s="84"/>
      <c r="TV117" s="84"/>
      <c r="TW117" s="84"/>
      <c r="TX117" s="84"/>
      <c r="TY117" s="84"/>
      <c r="TZ117" s="84"/>
      <c r="UA117" s="84"/>
      <c r="UB117" s="84"/>
      <c r="UC117" s="84"/>
      <c r="UD117" s="84"/>
      <c r="UE117" s="84"/>
      <c r="UF117" s="84"/>
      <c r="UG117" s="84"/>
      <c r="UH117" s="84"/>
      <c r="UI117" s="84"/>
    </row>
    <row r="118" spans="1:555" s="90" customFormat="1" ht="19.5" customHeight="1" x14ac:dyDescent="0.35">
      <c r="A118" s="84"/>
      <c r="B118" s="1167">
        <f t="shared" si="1483"/>
        <v>43191</v>
      </c>
      <c r="C118" s="867">
        <f t="shared" si="1484"/>
        <v>42113.724999999999</v>
      </c>
      <c r="D118" s="869">
        <v>0</v>
      </c>
      <c r="E118" s="869">
        <v>0</v>
      </c>
      <c r="F118" s="867">
        <f t="shared" si="1280"/>
        <v>2353.3000000000002</v>
      </c>
      <c r="G118" s="870">
        <f t="shared" si="1485"/>
        <v>44467.025000000001</v>
      </c>
      <c r="H118" s="953">
        <f t="shared" si="1486"/>
        <v>5.587964493760645E-2</v>
      </c>
      <c r="I118" s="355">
        <f t="shared" si="1487"/>
        <v>215741.27</v>
      </c>
      <c r="J118" s="355">
        <f>MAX(I55:I118)</f>
        <v>215741.27</v>
      </c>
      <c r="K118" s="355">
        <f t="shared" si="1281"/>
        <v>0</v>
      </c>
      <c r="L118" s="1145">
        <f t="shared" si="1282"/>
        <v>43191</v>
      </c>
      <c r="M118" s="330">
        <f t="shared" si="1488"/>
        <v>0</v>
      </c>
      <c r="N118" s="1217">
        <v>3768</v>
      </c>
      <c r="O118" s="498">
        <f t="shared" si="1283"/>
        <v>0</v>
      </c>
      <c r="P118" s="330">
        <f t="shared" si="1489"/>
        <v>1</v>
      </c>
      <c r="Q118" s="382">
        <f t="shared" si="1284"/>
        <v>376.8</v>
      </c>
      <c r="R118" s="274">
        <f t="shared" si="1285"/>
        <v>376.8</v>
      </c>
      <c r="S118" s="499">
        <f t="shared" si="1490"/>
        <v>0</v>
      </c>
      <c r="T118" s="1039">
        <v>5075</v>
      </c>
      <c r="U118" s="269">
        <f t="shared" si="1286"/>
        <v>0</v>
      </c>
      <c r="V118" s="499">
        <f t="shared" si="1491"/>
        <v>1</v>
      </c>
      <c r="W118" s="1236">
        <v>508</v>
      </c>
      <c r="X118" s="269">
        <f t="shared" si="1287"/>
        <v>508</v>
      </c>
      <c r="Y118" s="499">
        <f t="shared" si="1492"/>
        <v>0</v>
      </c>
      <c r="Z118" s="719">
        <v>240</v>
      </c>
      <c r="AA118" s="392">
        <f t="shared" si="1288"/>
        <v>0</v>
      </c>
      <c r="AB118" s="330">
        <f t="shared" si="1493"/>
        <v>0</v>
      </c>
      <c r="AC118" s="298">
        <f t="shared" si="1289"/>
        <v>120</v>
      </c>
      <c r="AD118" s="274">
        <f t="shared" si="1290"/>
        <v>0</v>
      </c>
      <c r="AE118" s="499">
        <f t="shared" si="1494"/>
        <v>1</v>
      </c>
      <c r="AF118" s="1039">
        <v>24</v>
      </c>
      <c r="AG118" s="274">
        <f t="shared" si="1291"/>
        <v>24</v>
      </c>
      <c r="AH118" s="499">
        <f t="shared" si="1495"/>
        <v>0</v>
      </c>
      <c r="AI118" s="1039">
        <v>2090</v>
      </c>
      <c r="AJ118" s="392">
        <f t="shared" si="1292"/>
        <v>0</v>
      </c>
      <c r="AK118" s="330">
        <f t="shared" si="1496"/>
        <v>0</v>
      </c>
      <c r="AL118" s="1039">
        <v>1045</v>
      </c>
      <c r="AM118" s="274">
        <f t="shared" si="1293"/>
        <v>0</v>
      </c>
      <c r="AN118" s="499">
        <f t="shared" si="1497"/>
        <v>1</v>
      </c>
      <c r="AO118" s="1039">
        <v>418</v>
      </c>
      <c r="AP118" s="392">
        <f t="shared" si="1294"/>
        <v>418</v>
      </c>
      <c r="AQ118" s="316">
        <f t="shared" si="1498"/>
        <v>0</v>
      </c>
      <c r="AR118" s="1036">
        <v>917.5</v>
      </c>
      <c r="AS118" s="392">
        <f t="shared" si="1295"/>
        <v>0</v>
      </c>
      <c r="AT118" s="276">
        <f t="shared" si="1499"/>
        <v>0</v>
      </c>
      <c r="AU118" s="1036">
        <v>458.75</v>
      </c>
      <c r="AV118" s="392">
        <f t="shared" si="1296"/>
        <v>0</v>
      </c>
      <c r="AW118" s="297">
        <f t="shared" si="1500"/>
        <v>1</v>
      </c>
      <c r="AX118" s="1036">
        <v>91.75</v>
      </c>
      <c r="AY118" s="274">
        <f t="shared" si="1297"/>
        <v>91.75</v>
      </c>
      <c r="AZ118" s="499">
        <f t="shared" si="1501"/>
        <v>0</v>
      </c>
      <c r="BA118" s="507">
        <v>1120</v>
      </c>
      <c r="BB118" s="392">
        <f t="shared" si="1298"/>
        <v>0</v>
      </c>
      <c r="BC118" s="330">
        <f t="shared" si="1502"/>
        <v>0</v>
      </c>
      <c r="BD118" s="507">
        <v>755</v>
      </c>
      <c r="BE118" s="274">
        <f t="shared" si="1299"/>
        <v>0</v>
      </c>
      <c r="BF118" s="499">
        <f t="shared" si="1503"/>
        <v>0</v>
      </c>
      <c r="BG118" s="1039">
        <v>5075</v>
      </c>
      <c r="BH118" s="358">
        <f t="shared" si="1300"/>
        <v>0</v>
      </c>
      <c r="BI118" s="499">
        <f t="shared" si="1504"/>
        <v>0</v>
      </c>
      <c r="BJ118" s="1039">
        <v>1344</v>
      </c>
      <c r="BK118" s="269">
        <f t="shared" si="1301"/>
        <v>0</v>
      </c>
      <c r="BL118" s="499">
        <f t="shared" si="1505"/>
        <v>1</v>
      </c>
      <c r="BM118" s="382">
        <f t="shared" si="1302"/>
        <v>672</v>
      </c>
      <c r="BN118" s="392">
        <f t="shared" si="1303"/>
        <v>672</v>
      </c>
      <c r="BO118" s="499">
        <f t="shared" si="1506"/>
        <v>0</v>
      </c>
      <c r="BP118" s="1036">
        <v>3531.25</v>
      </c>
      <c r="BQ118" s="274">
        <f t="shared" si="1304"/>
        <v>0</v>
      </c>
      <c r="BR118" s="499">
        <f t="shared" si="1507"/>
        <v>0</v>
      </c>
      <c r="BS118" s="719">
        <v>487.5</v>
      </c>
      <c r="BT118" s="269">
        <f t="shared" si="1305"/>
        <v>0</v>
      </c>
      <c r="BU118" s="499">
        <f t="shared" si="1508"/>
        <v>1</v>
      </c>
      <c r="BV118" s="298">
        <f t="shared" si="1306"/>
        <v>243.75</v>
      </c>
      <c r="BW118" s="392">
        <f t="shared" si="1307"/>
        <v>243.75</v>
      </c>
      <c r="BX118" s="499">
        <f t="shared" si="1509"/>
        <v>0</v>
      </c>
      <c r="BY118" s="1039">
        <v>1215</v>
      </c>
      <c r="BZ118" s="392">
        <f t="shared" si="1308"/>
        <v>0</v>
      </c>
      <c r="CA118" s="297">
        <f t="shared" si="1575"/>
        <v>0</v>
      </c>
      <c r="CB118" s="1039">
        <v>190</v>
      </c>
      <c r="CC118" s="269">
        <f t="shared" si="1309"/>
        <v>0</v>
      </c>
      <c r="CD118" s="501">
        <f t="shared" si="1510"/>
        <v>0</v>
      </c>
      <c r="CE118" s="298">
        <f t="shared" si="1310"/>
        <v>95</v>
      </c>
      <c r="CF118" s="500">
        <f t="shared" si="1311"/>
        <v>0</v>
      </c>
      <c r="CG118" s="330">
        <f t="shared" si="1511"/>
        <v>1</v>
      </c>
      <c r="CH118" s="1039">
        <v>19</v>
      </c>
      <c r="CI118" s="299">
        <f t="shared" si="1312"/>
        <v>19</v>
      </c>
      <c r="CJ118" s="499">
        <f t="shared" si="1512"/>
        <v>0</v>
      </c>
      <c r="CK118" s="507"/>
      <c r="CL118" s="392">
        <f t="shared" si="1313"/>
        <v>0</v>
      </c>
      <c r="CM118" s="330">
        <f t="shared" si="1513"/>
        <v>0</v>
      </c>
      <c r="CN118" s="507"/>
      <c r="CO118" s="269">
        <f t="shared" si="1314"/>
        <v>0</v>
      </c>
      <c r="CP118" s="501">
        <f t="shared" si="1514"/>
        <v>0</v>
      </c>
      <c r="CQ118" s="506"/>
      <c r="CR118" s="299"/>
      <c r="CS118" s="330">
        <f t="shared" si="1515"/>
        <v>1</v>
      </c>
      <c r="CT118" s="507"/>
      <c r="CU118" s="274">
        <f t="shared" si="1315"/>
        <v>0</v>
      </c>
      <c r="CV118" s="323">
        <f t="shared" si="1316"/>
        <v>2353.3000000000002</v>
      </c>
      <c r="CW118" s="323">
        <f t="shared" si="1516"/>
        <v>215741.27</v>
      </c>
      <c r="CX118" s="223"/>
      <c r="CY118" s="1127">
        <f t="shared" si="1317"/>
        <v>43191</v>
      </c>
      <c r="CZ118" s="297">
        <f t="shared" si="1517"/>
        <v>0</v>
      </c>
      <c r="DA118" s="269">
        <v>-3959</v>
      </c>
      <c r="DB118" s="299">
        <f t="shared" si="1318"/>
        <v>0</v>
      </c>
      <c r="DC118" s="297">
        <f t="shared" si="1518"/>
        <v>0</v>
      </c>
      <c r="DD118" s="298">
        <f t="shared" si="1319"/>
        <v>-395.9</v>
      </c>
      <c r="DE118" s="299">
        <f t="shared" si="1320"/>
        <v>0</v>
      </c>
      <c r="DF118" s="297">
        <f t="shared" si="1519"/>
        <v>0</v>
      </c>
      <c r="DG118" s="1217">
        <v>1800</v>
      </c>
      <c r="DH118" s="299">
        <f t="shared" si="1321"/>
        <v>0</v>
      </c>
      <c r="DI118" s="297">
        <f t="shared" si="1520"/>
        <v>0</v>
      </c>
      <c r="DJ118" s="1039">
        <v>180</v>
      </c>
      <c r="DK118" s="596">
        <f t="shared" si="1322"/>
        <v>0</v>
      </c>
      <c r="DL118" s="297">
        <f t="shared" si="1521"/>
        <v>0</v>
      </c>
      <c r="DM118" s="1218">
        <v>-2780</v>
      </c>
      <c r="DN118" s="596">
        <f t="shared" si="1323"/>
        <v>0</v>
      </c>
      <c r="DO118" s="330">
        <f t="shared" si="1522"/>
        <v>0</v>
      </c>
      <c r="DP118" s="298">
        <f t="shared" si="1324"/>
        <v>-1390</v>
      </c>
      <c r="DQ118" s="274">
        <f t="shared" si="1325"/>
        <v>0</v>
      </c>
      <c r="DR118" s="499">
        <f t="shared" si="1523"/>
        <v>0</v>
      </c>
      <c r="DS118" s="298">
        <f t="shared" si="1326"/>
        <v>-278</v>
      </c>
      <c r="DT118" s="274">
        <f t="shared" si="1327"/>
        <v>0</v>
      </c>
      <c r="DU118" s="297">
        <f t="shared" si="1524"/>
        <v>0</v>
      </c>
      <c r="DV118" s="1039">
        <v>4085</v>
      </c>
      <c r="DW118" s="596">
        <f t="shared" si="1328"/>
        <v>0</v>
      </c>
      <c r="DX118" s="297">
        <f t="shared" si="1525"/>
        <v>0</v>
      </c>
      <c r="DY118" s="269">
        <f t="shared" si="1329"/>
        <v>2042.5</v>
      </c>
      <c r="DZ118" s="596">
        <f t="shared" si="1330"/>
        <v>0</v>
      </c>
      <c r="EA118" s="297">
        <f t="shared" si="1526"/>
        <v>0</v>
      </c>
      <c r="EB118" s="1053">
        <v>817</v>
      </c>
      <c r="EC118" s="596">
        <f t="shared" si="1331"/>
        <v>0</v>
      </c>
      <c r="ED118" s="297">
        <f t="shared" si="1527"/>
        <v>0</v>
      </c>
      <c r="EE118" s="274">
        <v>-2325</v>
      </c>
      <c r="EF118" s="596">
        <f t="shared" si="1332"/>
        <v>0</v>
      </c>
      <c r="EG118" s="297">
        <f t="shared" si="1528"/>
        <v>0</v>
      </c>
      <c r="EH118" s="269">
        <f t="shared" si="1333"/>
        <v>-1162.5</v>
      </c>
      <c r="EI118" s="596">
        <f t="shared" si="1334"/>
        <v>0</v>
      </c>
      <c r="EJ118" s="276">
        <f t="shared" si="1529"/>
        <v>0</v>
      </c>
      <c r="EK118" s="269">
        <f t="shared" si="1335"/>
        <v>-232.5</v>
      </c>
      <c r="EL118" s="596">
        <f t="shared" si="1336"/>
        <v>0</v>
      </c>
      <c r="EM118" s="297">
        <f t="shared" si="1530"/>
        <v>0</v>
      </c>
      <c r="EN118" s="1229">
        <v>2430</v>
      </c>
      <c r="EO118" s="596">
        <f t="shared" si="1337"/>
        <v>0</v>
      </c>
      <c r="EP118" s="297">
        <f t="shared" si="1531"/>
        <v>0</v>
      </c>
      <c r="EQ118" s="269">
        <v>2375</v>
      </c>
      <c r="ER118" s="596">
        <f t="shared" si="1338"/>
        <v>0</v>
      </c>
      <c r="ES118" s="297">
        <f t="shared" si="1532"/>
        <v>0</v>
      </c>
      <c r="ET118" s="1039">
        <v>3790</v>
      </c>
      <c r="EU118" s="596">
        <f t="shared" si="1339"/>
        <v>0</v>
      </c>
      <c r="EV118" s="297">
        <f t="shared" si="1533"/>
        <v>0</v>
      </c>
      <c r="EW118" s="1039">
        <v>3562</v>
      </c>
      <c r="EX118" s="596">
        <f t="shared" si="1340"/>
        <v>0</v>
      </c>
      <c r="EY118" s="297">
        <f t="shared" si="1534"/>
        <v>0</v>
      </c>
      <c r="EZ118" s="1039">
        <v>1781</v>
      </c>
      <c r="FA118" s="596">
        <f t="shared" si="1341"/>
        <v>0</v>
      </c>
      <c r="FB118" s="297">
        <f t="shared" si="1535"/>
        <v>0</v>
      </c>
      <c r="FC118" s="1036">
        <v>3143.75</v>
      </c>
      <c r="FD118" s="596">
        <f t="shared" si="1342"/>
        <v>0</v>
      </c>
      <c r="FE118" s="297">
        <f t="shared" si="1536"/>
        <v>0</v>
      </c>
      <c r="FF118" s="1040">
        <v>-81</v>
      </c>
      <c r="FG118" s="596">
        <f t="shared" si="1343"/>
        <v>0</v>
      </c>
      <c r="FH118" s="297">
        <f t="shared" si="1537"/>
        <v>0</v>
      </c>
      <c r="FI118" s="1040">
        <v>-41</v>
      </c>
      <c r="FJ118" s="596">
        <f t="shared" si="1344"/>
        <v>0</v>
      </c>
      <c r="FK118" s="297">
        <f t="shared" si="1538"/>
        <v>0</v>
      </c>
      <c r="FL118" s="1039">
        <v>2520</v>
      </c>
      <c r="FM118" s="596">
        <f t="shared" si="1345"/>
        <v>0</v>
      </c>
      <c r="FN118" s="297">
        <f t="shared" si="1539"/>
        <v>0</v>
      </c>
      <c r="FO118" s="1040">
        <v>-1000</v>
      </c>
      <c r="FP118" s="274">
        <f t="shared" si="1346"/>
        <v>0</v>
      </c>
      <c r="FQ118" s="274"/>
      <c r="FR118" s="297">
        <f t="shared" si="1540"/>
        <v>0</v>
      </c>
      <c r="FS118" s="269">
        <f t="shared" si="1347"/>
        <v>-500</v>
      </c>
      <c r="FT118" s="596">
        <f t="shared" si="1348"/>
        <v>0</v>
      </c>
      <c r="FU118" s="297">
        <f t="shared" si="1541"/>
        <v>0</v>
      </c>
      <c r="FV118" s="269">
        <f t="shared" si="1349"/>
        <v>-100</v>
      </c>
      <c r="FW118" s="596">
        <f t="shared" si="1350"/>
        <v>0</v>
      </c>
      <c r="FX118" s="301">
        <f t="shared" si="1351"/>
        <v>0</v>
      </c>
      <c r="FY118" s="492">
        <f t="shared" si="1542"/>
        <v>0</v>
      </c>
      <c r="FZ118" s="302"/>
      <c r="GA118" s="1131">
        <f t="shared" si="1352"/>
        <v>43191</v>
      </c>
      <c r="GB118" s="316">
        <f t="shared" si="1543"/>
        <v>0</v>
      </c>
      <c r="GC118" s="961">
        <v>-3019</v>
      </c>
      <c r="GD118" s="268">
        <f t="shared" si="1353"/>
        <v>0</v>
      </c>
      <c r="GE118" s="316">
        <f t="shared" si="1544"/>
        <v>0</v>
      </c>
      <c r="GF118" s="964">
        <v>-302</v>
      </c>
      <c r="GG118" s="386">
        <f t="shared" si="1354"/>
        <v>0</v>
      </c>
      <c r="GH118" s="669">
        <f t="shared" si="1545"/>
        <v>0</v>
      </c>
      <c r="GI118" s="1040">
        <v>-3520</v>
      </c>
      <c r="GJ118" s="268">
        <f t="shared" si="1355"/>
        <v>0</v>
      </c>
      <c r="GK118" s="546">
        <f t="shared" si="1546"/>
        <v>0</v>
      </c>
      <c r="GL118" s="268">
        <f t="shared" si="1356"/>
        <v>-352</v>
      </c>
      <c r="GM118" s="386">
        <f t="shared" si="1357"/>
        <v>0</v>
      </c>
      <c r="GN118" s="297">
        <f t="shared" si="1547"/>
        <v>0</v>
      </c>
      <c r="GO118" s="269">
        <v>-1306</v>
      </c>
      <c r="GP118" s="596">
        <f t="shared" si="1358"/>
        <v>0</v>
      </c>
      <c r="GQ118" s="330">
        <f t="shared" si="1548"/>
        <v>0</v>
      </c>
      <c r="GR118" s="298">
        <f t="shared" si="1359"/>
        <v>-653</v>
      </c>
      <c r="GS118" s="274">
        <f t="shared" si="1360"/>
        <v>0</v>
      </c>
      <c r="GT118" s="499">
        <f t="shared" si="1549"/>
        <v>0</v>
      </c>
      <c r="GU118" s="298">
        <f t="shared" si="1361"/>
        <v>-130.6</v>
      </c>
      <c r="GV118" s="274">
        <f t="shared" si="1362"/>
        <v>0</v>
      </c>
      <c r="GW118" s="499">
        <f t="shared" si="1550"/>
        <v>0</v>
      </c>
      <c r="GX118" s="1039">
        <v>3495</v>
      </c>
      <c r="GY118" s="274">
        <f t="shared" si="1363"/>
        <v>0</v>
      </c>
      <c r="GZ118" s="499">
        <f t="shared" si="1551"/>
        <v>0</v>
      </c>
      <c r="HA118" s="298">
        <f t="shared" si="1364"/>
        <v>1747.5</v>
      </c>
      <c r="HB118" s="274">
        <f t="shared" si="1365"/>
        <v>0</v>
      </c>
      <c r="HC118" s="499">
        <f t="shared" si="1552"/>
        <v>0</v>
      </c>
      <c r="HD118" s="1039">
        <v>699</v>
      </c>
      <c r="HE118" s="274">
        <f t="shared" si="1366"/>
        <v>0</v>
      </c>
      <c r="HF118" s="691">
        <f t="shared" si="1553"/>
        <v>0</v>
      </c>
      <c r="HG118" s="317">
        <v>1005</v>
      </c>
      <c r="HH118" s="498">
        <f t="shared" si="1367"/>
        <v>0</v>
      </c>
      <c r="HI118" s="691">
        <f t="shared" si="1554"/>
        <v>0</v>
      </c>
      <c r="HJ118" s="317">
        <f t="shared" si="1368"/>
        <v>502.5</v>
      </c>
      <c r="HK118" s="498">
        <f t="shared" si="1369"/>
        <v>0</v>
      </c>
      <c r="HL118" s="689">
        <f t="shared" si="1555"/>
        <v>0</v>
      </c>
      <c r="HM118" s="317">
        <f t="shared" si="1370"/>
        <v>100.5</v>
      </c>
      <c r="HN118" s="317">
        <f t="shared" si="1371"/>
        <v>0</v>
      </c>
      <c r="HO118" s="691">
        <f t="shared" si="1556"/>
        <v>0</v>
      </c>
      <c r="HP118" s="1039">
        <v>2170</v>
      </c>
      <c r="HQ118" s="498">
        <f t="shared" si="1372"/>
        <v>0</v>
      </c>
      <c r="HR118" s="499"/>
      <c r="HS118" s="298"/>
      <c r="HT118" s="392"/>
      <c r="HU118" s="691">
        <f t="shared" si="1557"/>
        <v>0</v>
      </c>
      <c r="HV118" s="1039">
        <v>2555</v>
      </c>
      <c r="HW118" s="498">
        <f t="shared" si="1373"/>
        <v>0</v>
      </c>
      <c r="HX118" s="499"/>
      <c r="HY118" s="298"/>
      <c r="HZ118" s="392"/>
      <c r="IA118" s="689">
        <f t="shared" si="1558"/>
        <v>0</v>
      </c>
      <c r="IB118" s="1039">
        <v>4912</v>
      </c>
      <c r="IC118" s="317">
        <f t="shared" si="1374"/>
        <v>0</v>
      </c>
      <c r="ID118" s="499">
        <f t="shared" si="1559"/>
        <v>0</v>
      </c>
      <c r="IE118" s="1039">
        <v>491</v>
      </c>
      <c r="IF118" s="392">
        <f t="shared" si="1375"/>
        <v>0</v>
      </c>
      <c r="IG118" s="691">
        <f t="shared" si="1560"/>
        <v>0</v>
      </c>
      <c r="IH118" s="317">
        <v>3250</v>
      </c>
      <c r="II118" s="498">
        <f t="shared" si="1376"/>
        <v>0</v>
      </c>
      <c r="IJ118" s="691">
        <f t="shared" si="1561"/>
        <v>0</v>
      </c>
      <c r="IK118" s="298">
        <f t="shared" si="1377"/>
        <v>1625</v>
      </c>
      <c r="IL118" s="317">
        <f t="shared" si="1378"/>
        <v>0</v>
      </c>
      <c r="IM118" s="499">
        <f t="shared" si="1562"/>
        <v>0</v>
      </c>
      <c r="IN118" s="1039">
        <v>238</v>
      </c>
      <c r="IO118" s="392">
        <f t="shared" si="1379"/>
        <v>0</v>
      </c>
      <c r="IP118" s="499">
        <f t="shared" si="1563"/>
        <v>0</v>
      </c>
      <c r="IQ118" s="1036">
        <v>2881.25</v>
      </c>
      <c r="IR118" s="392">
        <f t="shared" si="1380"/>
        <v>0</v>
      </c>
      <c r="IS118" s="499"/>
      <c r="IT118" s="298"/>
      <c r="IU118" s="392"/>
      <c r="IV118" s="499">
        <f t="shared" si="1564"/>
        <v>0</v>
      </c>
      <c r="IW118" s="719">
        <v>1937</v>
      </c>
      <c r="IX118" s="392">
        <f t="shared" si="1381"/>
        <v>0</v>
      </c>
      <c r="IY118" s="499">
        <f t="shared" si="1565"/>
        <v>0</v>
      </c>
      <c r="IZ118" s="298">
        <f t="shared" si="1382"/>
        <v>968.5</v>
      </c>
      <c r="JA118" s="392">
        <f t="shared" si="1383"/>
        <v>0</v>
      </c>
      <c r="JB118" s="385">
        <f t="shared" si="1566"/>
        <v>0</v>
      </c>
      <c r="JC118" s="298">
        <v>167</v>
      </c>
      <c r="JD118" s="392">
        <f t="shared" si="1384"/>
        <v>0</v>
      </c>
      <c r="JE118" s="499">
        <f t="shared" si="1567"/>
        <v>0</v>
      </c>
      <c r="JF118" s="298">
        <v>2445</v>
      </c>
      <c r="JG118" s="392">
        <f t="shared" si="1385"/>
        <v>0</v>
      </c>
      <c r="JH118" s="499">
        <f t="shared" si="1568"/>
        <v>0</v>
      </c>
      <c r="JI118" s="1039">
        <v>1600</v>
      </c>
      <c r="JJ118" s="392">
        <f t="shared" si="1386"/>
        <v>0</v>
      </c>
      <c r="JK118" s="499">
        <f t="shared" si="1569"/>
        <v>0</v>
      </c>
      <c r="JL118" s="1039">
        <v>800</v>
      </c>
      <c r="JM118" s="392">
        <f t="shared" si="1387"/>
        <v>0</v>
      </c>
      <c r="JN118" s="499">
        <f t="shared" si="1570"/>
        <v>0</v>
      </c>
      <c r="JO118" s="298">
        <f t="shared" si="1388"/>
        <v>160</v>
      </c>
      <c r="JP118" s="392">
        <f t="shared" si="1389"/>
        <v>0</v>
      </c>
      <c r="JQ118" s="561">
        <f t="shared" si="1390"/>
        <v>0</v>
      </c>
      <c r="JR118" s="498">
        <f t="shared" si="1571"/>
        <v>0</v>
      </c>
      <c r="JS118" s="223"/>
      <c r="JT118" s="254">
        <f t="shared" si="1391"/>
        <v>43556</v>
      </c>
      <c r="JU118" s="253">
        <f t="shared" si="1392"/>
        <v>0</v>
      </c>
      <c r="JV118" s="253">
        <f t="shared" si="1393"/>
        <v>13831.5</v>
      </c>
      <c r="JW118" s="253">
        <f t="shared" si="1394"/>
        <v>0</v>
      </c>
      <c r="JX118" s="253">
        <f t="shared" si="1395"/>
        <v>10426.5</v>
      </c>
      <c r="JY118" s="253">
        <f t="shared" si="1396"/>
        <v>0</v>
      </c>
      <c r="JZ118" s="253">
        <f t="shared" si="1397"/>
        <v>0</v>
      </c>
      <c r="KA118" s="253">
        <f t="shared" si="1398"/>
        <v>12812</v>
      </c>
      <c r="KB118" s="253">
        <f t="shared" si="1399"/>
        <v>0</v>
      </c>
      <c r="KC118" s="253">
        <f t="shared" si="1400"/>
        <v>0</v>
      </c>
      <c r="KD118" s="831">
        <f t="shared" si="1401"/>
        <v>19884</v>
      </c>
      <c r="KE118" s="831">
        <f t="shared" si="1402"/>
        <v>0</v>
      </c>
      <c r="KF118" s="831">
        <f t="shared" si="1403"/>
        <v>0</v>
      </c>
      <c r="KG118" s="831">
        <f t="shared" si="1404"/>
        <v>8586.86</v>
      </c>
      <c r="KH118" s="831">
        <f t="shared" si="1405"/>
        <v>0</v>
      </c>
      <c r="KI118" s="831">
        <f t="shared" si="1406"/>
        <v>0</v>
      </c>
      <c r="KJ118" s="253">
        <f t="shared" si="1407"/>
        <v>0</v>
      </c>
      <c r="KK118" s="831">
        <f t="shared" si="1408"/>
        <v>0</v>
      </c>
      <c r="KL118" s="831">
        <f t="shared" si="1409"/>
        <v>93883.875</v>
      </c>
      <c r="KM118" s="831">
        <f t="shared" si="1410"/>
        <v>0</v>
      </c>
      <c r="KN118" s="831">
        <f t="shared" si="1411"/>
        <v>0</v>
      </c>
      <c r="KO118" s="831">
        <f t="shared" si="1412"/>
        <v>77412.5</v>
      </c>
      <c r="KP118" s="831">
        <f t="shared" si="1413"/>
        <v>0</v>
      </c>
      <c r="KQ118" s="831">
        <f t="shared" si="1414"/>
        <v>0</v>
      </c>
      <c r="KR118" s="831">
        <f t="shared" si="1415"/>
        <v>0</v>
      </c>
      <c r="KS118" s="831">
        <f t="shared" si="1416"/>
        <v>11882</v>
      </c>
      <c r="KT118" s="243">
        <f t="shared" si="1417"/>
        <v>0</v>
      </c>
      <c r="KU118" s="243">
        <f t="shared" si="1418"/>
        <v>0</v>
      </c>
      <c r="KV118" s="243">
        <f t="shared" si="1419"/>
        <v>0</v>
      </c>
      <c r="KW118" s="243">
        <f t="shared" si="1420"/>
        <v>0</v>
      </c>
      <c r="KX118" s="243">
        <f t="shared" si="1421"/>
        <v>0</v>
      </c>
      <c r="KY118" s="243">
        <f t="shared" si="1422"/>
        <v>0</v>
      </c>
      <c r="KZ118" s="243">
        <f t="shared" si="1572"/>
        <v>0</v>
      </c>
      <c r="LA118" s="243">
        <f t="shared" si="1423"/>
        <v>0</v>
      </c>
      <c r="LB118" s="243">
        <f t="shared" si="1424"/>
        <v>0</v>
      </c>
      <c r="LC118" s="243">
        <f t="shared" si="1425"/>
        <v>0</v>
      </c>
      <c r="LD118" s="243">
        <f t="shared" si="1426"/>
        <v>0</v>
      </c>
      <c r="LE118" s="243">
        <f t="shared" si="1427"/>
        <v>0</v>
      </c>
      <c r="LF118" s="243">
        <f t="shared" si="1428"/>
        <v>0</v>
      </c>
      <c r="LG118" s="243">
        <f t="shared" si="1429"/>
        <v>0</v>
      </c>
      <c r="LH118" s="243">
        <f t="shared" si="1430"/>
        <v>0</v>
      </c>
      <c r="LI118" s="243">
        <f t="shared" si="1431"/>
        <v>0</v>
      </c>
      <c r="LJ118" s="243">
        <f t="shared" si="1432"/>
        <v>0</v>
      </c>
      <c r="LK118" s="243">
        <f t="shared" si="1433"/>
        <v>0</v>
      </c>
      <c r="LL118" s="243">
        <f t="shared" si="1434"/>
        <v>0</v>
      </c>
      <c r="LM118" s="243">
        <f t="shared" si="1435"/>
        <v>0</v>
      </c>
      <c r="LN118" s="243">
        <f t="shared" si="1436"/>
        <v>0</v>
      </c>
      <c r="LO118" s="243">
        <f t="shared" si="1437"/>
        <v>0</v>
      </c>
      <c r="LP118" s="243">
        <f t="shared" si="1438"/>
        <v>0</v>
      </c>
      <c r="LQ118" s="243">
        <f t="shared" si="1439"/>
        <v>0</v>
      </c>
      <c r="LR118" s="243">
        <f t="shared" si="1440"/>
        <v>0</v>
      </c>
      <c r="LS118" s="243">
        <f t="shared" si="1441"/>
        <v>0</v>
      </c>
      <c r="LT118" s="243">
        <f t="shared" si="1442"/>
        <v>0</v>
      </c>
      <c r="LU118" s="243">
        <f t="shared" si="1443"/>
        <v>0</v>
      </c>
      <c r="LV118" s="243">
        <f t="shared" si="1444"/>
        <v>0</v>
      </c>
      <c r="LW118" s="243">
        <f t="shared" si="1445"/>
        <v>0</v>
      </c>
      <c r="LX118" s="243">
        <f t="shared" si="1446"/>
        <v>0</v>
      </c>
      <c r="LY118" s="243">
        <f t="shared" si="1447"/>
        <v>0</v>
      </c>
      <c r="LZ118" s="243">
        <f t="shared" si="1448"/>
        <v>0</v>
      </c>
      <c r="MA118" s="243">
        <f t="shared" si="1449"/>
        <v>0</v>
      </c>
      <c r="MB118" s="243">
        <f t="shared" si="1450"/>
        <v>0</v>
      </c>
      <c r="MC118" s="243">
        <f t="shared" si="1573"/>
        <v>0</v>
      </c>
      <c r="MD118" s="243">
        <f t="shared" si="1451"/>
        <v>0</v>
      </c>
      <c r="ME118" s="243">
        <f t="shared" si="1452"/>
        <v>0</v>
      </c>
      <c r="MF118" s="243">
        <f t="shared" si="1453"/>
        <v>0</v>
      </c>
      <c r="MG118" s="243">
        <f t="shared" si="1454"/>
        <v>0</v>
      </c>
      <c r="MH118" s="243">
        <f t="shared" si="1455"/>
        <v>0</v>
      </c>
      <c r="MI118" s="243">
        <f t="shared" si="1456"/>
        <v>0</v>
      </c>
      <c r="MJ118" s="243">
        <f t="shared" si="1457"/>
        <v>0</v>
      </c>
      <c r="MK118" s="243">
        <f t="shared" si="1458"/>
        <v>0</v>
      </c>
      <c r="ML118" s="243">
        <f t="shared" si="1459"/>
        <v>0</v>
      </c>
      <c r="MM118" s="243">
        <f t="shared" si="1460"/>
        <v>0</v>
      </c>
      <c r="MN118" s="243">
        <f t="shared" si="1461"/>
        <v>0</v>
      </c>
      <c r="MO118" s="243">
        <f t="shared" si="1462"/>
        <v>0</v>
      </c>
      <c r="MP118" s="243">
        <f t="shared" si="1463"/>
        <v>0</v>
      </c>
      <c r="MQ118" s="243">
        <f t="shared" si="1464"/>
        <v>0</v>
      </c>
      <c r="MR118" s="243">
        <f t="shared" si="1465"/>
        <v>0</v>
      </c>
      <c r="MS118" s="243">
        <f t="shared" si="1466"/>
        <v>0</v>
      </c>
      <c r="MT118" s="243">
        <f t="shared" si="1467"/>
        <v>0</v>
      </c>
      <c r="MU118" s="243">
        <f t="shared" si="1468"/>
        <v>0</v>
      </c>
      <c r="MV118" s="243">
        <f t="shared" si="1469"/>
        <v>0</v>
      </c>
      <c r="MW118" s="861">
        <f t="shared" si="898"/>
        <v>43556</v>
      </c>
      <c r="MX118" s="253">
        <f t="shared" si="899"/>
        <v>248719.23499999999</v>
      </c>
      <c r="MY118" s="243">
        <f t="shared" si="900"/>
        <v>0</v>
      </c>
      <c r="MZ118" s="243">
        <f t="shared" si="901"/>
        <v>0</v>
      </c>
      <c r="NA118" s="243">
        <f t="shared" si="902"/>
        <v>248719.23499999999</v>
      </c>
      <c r="NB118" s="359"/>
      <c r="NC118" s="1159">
        <f t="shared" si="1470"/>
        <v>43191</v>
      </c>
      <c r="ND118" s="378">
        <f t="shared" si="1471"/>
        <v>2353.3000000000002</v>
      </c>
      <c r="NE118" s="378">
        <f t="shared" si="1472"/>
        <v>0</v>
      </c>
      <c r="NF118" s="382">
        <f t="shared" si="1473"/>
        <v>0</v>
      </c>
      <c r="NG118" s="274">
        <f t="shared" si="1474"/>
        <v>2353.3000000000002</v>
      </c>
      <c r="NH118" s="819">
        <f t="shared" si="1475"/>
        <v>43191</v>
      </c>
      <c r="NI118" s="269">
        <f t="shared" si="1476"/>
        <v>2353.3000000000002</v>
      </c>
      <c r="NJ118" s="274">
        <f t="shared" si="1477"/>
        <v>0</v>
      </c>
      <c r="NK118" s="1113">
        <f t="shared" si="1478"/>
        <v>1</v>
      </c>
      <c r="NL118" s="992">
        <f t="shared" si="1479"/>
        <v>0</v>
      </c>
      <c r="NM118" s="413">
        <f t="shared" si="1480"/>
        <v>43191</v>
      </c>
      <c r="NN118" s="378">
        <f t="shared" si="1574"/>
        <v>215741.27</v>
      </c>
      <c r="NO118" s="243">
        <f>MAX(NN55:NN118)</f>
        <v>215741.27</v>
      </c>
      <c r="NP118" s="243">
        <f t="shared" si="1481"/>
        <v>0</v>
      </c>
      <c r="NQ118" s="276">
        <f>(NP118=NP203)*1</f>
        <v>0</v>
      </c>
      <c r="NR118" s="254">
        <f t="shared" si="1482"/>
        <v>0</v>
      </c>
      <c r="NS118" s="757"/>
      <c r="NT118" s="757"/>
      <c r="NU118" s="758"/>
      <c r="NV118" s="758"/>
      <c r="NW118" s="758"/>
      <c r="NX118" s="234"/>
      <c r="NY118" s="241"/>
      <c r="NZ118" s="241"/>
      <c r="OA118" s="143"/>
      <c r="OB118" s="241"/>
      <c r="OC118" s="241"/>
      <c r="OD118" s="236"/>
      <c r="OE118" s="236"/>
      <c r="OF118" s="236"/>
      <c r="OG118" s="234"/>
      <c r="OH118" s="143"/>
      <c r="OI118" s="236"/>
      <c r="OJ118" s="236"/>
      <c r="OK118" s="236"/>
      <c r="OL118" s="236"/>
      <c r="OM118" s="236"/>
      <c r="ON118" s="236"/>
      <c r="OO118" s="236"/>
      <c r="OP118" s="236"/>
      <c r="OQ118" s="236"/>
      <c r="OR118" s="236"/>
      <c r="OS118" s="236"/>
      <c r="OT118" s="236"/>
      <c r="OU118" s="236"/>
      <c r="OV118" s="236"/>
      <c r="OW118" s="236"/>
      <c r="OX118" s="236"/>
      <c r="OY118" s="236"/>
      <c r="OZ118" s="236"/>
      <c r="PA118" s="236"/>
      <c r="PB118" s="236"/>
      <c r="PC118" s="236"/>
      <c r="PD118" s="236"/>
      <c r="PE118" s="236"/>
      <c r="PF118" s="236"/>
      <c r="PG118" s="236"/>
      <c r="PH118" s="236"/>
      <c r="PI118" s="236"/>
      <c r="PJ118" s="236"/>
      <c r="PK118" s="236"/>
      <c r="PL118" s="236"/>
      <c r="PM118" s="236"/>
      <c r="PN118" s="236"/>
      <c r="PO118" s="236"/>
      <c r="PP118" s="236"/>
      <c r="PQ118" s="236"/>
      <c r="PR118" s="236"/>
      <c r="PS118" s="236"/>
      <c r="PT118" s="236"/>
      <c r="PU118" s="236"/>
      <c r="PV118" s="236"/>
      <c r="PW118" s="236"/>
      <c r="PX118" s="236"/>
      <c r="PY118" s="236"/>
      <c r="PZ118" s="236"/>
      <c r="QA118" s="236"/>
      <c r="QB118" s="236"/>
      <c r="QC118" s="236"/>
      <c r="QD118" s="236"/>
      <c r="QE118" s="236"/>
      <c r="QF118" s="236"/>
      <c r="QG118" s="236"/>
      <c r="QH118" s="236"/>
      <c r="QI118" s="236"/>
      <c r="QJ118" s="236"/>
      <c r="QK118" s="236"/>
      <c r="QL118" s="236"/>
      <c r="QM118" s="236"/>
      <c r="QN118" s="236"/>
      <c r="QO118" s="236"/>
      <c r="QP118" s="236"/>
      <c r="QQ118" s="236"/>
      <c r="QR118" s="236"/>
      <c r="QS118" s="236"/>
      <c r="QT118" s="236"/>
      <c r="QU118" s="236"/>
      <c r="QV118" s="236"/>
      <c r="QW118" s="236"/>
      <c r="QX118" s="236"/>
      <c r="QY118" s="84"/>
      <c r="QZ118" s="84"/>
      <c r="RA118" s="84"/>
      <c r="RB118" s="84"/>
      <c r="RC118" s="84"/>
      <c r="RD118" s="84"/>
      <c r="RE118" s="84"/>
      <c r="RF118" s="84"/>
      <c r="RG118" s="84"/>
      <c r="RH118" s="84"/>
      <c r="RI118" s="84"/>
      <c r="RJ118" s="84"/>
      <c r="RK118" s="84"/>
      <c r="RL118" s="84"/>
      <c r="RM118" s="84"/>
      <c r="RN118" s="84"/>
      <c r="RO118" s="84"/>
      <c r="RP118" s="84"/>
      <c r="RQ118" s="84"/>
      <c r="RR118" s="84"/>
      <c r="RS118" s="84"/>
      <c r="RT118" s="84"/>
      <c r="RU118" s="84"/>
      <c r="RV118" s="84"/>
      <c r="RW118" s="84"/>
      <c r="RX118" s="84"/>
      <c r="RY118" s="84"/>
      <c r="RZ118" s="84"/>
      <c r="SA118" s="84"/>
      <c r="SB118" s="84"/>
      <c r="SC118" s="84"/>
      <c r="SD118" s="84"/>
      <c r="SE118" s="84"/>
      <c r="SF118" s="84"/>
      <c r="SG118" s="84"/>
      <c r="SH118" s="84"/>
      <c r="SI118" s="84"/>
      <c r="SJ118" s="84"/>
      <c r="SK118" s="84"/>
      <c r="SL118" s="84"/>
      <c r="SM118" s="84"/>
      <c r="SN118" s="84"/>
      <c r="SO118" s="84"/>
      <c r="SP118" s="84"/>
      <c r="SQ118" s="84"/>
      <c r="SR118" s="84"/>
      <c r="SS118" s="84"/>
      <c r="ST118" s="84"/>
      <c r="SU118" s="84"/>
      <c r="SV118" s="84"/>
      <c r="SW118" s="84"/>
      <c r="SX118" s="84"/>
      <c r="SY118" s="84"/>
      <c r="SZ118" s="84"/>
      <c r="TA118" s="84"/>
      <c r="TB118" s="84"/>
      <c r="TC118" s="84"/>
      <c r="TD118" s="84"/>
      <c r="TE118" s="84"/>
      <c r="TF118" s="84"/>
      <c r="TG118" s="84"/>
      <c r="TH118" s="84"/>
      <c r="TI118" s="84"/>
      <c r="TJ118" s="84"/>
      <c r="TK118" s="84"/>
      <c r="TL118" s="84"/>
      <c r="TM118" s="84"/>
      <c r="TN118" s="84"/>
      <c r="TO118" s="84"/>
      <c r="TP118" s="84"/>
      <c r="TQ118" s="84"/>
      <c r="TR118" s="84"/>
      <c r="TS118" s="84"/>
      <c r="TT118" s="84"/>
      <c r="TU118" s="84"/>
      <c r="TV118" s="84"/>
      <c r="TW118" s="84"/>
      <c r="TX118" s="84"/>
      <c r="TY118" s="84"/>
      <c r="TZ118" s="84"/>
      <c r="UA118" s="84"/>
      <c r="UB118" s="84"/>
      <c r="UC118" s="84"/>
      <c r="UD118" s="84"/>
      <c r="UE118" s="84"/>
      <c r="UF118" s="84"/>
      <c r="UG118" s="84"/>
      <c r="UH118" s="84"/>
      <c r="UI118" s="84"/>
    </row>
    <row r="119" spans="1:555" s="90" customFormat="1" ht="19.5" customHeight="1" x14ac:dyDescent="0.35">
      <c r="A119" s="84"/>
      <c r="B119" s="1167">
        <f t="shared" si="1483"/>
        <v>43221</v>
      </c>
      <c r="C119" s="867">
        <f t="shared" si="1484"/>
        <v>44467.025000000001</v>
      </c>
      <c r="D119" s="869">
        <v>0</v>
      </c>
      <c r="E119" s="869">
        <v>0</v>
      </c>
      <c r="F119" s="867">
        <f t="shared" si="1280"/>
        <v>3173.92</v>
      </c>
      <c r="G119" s="870">
        <f t="shared" si="1485"/>
        <v>47640.945</v>
      </c>
      <c r="H119" s="953">
        <f t="shared" si="1486"/>
        <v>7.1376936055425333E-2</v>
      </c>
      <c r="I119" s="355">
        <f t="shared" si="1487"/>
        <v>218915.19</v>
      </c>
      <c r="J119" s="355">
        <f>MAX(I55:I119)</f>
        <v>218915.19</v>
      </c>
      <c r="K119" s="355">
        <f t="shared" si="1281"/>
        <v>0</v>
      </c>
      <c r="L119" s="1145">
        <f t="shared" si="1282"/>
        <v>43221</v>
      </c>
      <c r="M119" s="330">
        <f t="shared" si="1488"/>
        <v>0</v>
      </c>
      <c r="N119" s="1217">
        <v>88</v>
      </c>
      <c r="O119" s="498">
        <f t="shared" si="1283"/>
        <v>0</v>
      </c>
      <c r="P119" s="330">
        <f t="shared" si="1489"/>
        <v>1</v>
      </c>
      <c r="Q119" s="382">
        <f t="shared" si="1284"/>
        <v>8.8000000000000007</v>
      </c>
      <c r="R119" s="274">
        <f t="shared" si="1285"/>
        <v>8.8000000000000007</v>
      </c>
      <c r="S119" s="499">
        <f t="shared" si="1490"/>
        <v>0</v>
      </c>
      <c r="T119" s="1040">
        <v>-690</v>
      </c>
      <c r="U119" s="269">
        <f t="shared" si="1286"/>
        <v>0</v>
      </c>
      <c r="V119" s="499">
        <f t="shared" si="1491"/>
        <v>1</v>
      </c>
      <c r="W119" s="1237">
        <v>-69</v>
      </c>
      <c r="X119" s="269">
        <f t="shared" si="1287"/>
        <v>-69</v>
      </c>
      <c r="Y119" s="499">
        <f t="shared" si="1492"/>
        <v>0</v>
      </c>
      <c r="Z119" s="719">
        <v>-2810</v>
      </c>
      <c r="AA119" s="392">
        <f t="shared" si="1288"/>
        <v>0</v>
      </c>
      <c r="AB119" s="330">
        <f t="shared" si="1493"/>
        <v>0</v>
      </c>
      <c r="AC119" s="298">
        <f t="shared" si="1289"/>
        <v>-1405</v>
      </c>
      <c r="AD119" s="274">
        <f t="shared" si="1290"/>
        <v>0</v>
      </c>
      <c r="AE119" s="499">
        <f t="shared" si="1494"/>
        <v>1</v>
      </c>
      <c r="AF119" s="1040">
        <v>-281</v>
      </c>
      <c r="AG119" s="274">
        <f t="shared" si="1291"/>
        <v>-281</v>
      </c>
      <c r="AH119" s="499">
        <f t="shared" si="1495"/>
        <v>0</v>
      </c>
      <c r="AI119" s="1040">
        <v>-115</v>
      </c>
      <c r="AJ119" s="392">
        <f t="shared" si="1292"/>
        <v>0</v>
      </c>
      <c r="AK119" s="330">
        <f t="shared" si="1496"/>
        <v>0</v>
      </c>
      <c r="AL119" s="1040">
        <v>-57</v>
      </c>
      <c r="AM119" s="274">
        <f t="shared" si="1293"/>
        <v>0</v>
      </c>
      <c r="AN119" s="499">
        <f t="shared" si="1497"/>
        <v>1</v>
      </c>
      <c r="AO119" s="1040">
        <v>-23</v>
      </c>
      <c r="AP119" s="392">
        <f t="shared" si="1294"/>
        <v>-23</v>
      </c>
      <c r="AQ119" s="316">
        <f t="shared" si="1498"/>
        <v>0</v>
      </c>
      <c r="AR119" s="964">
        <v>-1253.75</v>
      </c>
      <c r="AS119" s="392">
        <f t="shared" si="1295"/>
        <v>0</v>
      </c>
      <c r="AT119" s="276">
        <f t="shared" si="1499"/>
        <v>0</v>
      </c>
      <c r="AU119" s="964">
        <v>-626.88</v>
      </c>
      <c r="AV119" s="392">
        <f t="shared" si="1296"/>
        <v>0</v>
      </c>
      <c r="AW119" s="297">
        <f t="shared" si="1500"/>
        <v>1</v>
      </c>
      <c r="AX119" s="964">
        <v>-125.38</v>
      </c>
      <c r="AY119" s="274">
        <f t="shared" si="1297"/>
        <v>-125.38</v>
      </c>
      <c r="AZ119" s="499">
        <f t="shared" si="1501"/>
        <v>0</v>
      </c>
      <c r="BA119" s="506">
        <v>3420</v>
      </c>
      <c r="BB119" s="392">
        <f t="shared" si="1298"/>
        <v>0</v>
      </c>
      <c r="BC119" s="330">
        <f t="shared" si="1502"/>
        <v>0</v>
      </c>
      <c r="BD119" s="506">
        <v>1270</v>
      </c>
      <c r="BE119" s="274">
        <f t="shared" si="1299"/>
        <v>0</v>
      </c>
      <c r="BF119" s="499">
        <f t="shared" si="1503"/>
        <v>0</v>
      </c>
      <c r="BG119" s="1040">
        <v>-425</v>
      </c>
      <c r="BH119" s="358">
        <f t="shared" si="1300"/>
        <v>0</v>
      </c>
      <c r="BI119" s="499">
        <f t="shared" si="1504"/>
        <v>0</v>
      </c>
      <c r="BJ119" s="1039">
        <v>7112</v>
      </c>
      <c r="BK119" s="269">
        <f t="shared" si="1301"/>
        <v>0</v>
      </c>
      <c r="BL119" s="499">
        <f t="shared" si="1505"/>
        <v>1</v>
      </c>
      <c r="BM119" s="382">
        <f t="shared" si="1302"/>
        <v>3556</v>
      </c>
      <c r="BN119" s="392">
        <f t="shared" si="1303"/>
        <v>3556</v>
      </c>
      <c r="BO119" s="499">
        <f t="shared" si="1506"/>
        <v>0</v>
      </c>
      <c r="BP119" s="1036">
        <v>1731.25</v>
      </c>
      <c r="BQ119" s="274">
        <f t="shared" si="1304"/>
        <v>0</v>
      </c>
      <c r="BR119" s="499">
        <f t="shared" si="1507"/>
        <v>0</v>
      </c>
      <c r="BS119" s="719">
        <v>775</v>
      </c>
      <c r="BT119" s="269">
        <f t="shared" si="1305"/>
        <v>0</v>
      </c>
      <c r="BU119" s="499">
        <f t="shared" si="1508"/>
        <v>1</v>
      </c>
      <c r="BV119" s="298">
        <f t="shared" si="1306"/>
        <v>387.5</v>
      </c>
      <c r="BW119" s="392">
        <f t="shared" si="1307"/>
        <v>387.5</v>
      </c>
      <c r="BX119" s="499">
        <f t="shared" si="1509"/>
        <v>0</v>
      </c>
      <c r="BY119" s="1039">
        <v>1040</v>
      </c>
      <c r="BZ119" s="392">
        <f t="shared" si="1308"/>
        <v>0</v>
      </c>
      <c r="CA119" s="297">
        <f t="shared" si="1575"/>
        <v>0</v>
      </c>
      <c r="CB119" s="1040">
        <v>-2800</v>
      </c>
      <c r="CC119" s="269">
        <f t="shared" si="1309"/>
        <v>0</v>
      </c>
      <c r="CD119" s="501">
        <f t="shared" si="1510"/>
        <v>0</v>
      </c>
      <c r="CE119" s="298">
        <f t="shared" si="1310"/>
        <v>-1400</v>
      </c>
      <c r="CF119" s="500">
        <f t="shared" si="1311"/>
        <v>0</v>
      </c>
      <c r="CG119" s="330">
        <f t="shared" si="1511"/>
        <v>1</v>
      </c>
      <c r="CH119" s="1040">
        <v>-280</v>
      </c>
      <c r="CI119" s="299">
        <f t="shared" si="1312"/>
        <v>-280</v>
      </c>
      <c r="CJ119" s="499">
        <f t="shared" si="1512"/>
        <v>0</v>
      </c>
      <c r="CK119" s="506"/>
      <c r="CL119" s="392">
        <f t="shared" si="1313"/>
        <v>0</v>
      </c>
      <c r="CM119" s="330">
        <f t="shared" si="1513"/>
        <v>0</v>
      </c>
      <c r="CN119" s="506"/>
      <c r="CO119" s="269">
        <f t="shared" si="1314"/>
        <v>0</v>
      </c>
      <c r="CP119" s="501">
        <f t="shared" si="1514"/>
        <v>0</v>
      </c>
      <c r="CQ119" s="506"/>
      <c r="CR119" s="299"/>
      <c r="CS119" s="330">
        <f t="shared" si="1515"/>
        <v>1</v>
      </c>
      <c r="CT119" s="506"/>
      <c r="CU119" s="274">
        <f t="shared" si="1315"/>
        <v>0</v>
      </c>
      <c r="CV119" s="323">
        <f t="shared" si="1316"/>
        <v>3173.92</v>
      </c>
      <c r="CW119" s="323">
        <f t="shared" si="1516"/>
        <v>218915.19</v>
      </c>
      <c r="CX119" s="223"/>
      <c r="CY119" s="1127">
        <f t="shared" si="1317"/>
        <v>43221</v>
      </c>
      <c r="CZ119" s="297">
        <f t="shared" si="1517"/>
        <v>0</v>
      </c>
      <c r="DA119" s="269">
        <v>-2579</v>
      </c>
      <c r="DB119" s="299">
        <f t="shared" si="1318"/>
        <v>0</v>
      </c>
      <c r="DC119" s="297">
        <f t="shared" si="1518"/>
        <v>0</v>
      </c>
      <c r="DD119" s="298">
        <f t="shared" si="1319"/>
        <v>-257.89999999999998</v>
      </c>
      <c r="DE119" s="299">
        <f t="shared" si="1320"/>
        <v>0</v>
      </c>
      <c r="DF119" s="297">
        <f t="shared" si="1519"/>
        <v>0</v>
      </c>
      <c r="DG119" s="1218">
        <v>-4290</v>
      </c>
      <c r="DH119" s="299">
        <f t="shared" si="1321"/>
        <v>0</v>
      </c>
      <c r="DI119" s="297">
        <f t="shared" si="1520"/>
        <v>0</v>
      </c>
      <c r="DJ119" s="1040">
        <v>-429</v>
      </c>
      <c r="DK119" s="596">
        <f t="shared" si="1322"/>
        <v>0</v>
      </c>
      <c r="DL119" s="297">
        <f t="shared" si="1521"/>
        <v>0</v>
      </c>
      <c r="DM119" s="1217">
        <v>1940</v>
      </c>
      <c r="DN119" s="596">
        <f t="shared" si="1323"/>
        <v>0</v>
      </c>
      <c r="DO119" s="330">
        <f t="shared" si="1522"/>
        <v>0</v>
      </c>
      <c r="DP119" s="298">
        <f t="shared" si="1324"/>
        <v>970</v>
      </c>
      <c r="DQ119" s="274">
        <f t="shared" si="1325"/>
        <v>0</v>
      </c>
      <c r="DR119" s="499">
        <f t="shared" si="1523"/>
        <v>0</v>
      </c>
      <c r="DS119" s="298">
        <f t="shared" si="1326"/>
        <v>194</v>
      </c>
      <c r="DT119" s="274">
        <f t="shared" si="1327"/>
        <v>0</v>
      </c>
      <c r="DU119" s="297">
        <f t="shared" si="1524"/>
        <v>0</v>
      </c>
      <c r="DV119" s="1040">
        <v>-5893</v>
      </c>
      <c r="DW119" s="596">
        <f t="shared" si="1328"/>
        <v>0</v>
      </c>
      <c r="DX119" s="297">
        <f t="shared" si="1525"/>
        <v>0</v>
      </c>
      <c r="DY119" s="269">
        <f t="shared" si="1329"/>
        <v>-2946.5</v>
      </c>
      <c r="DZ119" s="596">
        <f t="shared" si="1330"/>
        <v>0</v>
      </c>
      <c r="EA119" s="297">
        <f t="shared" si="1526"/>
        <v>0</v>
      </c>
      <c r="EB119" s="1052">
        <v>-1179</v>
      </c>
      <c r="EC119" s="596">
        <f t="shared" si="1331"/>
        <v>0</v>
      </c>
      <c r="ED119" s="297">
        <f t="shared" si="1527"/>
        <v>0</v>
      </c>
      <c r="EE119" s="274">
        <v>-5987</v>
      </c>
      <c r="EF119" s="596">
        <f t="shared" si="1332"/>
        <v>0</v>
      </c>
      <c r="EG119" s="297">
        <f t="shared" si="1528"/>
        <v>0</v>
      </c>
      <c r="EH119" s="269">
        <f t="shared" si="1333"/>
        <v>-2993.5</v>
      </c>
      <c r="EI119" s="596">
        <f t="shared" si="1334"/>
        <v>0</v>
      </c>
      <c r="EJ119" s="276">
        <f t="shared" si="1529"/>
        <v>0</v>
      </c>
      <c r="EK119" s="269">
        <f t="shared" si="1335"/>
        <v>-598.70000000000005</v>
      </c>
      <c r="EL119" s="596">
        <f t="shared" si="1336"/>
        <v>0</v>
      </c>
      <c r="EM119" s="297">
        <f t="shared" si="1530"/>
        <v>0</v>
      </c>
      <c r="EN119" s="1230">
        <v>-2330</v>
      </c>
      <c r="EO119" s="596">
        <f t="shared" si="1337"/>
        <v>0</v>
      </c>
      <c r="EP119" s="297">
        <f t="shared" si="1531"/>
        <v>0</v>
      </c>
      <c r="EQ119" s="269">
        <v>-1390</v>
      </c>
      <c r="ER119" s="596">
        <f t="shared" si="1338"/>
        <v>0</v>
      </c>
      <c r="ES119" s="297">
        <f t="shared" si="1532"/>
        <v>0</v>
      </c>
      <c r="ET119" s="1039">
        <v>720</v>
      </c>
      <c r="EU119" s="596">
        <f t="shared" si="1339"/>
        <v>0</v>
      </c>
      <c r="EV119" s="297">
        <f t="shared" si="1533"/>
        <v>0</v>
      </c>
      <c r="EW119" s="1039">
        <v>4819</v>
      </c>
      <c r="EX119" s="596">
        <f t="shared" si="1340"/>
        <v>0</v>
      </c>
      <c r="EY119" s="297">
        <f t="shared" si="1534"/>
        <v>0</v>
      </c>
      <c r="EZ119" s="1039">
        <v>2409</v>
      </c>
      <c r="FA119" s="596">
        <f t="shared" si="1341"/>
        <v>0</v>
      </c>
      <c r="FB119" s="297">
        <f t="shared" si="1535"/>
        <v>0</v>
      </c>
      <c r="FC119" s="1036">
        <v>2000</v>
      </c>
      <c r="FD119" s="596">
        <f t="shared" si="1342"/>
        <v>0</v>
      </c>
      <c r="FE119" s="297">
        <f t="shared" si="1536"/>
        <v>0</v>
      </c>
      <c r="FF119" s="1039">
        <v>1819</v>
      </c>
      <c r="FG119" s="596">
        <f t="shared" si="1343"/>
        <v>0</v>
      </c>
      <c r="FH119" s="297">
        <f t="shared" si="1537"/>
        <v>0</v>
      </c>
      <c r="FI119" s="1039">
        <v>909</v>
      </c>
      <c r="FJ119" s="596">
        <f t="shared" si="1344"/>
        <v>0</v>
      </c>
      <c r="FK119" s="297">
        <f t="shared" si="1538"/>
        <v>0</v>
      </c>
      <c r="FL119" s="1039">
        <v>1820</v>
      </c>
      <c r="FM119" s="596">
        <f t="shared" si="1345"/>
        <v>0</v>
      </c>
      <c r="FN119" s="297">
        <f t="shared" si="1539"/>
        <v>0</v>
      </c>
      <c r="FO119" s="1039">
        <v>1140</v>
      </c>
      <c r="FP119" s="274">
        <f t="shared" si="1346"/>
        <v>0</v>
      </c>
      <c r="FQ119" s="274"/>
      <c r="FR119" s="297">
        <f t="shared" si="1540"/>
        <v>0</v>
      </c>
      <c r="FS119" s="269">
        <f t="shared" si="1347"/>
        <v>570</v>
      </c>
      <c r="FT119" s="596">
        <f t="shared" si="1348"/>
        <v>0</v>
      </c>
      <c r="FU119" s="297">
        <f t="shared" si="1541"/>
        <v>0</v>
      </c>
      <c r="FV119" s="269">
        <f t="shared" si="1349"/>
        <v>114</v>
      </c>
      <c r="FW119" s="596">
        <f t="shared" si="1350"/>
        <v>0</v>
      </c>
      <c r="FX119" s="301">
        <f t="shared" si="1351"/>
        <v>0</v>
      </c>
      <c r="FY119" s="492">
        <f t="shared" si="1542"/>
        <v>0</v>
      </c>
      <c r="FZ119" s="302"/>
      <c r="GA119" s="1131">
        <f t="shared" si="1352"/>
        <v>43221</v>
      </c>
      <c r="GB119" s="316">
        <f t="shared" si="1543"/>
        <v>0</v>
      </c>
      <c r="GC119" s="961">
        <v>-2831</v>
      </c>
      <c r="GD119" s="268">
        <f t="shared" si="1353"/>
        <v>0</v>
      </c>
      <c r="GE119" s="316">
        <f t="shared" si="1544"/>
        <v>0</v>
      </c>
      <c r="GF119" s="964">
        <v>-283</v>
      </c>
      <c r="GG119" s="386">
        <f t="shared" si="1354"/>
        <v>0</v>
      </c>
      <c r="GH119" s="669">
        <f t="shared" si="1545"/>
        <v>0</v>
      </c>
      <c r="GI119" s="1040">
        <v>-3590</v>
      </c>
      <c r="GJ119" s="268">
        <f t="shared" si="1355"/>
        <v>0</v>
      </c>
      <c r="GK119" s="546">
        <f t="shared" si="1546"/>
        <v>0</v>
      </c>
      <c r="GL119" s="268">
        <f t="shared" si="1356"/>
        <v>-359</v>
      </c>
      <c r="GM119" s="386">
        <f t="shared" si="1357"/>
        <v>0</v>
      </c>
      <c r="GN119" s="297">
        <f t="shared" si="1547"/>
        <v>0</v>
      </c>
      <c r="GO119" s="269">
        <v>995</v>
      </c>
      <c r="GP119" s="596">
        <f t="shared" si="1358"/>
        <v>0</v>
      </c>
      <c r="GQ119" s="330">
        <f t="shared" si="1548"/>
        <v>0</v>
      </c>
      <c r="GR119" s="298">
        <f t="shared" si="1359"/>
        <v>497.5</v>
      </c>
      <c r="GS119" s="274">
        <f t="shared" si="1360"/>
        <v>0</v>
      </c>
      <c r="GT119" s="499">
        <f t="shared" si="1549"/>
        <v>0</v>
      </c>
      <c r="GU119" s="298">
        <f t="shared" si="1361"/>
        <v>99.5</v>
      </c>
      <c r="GV119" s="274">
        <f t="shared" si="1362"/>
        <v>0</v>
      </c>
      <c r="GW119" s="499">
        <f t="shared" si="1550"/>
        <v>0</v>
      </c>
      <c r="GX119" s="1040">
        <v>-4178</v>
      </c>
      <c r="GY119" s="274">
        <f t="shared" si="1363"/>
        <v>0</v>
      </c>
      <c r="GZ119" s="499">
        <f t="shared" si="1551"/>
        <v>0</v>
      </c>
      <c r="HA119" s="298">
        <f t="shared" si="1364"/>
        <v>-2089</v>
      </c>
      <c r="HB119" s="274">
        <f t="shared" si="1365"/>
        <v>0</v>
      </c>
      <c r="HC119" s="499">
        <f t="shared" si="1552"/>
        <v>0</v>
      </c>
      <c r="HD119" s="1040">
        <v>-836</v>
      </c>
      <c r="HE119" s="274">
        <f t="shared" si="1366"/>
        <v>0</v>
      </c>
      <c r="HF119" s="691">
        <f t="shared" si="1553"/>
        <v>0</v>
      </c>
      <c r="HG119" s="317">
        <v>-3305</v>
      </c>
      <c r="HH119" s="498">
        <f t="shared" si="1367"/>
        <v>0</v>
      </c>
      <c r="HI119" s="691">
        <f t="shared" si="1554"/>
        <v>0</v>
      </c>
      <c r="HJ119" s="317">
        <f t="shared" si="1368"/>
        <v>-1652.5</v>
      </c>
      <c r="HK119" s="498">
        <f t="shared" si="1369"/>
        <v>0</v>
      </c>
      <c r="HL119" s="689">
        <f t="shared" si="1555"/>
        <v>0</v>
      </c>
      <c r="HM119" s="317">
        <f t="shared" si="1370"/>
        <v>-330.5</v>
      </c>
      <c r="HN119" s="317">
        <f t="shared" si="1371"/>
        <v>0</v>
      </c>
      <c r="HO119" s="691">
        <f t="shared" si="1556"/>
        <v>0</v>
      </c>
      <c r="HP119" s="1040">
        <v>-1830</v>
      </c>
      <c r="HQ119" s="498">
        <f t="shared" si="1372"/>
        <v>0</v>
      </c>
      <c r="HR119" s="499"/>
      <c r="HS119" s="298"/>
      <c r="HT119" s="392"/>
      <c r="HU119" s="691">
        <f t="shared" si="1557"/>
        <v>0</v>
      </c>
      <c r="HV119" s="1040">
        <v>-2595</v>
      </c>
      <c r="HW119" s="498">
        <f t="shared" si="1373"/>
        <v>0</v>
      </c>
      <c r="HX119" s="499"/>
      <c r="HY119" s="298"/>
      <c r="HZ119" s="392"/>
      <c r="IA119" s="689">
        <f t="shared" si="1558"/>
        <v>0</v>
      </c>
      <c r="IB119" s="1039">
        <v>137</v>
      </c>
      <c r="IC119" s="317">
        <f t="shared" si="1374"/>
        <v>0</v>
      </c>
      <c r="ID119" s="499">
        <f t="shared" si="1559"/>
        <v>0</v>
      </c>
      <c r="IE119" s="1040">
        <v>-66</v>
      </c>
      <c r="IF119" s="392">
        <f t="shared" si="1375"/>
        <v>0</v>
      </c>
      <c r="IG119" s="691">
        <f t="shared" si="1560"/>
        <v>0</v>
      </c>
      <c r="IH119" s="317">
        <v>4319</v>
      </c>
      <c r="II119" s="498">
        <f t="shared" si="1376"/>
        <v>0</v>
      </c>
      <c r="IJ119" s="691">
        <f t="shared" si="1561"/>
        <v>0</v>
      </c>
      <c r="IK119" s="298">
        <f t="shared" si="1377"/>
        <v>2159.5</v>
      </c>
      <c r="IL119" s="317">
        <f t="shared" si="1378"/>
        <v>0</v>
      </c>
      <c r="IM119" s="499">
        <f t="shared" si="1562"/>
        <v>0</v>
      </c>
      <c r="IN119" s="1039">
        <v>432</v>
      </c>
      <c r="IO119" s="392">
        <f t="shared" si="1379"/>
        <v>0</v>
      </c>
      <c r="IP119" s="499">
        <f t="shared" si="1563"/>
        <v>0</v>
      </c>
      <c r="IQ119" s="1036">
        <v>2350</v>
      </c>
      <c r="IR119" s="392">
        <f t="shared" si="1380"/>
        <v>0</v>
      </c>
      <c r="IS119" s="499"/>
      <c r="IT119" s="298"/>
      <c r="IU119" s="392"/>
      <c r="IV119" s="499">
        <f t="shared" si="1564"/>
        <v>0</v>
      </c>
      <c r="IW119" s="719">
        <v>731</v>
      </c>
      <c r="IX119" s="392">
        <f t="shared" si="1381"/>
        <v>0</v>
      </c>
      <c r="IY119" s="499">
        <f t="shared" si="1565"/>
        <v>0</v>
      </c>
      <c r="IZ119" s="298">
        <f t="shared" si="1382"/>
        <v>365.5</v>
      </c>
      <c r="JA119" s="392">
        <f t="shared" si="1383"/>
        <v>0</v>
      </c>
      <c r="JB119" s="385">
        <f t="shared" si="1566"/>
        <v>0</v>
      </c>
      <c r="JC119" s="298">
        <v>73</v>
      </c>
      <c r="JD119" s="392">
        <f t="shared" si="1384"/>
        <v>0</v>
      </c>
      <c r="JE119" s="499">
        <f t="shared" si="1567"/>
        <v>0</v>
      </c>
      <c r="JF119" s="298">
        <v>1415</v>
      </c>
      <c r="JG119" s="392">
        <f t="shared" si="1385"/>
        <v>0</v>
      </c>
      <c r="JH119" s="499">
        <f t="shared" si="1568"/>
        <v>0</v>
      </c>
      <c r="JI119" s="1039">
        <v>6640</v>
      </c>
      <c r="JJ119" s="392">
        <f t="shared" si="1386"/>
        <v>0</v>
      </c>
      <c r="JK119" s="499">
        <f t="shared" si="1569"/>
        <v>0</v>
      </c>
      <c r="JL119" s="1039">
        <v>3320</v>
      </c>
      <c r="JM119" s="392">
        <f t="shared" si="1387"/>
        <v>0</v>
      </c>
      <c r="JN119" s="499">
        <f t="shared" si="1570"/>
        <v>0</v>
      </c>
      <c r="JO119" s="298">
        <f t="shared" si="1388"/>
        <v>664</v>
      </c>
      <c r="JP119" s="392">
        <f t="shared" si="1389"/>
        <v>0</v>
      </c>
      <c r="JQ119" s="561">
        <f t="shared" si="1390"/>
        <v>0</v>
      </c>
      <c r="JR119" s="498">
        <f t="shared" si="1571"/>
        <v>0</v>
      </c>
      <c r="JS119" s="223"/>
      <c r="JT119" s="254">
        <f t="shared" si="1391"/>
        <v>43586</v>
      </c>
      <c r="JU119" s="253">
        <f t="shared" si="1392"/>
        <v>0</v>
      </c>
      <c r="JV119" s="253">
        <f t="shared" si="1393"/>
        <v>13565.25</v>
      </c>
      <c r="JW119" s="253">
        <f t="shared" si="1394"/>
        <v>0</v>
      </c>
      <c r="JX119" s="253">
        <f t="shared" si="1395"/>
        <v>10664</v>
      </c>
      <c r="JY119" s="253">
        <f t="shared" si="1396"/>
        <v>0</v>
      </c>
      <c r="JZ119" s="253">
        <f t="shared" si="1397"/>
        <v>0</v>
      </c>
      <c r="KA119" s="253">
        <f t="shared" si="1398"/>
        <v>12815</v>
      </c>
      <c r="KB119" s="253">
        <f t="shared" si="1399"/>
        <v>0</v>
      </c>
      <c r="KC119" s="253">
        <f t="shared" si="1400"/>
        <v>0</v>
      </c>
      <c r="KD119" s="831">
        <f t="shared" si="1401"/>
        <v>20304</v>
      </c>
      <c r="KE119" s="831">
        <f t="shared" si="1402"/>
        <v>0</v>
      </c>
      <c r="KF119" s="831">
        <f t="shared" si="1403"/>
        <v>0</v>
      </c>
      <c r="KG119" s="831">
        <f t="shared" si="1404"/>
        <v>8763.24</v>
      </c>
      <c r="KH119" s="831">
        <f t="shared" si="1405"/>
        <v>0</v>
      </c>
      <c r="KI119" s="831">
        <f t="shared" si="1406"/>
        <v>0</v>
      </c>
      <c r="KJ119" s="253">
        <f t="shared" si="1407"/>
        <v>0</v>
      </c>
      <c r="KK119" s="831">
        <f t="shared" si="1408"/>
        <v>0</v>
      </c>
      <c r="KL119" s="831">
        <f t="shared" si="1409"/>
        <v>94005.75</v>
      </c>
      <c r="KM119" s="831">
        <f t="shared" si="1410"/>
        <v>0</v>
      </c>
      <c r="KN119" s="831">
        <f t="shared" si="1411"/>
        <v>0</v>
      </c>
      <c r="KO119" s="831">
        <f t="shared" si="1412"/>
        <v>79109.375</v>
      </c>
      <c r="KP119" s="831">
        <f t="shared" si="1413"/>
        <v>0</v>
      </c>
      <c r="KQ119" s="831">
        <f t="shared" si="1414"/>
        <v>0</v>
      </c>
      <c r="KR119" s="831">
        <f t="shared" si="1415"/>
        <v>0</v>
      </c>
      <c r="KS119" s="831">
        <f t="shared" si="1416"/>
        <v>11406</v>
      </c>
      <c r="KT119" s="243">
        <f t="shared" si="1417"/>
        <v>0</v>
      </c>
      <c r="KU119" s="243">
        <f t="shared" si="1418"/>
        <v>0</v>
      </c>
      <c r="KV119" s="243">
        <f t="shared" si="1419"/>
        <v>0</v>
      </c>
      <c r="KW119" s="243">
        <f t="shared" si="1420"/>
        <v>0</v>
      </c>
      <c r="KX119" s="243">
        <f t="shared" si="1421"/>
        <v>0</v>
      </c>
      <c r="KY119" s="243">
        <f t="shared" si="1422"/>
        <v>0</v>
      </c>
      <c r="KZ119" s="243">
        <f t="shared" si="1572"/>
        <v>0</v>
      </c>
      <c r="LA119" s="243">
        <f t="shared" si="1423"/>
        <v>0</v>
      </c>
      <c r="LB119" s="243">
        <f t="shared" si="1424"/>
        <v>0</v>
      </c>
      <c r="LC119" s="243">
        <f t="shared" si="1425"/>
        <v>0</v>
      </c>
      <c r="LD119" s="243">
        <f t="shared" si="1426"/>
        <v>0</v>
      </c>
      <c r="LE119" s="243">
        <f t="shared" si="1427"/>
        <v>0</v>
      </c>
      <c r="LF119" s="243">
        <f t="shared" si="1428"/>
        <v>0</v>
      </c>
      <c r="LG119" s="243">
        <f t="shared" si="1429"/>
        <v>0</v>
      </c>
      <c r="LH119" s="243">
        <f t="shared" si="1430"/>
        <v>0</v>
      </c>
      <c r="LI119" s="243">
        <f t="shared" si="1431"/>
        <v>0</v>
      </c>
      <c r="LJ119" s="243">
        <f t="shared" si="1432"/>
        <v>0</v>
      </c>
      <c r="LK119" s="243">
        <f t="shared" si="1433"/>
        <v>0</v>
      </c>
      <c r="LL119" s="243">
        <f t="shared" si="1434"/>
        <v>0</v>
      </c>
      <c r="LM119" s="243">
        <f t="shared" si="1435"/>
        <v>0</v>
      </c>
      <c r="LN119" s="243">
        <f t="shared" si="1436"/>
        <v>0</v>
      </c>
      <c r="LO119" s="243">
        <f t="shared" si="1437"/>
        <v>0</v>
      </c>
      <c r="LP119" s="243">
        <f t="shared" si="1438"/>
        <v>0</v>
      </c>
      <c r="LQ119" s="243">
        <f t="shared" si="1439"/>
        <v>0</v>
      </c>
      <c r="LR119" s="243">
        <f t="shared" si="1440"/>
        <v>0</v>
      </c>
      <c r="LS119" s="243">
        <f t="shared" si="1441"/>
        <v>0</v>
      </c>
      <c r="LT119" s="243">
        <f t="shared" si="1442"/>
        <v>0</v>
      </c>
      <c r="LU119" s="243">
        <f t="shared" si="1443"/>
        <v>0</v>
      </c>
      <c r="LV119" s="243">
        <f t="shared" si="1444"/>
        <v>0</v>
      </c>
      <c r="LW119" s="243">
        <f t="shared" si="1445"/>
        <v>0</v>
      </c>
      <c r="LX119" s="243">
        <f t="shared" si="1446"/>
        <v>0</v>
      </c>
      <c r="LY119" s="243">
        <f t="shared" si="1447"/>
        <v>0</v>
      </c>
      <c r="LZ119" s="243">
        <f t="shared" si="1448"/>
        <v>0</v>
      </c>
      <c r="MA119" s="243">
        <f t="shared" si="1449"/>
        <v>0</v>
      </c>
      <c r="MB119" s="243">
        <f t="shared" si="1450"/>
        <v>0</v>
      </c>
      <c r="MC119" s="243">
        <f t="shared" si="1573"/>
        <v>0</v>
      </c>
      <c r="MD119" s="243">
        <f t="shared" si="1451"/>
        <v>0</v>
      </c>
      <c r="ME119" s="243">
        <f t="shared" si="1452"/>
        <v>0</v>
      </c>
      <c r="MF119" s="243">
        <f t="shared" si="1453"/>
        <v>0</v>
      </c>
      <c r="MG119" s="243">
        <f t="shared" si="1454"/>
        <v>0</v>
      </c>
      <c r="MH119" s="243">
        <f t="shared" si="1455"/>
        <v>0</v>
      </c>
      <c r="MI119" s="243">
        <f t="shared" si="1456"/>
        <v>0</v>
      </c>
      <c r="MJ119" s="243">
        <f t="shared" si="1457"/>
        <v>0</v>
      </c>
      <c r="MK119" s="243">
        <f t="shared" si="1458"/>
        <v>0</v>
      </c>
      <c r="ML119" s="243">
        <f t="shared" si="1459"/>
        <v>0</v>
      </c>
      <c r="MM119" s="243">
        <f t="shared" si="1460"/>
        <v>0</v>
      </c>
      <c r="MN119" s="243">
        <f t="shared" si="1461"/>
        <v>0</v>
      </c>
      <c r="MO119" s="243">
        <f t="shared" si="1462"/>
        <v>0</v>
      </c>
      <c r="MP119" s="243">
        <f t="shared" si="1463"/>
        <v>0</v>
      </c>
      <c r="MQ119" s="243">
        <f t="shared" si="1464"/>
        <v>0</v>
      </c>
      <c r="MR119" s="243">
        <f t="shared" si="1465"/>
        <v>0</v>
      </c>
      <c r="MS119" s="243">
        <f t="shared" si="1466"/>
        <v>0</v>
      </c>
      <c r="MT119" s="243">
        <f t="shared" si="1467"/>
        <v>0</v>
      </c>
      <c r="MU119" s="243">
        <f t="shared" si="1468"/>
        <v>0</v>
      </c>
      <c r="MV119" s="243">
        <f t="shared" si="1469"/>
        <v>0</v>
      </c>
      <c r="MW119" s="861">
        <f t="shared" ref="MW119:MW150" si="1576">JT119</f>
        <v>43586</v>
      </c>
      <c r="MX119" s="253">
        <f t="shared" ref="MX119:MX150" si="1577">SUM(JU119:KS119)</f>
        <v>250632.61499999999</v>
      </c>
      <c r="MY119" s="243">
        <f t="shared" ref="MY119:MY150" si="1578">SUM(KT119:LQ119)</f>
        <v>0</v>
      </c>
      <c r="MZ119" s="243">
        <f t="shared" ref="MZ119:MZ150" si="1579">SUM(LR119:MV119)</f>
        <v>0</v>
      </c>
      <c r="NA119" s="243">
        <f t="shared" ref="NA119:NA150" si="1580">SUM(MX119:MZ119)</f>
        <v>250632.61499999999</v>
      </c>
      <c r="NB119" s="359"/>
      <c r="NC119" s="1159">
        <f t="shared" si="1470"/>
        <v>43221</v>
      </c>
      <c r="ND119" s="378">
        <f t="shared" si="1471"/>
        <v>3173.92</v>
      </c>
      <c r="NE119" s="378">
        <f t="shared" si="1472"/>
        <v>0</v>
      </c>
      <c r="NF119" s="382">
        <f t="shared" si="1473"/>
        <v>0</v>
      </c>
      <c r="NG119" s="274">
        <f t="shared" si="1474"/>
        <v>3173.92</v>
      </c>
      <c r="NH119" s="819">
        <f t="shared" si="1475"/>
        <v>43221</v>
      </c>
      <c r="NI119" s="269">
        <f t="shared" si="1476"/>
        <v>3173.92</v>
      </c>
      <c r="NJ119" s="274">
        <f t="shared" si="1477"/>
        <v>0</v>
      </c>
      <c r="NK119" s="1113">
        <f t="shared" si="1478"/>
        <v>1</v>
      </c>
      <c r="NL119" s="992">
        <f t="shared" si="1479"/>
        <v>0</v>
      </c>
      <c r="NM119" s="413">
        <f t="shared" si="1480"/>
        <v>43221</v>
      </c>
      <c r="NN119" s="378">
        <f t="shared" si="1574"/>
        <v>218915.19</v>
      </c>
      <c r="NO119" s="243">
        <f>MAX(NN55:NN119)</f>
        <v>218915.19</v>
      </c>
      <c r="NP119" s="243">
        <f t="shared" si="1481"/>
        <v>0</v>
      </c>
      <c r="NQ119" s="276">
        <f>(NP119=NP203)*1</f>
        <v>0</v>
      </c>
      <c r="NR119" s="254">
        <f t="shared" si="1482"/>
        <v>0</v>
      </c>
      <c r="NS119" s="757"/>
      <c r="NT119" s="757"/>
      <c r="NU119" s="758"/>
      <c r="NV119" s="758"/>
      <c r="NW119" s="758"/>
      <c r="NX119" s="234"/>
      <c r="NY119" s="241"/>
      <c r="NZ119" s="241"/>
      <c r="OA119" s="143"/>
      <c r="OB119" s="241"/>
      <c r="OC119" s="241"/>
      <c r="OD119" s="236"/>
      <c r="OE119" s="236"/>
      <c r="OF119" s="236"/>
      <c r="OG119" s="234"/>
      <c r="OH119" s="143"/>
      <c r="OI119" s="236"/>
      <c r="OJ119" s="236"/>
      <c r="OK119" s="236"/>
      <c r="OL119" s="236"/>
      <c r="OM119" s="236"/>
      <c r="ON119" s="236"/>
      <c r="OO119" s="236"/>
      <c r="OP119" s="236"/>
      <c r="OQ119" s="236"/>
      <c r="OR119" s="236"/>
      <c r="OS119" s="236"/>
      <c r="OT119" s="236"/>
      <c r="OU119" s="236"/>
      <c r="OV119" s="236"/>
      <c r="OW119" s="236"/>
      <c r="OX119" s="236"/>
      <c r="OY119" s="236"/>
      <c r="OZ119" s="236"/>
      <c r="PA119" s="236"/>
      <c r="PB119" s="236"/>
      <c r="PC119" s="236"/>
      <c r="PD119" s="236"/>
      <c r="PE119" s="236"/>
      <c r="PF119" s="236"/>
      <c r="PG119" s="236"/>
      <c r="PH119" s="236"/>
      <c r="PI119" s="236"/>
      <c r="PJ119" s="236"/>
      <c r="PK119" s="236"/>
      <c r="PL119" s="236"/>
      <c r="PM119" s="236"/>
      <c r="PN119" s="236"/>
      <c r="PO119" s="236"/>
      <c r="PP119" s="236"/>
      <c r="PQ119" s="236"/>
      <c r="PR119" s="236"/>
      <c r="PS119" s="236"/>
      <c r="PT119" s="236"/>
      <c r="PU119" s="236"/>
      <c r="PV119" s="236"/>
      <c r="PW119" s="236"/>
      <c r="PX119" s="236"/>
      <c r="PY119" s="236"/>
      <c r="PZ119" s="236"/>
      <c r="QA119" s="236"/>
      <c r="QB119" s="236"/>
      <c r="QC119" s="236"/>
      <c r="QD119" s="236"/>
      <c r="QE119" s="236"/>
      <c r="QF119" s="236"/>
      <c r="QG119" s="236"/>
      <c r="QH119" s="236"/>
      <c r="QI119" s="236"/>
      <c r="QJ119" s="236"/>
      <c r="QK119" s="236"/>
      <c r="QL119" s="236"/>
      <c r="QM119" s="236"/>
      <c r="QN119" s="236"/>
      <c r="QO119" s="236"/>
      <c r="QP119" s="236"/>
      <c r="QQ119" s="236"/>
      <c r="QR119" s="236"/>
      <c r="QS119" s="236"/>
      <c r="QT119" s="236"/>
      <c r="QU119" s="236"/>
      <c r="QV119" s="236"/>
      <c r="QW119" s="236"/>
      <c r="QX119" s="236"/>
      <c r="QY119" s="84"/>
      <c r="QZ119" s="84"/>
      <c r="RA119" s="84"/>
      <c r="RB119" s="84"/>
      <c r="RC119" s="84"/>
      <c r="RD119" s="84"/>
      <c r="RE119" s="84"/>
      <c r="RF119" s="84"/>
      <c r="RG119" s="84"/>
      <c r="RH119" s="84"/>
      <c r="RI119" s="84"/>
      <c r="RJ119" s="84"/>
      <c r="RK119" s="84"/>
      <c r="RL119" s="84"/>
      <c r="RM119" s="84"/>
      <c r="RN119" s="84"/>
      <c r="RO119" s="84"/>
      <c r="RP119" s="84"/>
      <c r="RQ119" s="84"/>
      <c r="RR119" s="84"/>
      <c r="RS119" s="84"/>
      <c r="RT119" s="84"/>
      <c r="RU119" s="84"/>
      <c r="RV119" s="84"/>
      <c r="RW119" s="84"/>
      <c r="RX119" s="84"/>
      <c r="RY119" s="84"/>
      <c r="RZ119" s="84"/>
      <c r="SA119" s="84"/>
      <c r="SB119" s="84"/>
      <c r="SC119" s="84"/>
      <c r="SD119" s="84"/>
      <c r="SE119" s="84"/>
      <c r="SF119" s="84"/>
      <c r="SG119" s="84"/>
      <c r="SH119" s="84"/>
      <c r="SI119" s="84"/>
      <c r="SJ119" s="84"/>
      <c r="SK119" s="84"/>
      <c r="SL119" s="84"/>
      <c r="SM119" s="84"/>
      <c r="SN119" s="84"/>
      <c r="SO119" s="84"/>
      <c r="SP119" s="84"/>
      <c r="SQ119" s="84"/>
      <c r="SR119" s="84"/>
      <c r="SS119" s="84"/>
      <c r="ST119" s="84"/>
      <c r="SU119" s="84"/>
      <c r="SV119" s="84"/>
      <c r="SW119" s="84"/>
      <c r="SX119" s="84"/>
      <c r="SY119" s="84"/>
      <c r="SZ119" s="84"/>
      <c r="TA119" s="84"/>
      <c r="TB119" s="84"/>
      <c r="TC119" s="84"/>
      <c r="TD119" s="84"/>
      <c r="TE119" s="84"/>
      <c r="TF119" s="84"/>
      <c r="TG119" s="84"/>
      <c r="TH119" s="84"/>
      <c r="TI119" s="84"/>
      <c r="TJ119" s="84"/>
      <c r="TK119" s="84"/>
      <c r="TL119" s="84"/>
      <c r="TM119" s="84"/>
      <c r="TN119" s="84"/>
      <c r="TO119" s="84"/>
      <c r="TP119" s="84"/>
      <c r="TQ119" s="84"/>
      <c r="TR119" s="84"/>
      <c r="TS119" s="84"/>
      <c r="TT119" s="84"/>
      <c r="TU119" s="84"/>
      <c r="TV119" s="84"/>
      <c r="TW119" s="84"/>
      <c r="TX119" s="84"/>
      <c r="TY119" s="84"/>
      <c r="TZ119" s="84"/>
      <c r="UA119" s="84"/>
      <c r="UB119" s="84"/>
      <c r="UC119" s="84"/>
      <c r="UD119" s="84"/>
      <c r="UE119" s="84"/>
      <c r="UF119" s="84"/>
      <c r="UG119" s="84"/>
      <c r="UH119" s="84"/>
      <c r="UI119" s="84"/>
    </row>
    <row r="120" spans="1:555" s="90" customFormat="1" ht="19.5" customHeight="1" x14ac:dyDescent="0.35">
      <c r="A120" s="84"/>
      <c r="B120" s="1167">
        <f t="shared" si="1483"/>
        <v>43252</v>
      </c>
      <c r="C120" s="867">
        <f t="shared" si="1484"/>
        <v>47640.945</v>
      </c>
      <c r="D120" s="869">
        <v>0</v>
      </c>
      <c r="E120" s="869">
        <v>0</v>
      </c>
      <c r="F120" s="867">
        <f t="shared" si="1280"/>
        <v>4939.5749999999998</v>
      </c>
      <c r="G120" s="870">
        <f t="shared" si="1485"/>
        <v>52580.52</v>
      </c>
      <c r="H120" s="953">
        <f t="shared" si="1486"/>
        <v>0.10368339670844061</v>
      </c>
      <c r="I120" s="355">
        <f t="shared" si="1487"/>
        <v>223854.76500000001</v>
      </c>
      <c r="J120" s="355">
        <f>MAX(I55:I120)</f>
        <v>223854.76500000001</v>
      </c>
      <c r="K120" s="355">
        <f t="shared" si="1281"/>
        <v>0</v>
      </c>
      <c r="L120" s="1145">
        <f t="shared" si="1282"/>
        <v>43252</v>
      </c>
      <c r="M120" s="330">
        <f t="shared" si="1488"/>
        <v>0</v>
      </c>
      <c r="N120" s="1218">
        <v>-1148</v>
      </c>
      <c r="O120" s="498">
        <f t="shared" si="1283"/>
        <v>0</v>
      </c>
      <c r="P120" s="330">
        <f t="shared" si="1489"/>
        <v>1</v>
      </c>
      <c r="Q120" s="382">
        <f t="shared" si="1284"/>
        <v>-114.8</v>
      </c>
      <c r="R120" s="274">
        <f t="shared" si="1285"/>
        <v>-114.8</v>
      </c>
      <c r="S120" s="499">
        <f t="shared" si="1490"/>
        <v>0</v>
      </c>
      <c r="T120" s="1039">
        <v>3475</v>
      </c>
      <c r="U120" s="269">
        <f t="shared" si="1286"/>
        <v>0</v>
      </c>
      <c r="V120" s="499">
        <f t="shared" si="1491"/>
        <v>1</v>
      </c>
      <c r="W120" s="1236">
        <v>348</v>
      </c>
      <c r="X120" s="269">
        <f t="shared" si="1287"/>
        <v>348</v>
      </c>
      <c r="Y120" s="499">
        <f t="shared" si="1492"/>
        <v>0</v>
      </c>
      <c r="Z120" s="719">
        <v>1680</v>
      </c>
      <c r="AA120" s="392">
        <f t="shared" si="1288"/>
        <v>0</v>
      </c>
      <c r="AB120" s="330">
        <f t="shared" si="1493"/>
        <v>0</v>
      </c>
      <c r="AC120" s="298">
        <f t="shared" si="1289"/>
        <v>840</v>
      </c>
      <c r="AD120" s="274">
        <f t="shared" si="1290"/>
        <v>0</v>
      </c>
      <c r="AE120" s="499">
        <f t="shared" si="1494"/>
        <v>1</v>
      </c>
      <c r="AF120" s="1039">
        <v>168</v>
      </c>
      <c r="AG120" s="274">
        <f t="shared" si="1291"/>
        <v>168</v>
      </c>
      <c r="AH120" s="499">
        <f t="shared" si="1495"/>
        <v>0</v>
      </c>
      <c r="AI120" s="1039">
        <v>6565</v>
      </c>
      <c r="AJ120" s="392">
        <f t="shared" si="1292"/>
        <v>0</v>
      </c>
      <c r="AK120" s="330">
        <f t="shared" si="1496"/>
        <v>0</v>
      </c>
      <c r="AL120" s="1039">
        <v>3283</v>
      </c>
      <c r="AM120" s="274">
        <f t="shared" si="1293"/>
        <v>0</v>
      </c>
      <c r="AN120" s="499">
        <f t="shared" si="1497"/>
        <v>1</v>
      </c>
      <c r="AO120" s="1039">
        <v>1313</v>
      </c>
      <c r="AP120" s="392">
        <f t="shared" si="1294"/>
        <v>1313</v>
      </c>
      <c r="AQ120" s="316">
        <f t="shared" si="1498"/>
        <v>0</v>
      </c>
      <c r="AR120" s="1036">
        <v>4397.5</v>
      </c>
      <c r="AS120" s="392">
        <f t="shared" si="1295"/>
        <v>0</v>
      </c>
      <c r="AT120" s="276">
        <f t="shared" si="1499"/>
        <v>0</v>
      </c>
      <c r="AU120" s="1036">
        <v>2198.75</v>
      </c>
      <c r="AV120" s="392">
        <f t="shared" si="1296"/>
        <v>0</v>
      </c>
      <c r="AW120" s="297">
        <f t="shared" si="1500"/>
        <v>1</v>
      </c>
      <c r="AX120" s="1036">
        <v>439.75</v>
      </c>
      <c r="AY120" s="274">
        <f t="shared" si="1297"/>
        <v>439.75</v>
      </c>
      <c r="AZ120" s="499">
        <f t="shared" si="1501"/>
        <v>0</v>
      </c>
      <c r="BA120" s="506">
        <v>570</v>
      </c>
      <c r="BB120" s="392">
        <f t="shared" si="1298"/>
        <v>0</v>
      </c>
      <c r="BC120" s="330">
        <f t="shared" si="1502"/>
        <v>0</v>
      </c>
      <c r="BD120" s="506">
        <v>720</v>
      </c>
      <c r="BE120" s="274">
        <f t="shared" si="1299"/>
        <v>0</v>
      </c>
      <c r="BF120" s="499">
        <f t="shared" si="1503"/>
        <v>0</v>
      </c>
      <c r="BG120" s="1039">
        <v>2087</v>
      </c>
      <c r="BH120" s="358">
        <f t="shared" si="1300"/>
        <v>0</v>
      </c>
      <c r="BI120" s="499">
        <f t="shared" si="1504"/>
        <v>0</v>
      </c>
      <c r="BJ120" s="1039">
        <v>1856</v>
      </c>
      <c r="BK120" s="269">
        <f t="shared" si="1301"/>
        <v>0</v>
      </c>
      <c r="BL120" s="499">
        <f t="shared" si="1505"/>
        <v>1</v>
      </c>
      <c r="BM120" s="382">
        <f t="shared" si="1302"/>
        <v>928</v>
      </c>
      <c r="BN120" s="392">
        <f t="shared" si="1303"/>
        <v>928</v>
      </c>
      <c r="BO120" s="499">
        <f t="shared" si="1506"/>
        <v>0</v>
      </c>
      <c r="BP120" s="964">
        <v>-568.75</v>
      </c>
      <c r="BQ120" s="274">
        <f t="shared" si="1304"/>
        <v>0</v>
      </c>
      <c r="BR120" s="499">
        <f t="shared" si="1507"/>
        <v>0</v>
      </c>
      <c r="BS120" s="719">
        <v>2681.25</v>
      </c>
      <c r="BT120" s="269">
        <f t="shared" si="1305"/>
        <v>0</v>
      </c>
      <c r="BU120" s="499">
        <f t="shared" si="1508"/>
        <v>1</v>
      </c>
      <c r="BV120" s="298">
        <f t="shared" si="1306"/>
        <v>1340.625</v>
      </c>
      <c r="BW120" s="392">
        <f t="shared" si="1307"/>
        <v>1340.625</v>
      </c>
      <c r="BX120" s="499">
        <f t="shared" si="1509"/>
        <v>0</v>
      </c>
      <c r="BY120" s="1039">
        <v>2840</v>
      </c>
      <c r="BZ120" s="392">
        <f t="shared" si="1308"/>
        <v>0</v>
      </c>
      <c r="CA120" s="297">
        <f t="shared" si="1575"/>
        <v>0</v>
      </c>
      <c r="CB120" s="1039">
        <v>5170</v>
      </c>
      <c r="CC120" s="269">
        <f t="shared" si="1309"/>
        <v>0</v>
      </c>
      <c r="CD120" s="501">
        <f t="shared" si="1510"/>
        <v>0</v>
      </c>
      <c r="CE120" s="298">
        <f t="shared" si="1310"/>
        <v>2585</v>
      </c>
      <c r="CF120" s="500">
        <f t="shared" si="1311"/>
        <v>0</v>
      </c>
      <c r="CG120" s="330">
        <f t="shared" si="1511"/>
        <v>1</v>
      </c>
      <c r="CH120" s="1039">
        <v>517</v>
      </c>
      <c r="CI120" s="299">
        <f t="shared" si="1312"/>
        <v>517</v>
      </c>
      <c r="CJ120" s="499">
        <f t="shared" si="1512"/>
        <v>0</v>
      </c>
      <c r="CK120" s="506"/>
      <c r="CL120" s="392">
        <f t="shared" si="1313"/>
        <v>0</v>
      </c>
      <c r="CM120" s="330">
        <f t="shared" si="1513"/>
        <v>0</v>
      </c>
      <c r="CN120" s="506"/>
      <c r="CO120" s="269">
        <f t="shared" si="1314"/>
        <v>0</v>
      </c>
      <c r="CP120" s="501">
        <f t="shared" si="1514"/>
        <v>0</v>
      </c>
      <c r="CQ120" s="506"/>
      <c r="CR120" s="299"/>
      <c r="CS120" s="330">
        <f t="shared" si="1515"/>
        <v>1</v>
      </c>
      <c r="CT120" s="506"/>
      <c r="CU120" s="274">
        <f t="shared" si="1315"/>
        <v>0</v>
      </c>
      <c r="CV120" s="323">
        <f t="shared" si="1316"/>
        <v>4939.5749999999998</v>
      </c>
      <c r="CW120" s="323">
        <f t="shared" si="1516"/>
        <v>223854.76500000001</v>
      </c>
      <c r="CX120" s="223"/>
      <c r="CY120" s="1127">
        <f t="shared" si="1317"/>
        <v>43252</v>
      </c>
      <c r="CZ120" s="297">
        <f t="shared" si="1517"/>
        <v>0</v>
      </c>
      <c r="DA120" s="269">
        <v>1785</v>
      </c>
      <c r="DB120" s="299">
        <f t="shared" si="1318"/>
        <v>0</v>
      </c>
      <c r="DC120" s="297">
        <f t="shared" si="1518"/>
        <v>0</v>
      </c>
      <c r="DD120" s="298">
        <f t="shared" si="1319"/>
        <v>178.5</v>
      </c>
      <c r="DE120" s="299">
        <f t="shared" si="1320"/>
        <v>0</v>
      </c>
      <c r="DF120" s="297">
        <f t="shared" si="1519"/>
        <v>0</v>
      </c>
      <c r="DG120" s="1217">
        <v>4090</v>
      </c>
      <c r="DH120" s="299">
        <f t="shared" si="1321"/>
        <v>0</v>
      </c>
      <c r="DI120" s="297">
        <f t="shared" si="1520"/>
        <v>0</v>
      </c>
      <c r="DJ120" s="1039">
        <v>409</v>
      </c>
      <c r="DK120" s="596">
        <f t="shared" si="1322"/>
        <v>0</v>
      </c>
      <c r="DL120" s="297">
        <f t="shared" si="1521"/>
        <v>0</v>
      </c>
      <c r="DM120" s="1217">
        <v>2190</v>
      </c>
      <c r="DN120" s="596">
        <f t="shared" si="1323"/>
        <v>0</v>
      </c>
      <c r="DO120" s="330">
        <f t="shared" si="1522"/>
        <v>0</v>
      </c>
      <c r="DP120" s="298">
        <f t="shared" si="1324"/>
        <v>1095</v>
      </c>
      <c r="DQ120" s="274">
        <f t="shared" si="1325"/>
        <v>0</v>
      </c>
      <c r="DR120" s="499">
        <f t="shared" si="1523"/>
        <v>0</v>
      </c>
      <c r="DS120" s="298">
        <f t="shared" si="1326"/>
        <v>219</v>
      </c>
      <c r="DT120" s="274">
        <f t="shared" si="1327"/>
        <v>0</v>
      </c>
      <c r="DU120" s="297">
        <f t="shared" si="1524"/>
        <v>0</v>
      </c>
      <c r="DV120" s="1039">
        <v>2388</v>
      </c>
      <c r="DW120" s="596">
        <f t="shared" si="1328"/>
        <v>0</v>
      </c>
      <c r="DX120" s="297">
        <f t="shared" si="1525"/>
        <v>0</v>
      </c>
      <c r="DY120" s="269">
        <f t="shared" si="1329"/>
        <v>1194</v>
      </c>
      <c r="DZ120" s="596">
        <f t="shared" si="1330"/>
        <v>0</v>
      </c>
      <c r="EA120" s="297">
        <f t="shared" si="1526"/>
        <v>0</v>
      </c>
      <c r="EB120" s="1053">
        <v>478</v>
      </c>
      <c r="EC120" s="596">
        <f t="shared" si="1331"/>
        <v>0</v>
      </c>
      <c r="ED120" s="297">
        <f t="shared" si="1527"/>
        <v>0</v>
      </c>
      <c r="EE120" s="274">
        <v>11213</v>
      </c>
      <c r="EF120" s="596">
        <f t="shared" si="1332"/>
        <v>0</v>
      </c>
      <c r="EG120" s="297">
        <f t="shared" si="1528"/>
        <v>0</v>
      </c>
      <c r="EH120" s="269">
        <f t="shared" si="1333"/>
        <v>5606.5</v>
      </c>
      <c r="EI120" s="596">
        <f t="shared" si="1334"/>
        <v>0</v>
      </c>
      <c r="EJ120" s="276">
        <f t="shared" si="1529"/>
        <v>0</v>
      </c>
      <c r="EK120" s="269">
        <f t="shared" si="1335"/>
        <v>1121.3</v>
      </c>
      <c r="EL120" s="596">
        <f t="shared" si="1336"/>
        <v>0</v>
      </c>
      <c r="EM120" s="297">
        <f t="shared" si="1530"/>
        <v>0</v>
      </c>
      <c r="EN120" s="1229">
        <v>2960</v>
      </c>
      <c r="EO120" s="596">
        <f t="shared" si="1337"/>
        <v>0</v>
      </c>
      <c r="EP120" s="297">
        <f t="shared" si="1531"/>
        <v>0</v>
      </c>
      <c r="EQ120" s="269">
        <v>1160</v>
      </c>
      <c r="ER120" s="596">
        <f t="shared" si="1338"/>
        <v>0</v>
      </c>
      <c r="ES120" s="297">
        <f t="shared" si="1532"/>
        <v>0</v>
      </c>
      <c r="ET120" s="1040">
        <v>-1930</v>
      </c>
      <c r="EU120" s="596">
        <f t="shared" si="1339"/>
        <v>0</v>
      </c>
      <c r="EV120" s="297">
        <f t="shared" si="1533"/>
        <v>0</v>
      </c>
      <c r="EW120" s="1040">
        <v>-719</v>
      </c>
      <c r="EX120" s="596">
        <f t="shared" si="1340"/>
        <v>0</v>
      </c>
      <c r="EY120" s="297">
        <f t="shared" si="1534"/>
        <v>0</v>
      </c>
      <c r="EZ120" s="1040">
        <v>-359</v>
      </c>
      <c r="FA120" s="596">
        <f t="shared" si="1341"/>
        <v>0</v>
      </c>
      <c r="FB120" s="297">
        <f t="shared" si="1535"/>
        <v>0</v>
      </c>
      <c r="FC120" s="964">
        <v>-550</v>
      </c>
      <c r="FD120" s="596">
        <f t="shared" si="1342"/>
        <v>0</v>
      </c>
      <c r="FE120" s="297">
        <f t="shared" si="1536"/>
        <v>0</v>
      </c>
      <c r="FF120" s="1040">
        <v>-175</v>
      </c>
      <c r="FG120" s="596">
        <f t="shared" si="1343"/>
        <v>0</v>
      </c>
      <c r="FH120" s="297">
        <f t="shared" si="1537"/>
        <v>0</v>
      </c>
      <c r="FI120" s="1040">
        <v>-87</v>
      </c>
      <c r="FJ120" s="596">
        <f t="shared" si="1344"/>
        <v>0</v>
      </c>
      <c r="FK120" s="297">
        <f t="shared" si="1538"/>
        <v>0</v>
      </c>
      <c r="FL120" s="1040">
        <v>-285</v>
      </c>
      <c r="FM120" s="596">
        <f t="shared" si="1345"/>
        <v>0</v>
      </c>
      <c r="FN120" s="297">
        <f t="shared" si="1539"/>
        <v>0</v>
      </c>
      <c r="FO120" s="1039">
        <v>6480</v>
      </c>
      <c r="FP120" s="274">
        <f t="shared" si="1346"/>
        <v>0</v>
      </c>
      <c r="FQ120" s="274"/>
      <c r="FR120" s="297">
        <f t="shared" si="1540"/>
        <v>0</v>
      </c>
      <c r="FS120" s="269">
        <f t="shared" si="1347"/>
        <v>3240</v>
      </c>
      <c r="FT120" s="596">
        <f t="shared" si="1348"/>
        <v>0</v>
      </c>
      <c r="FU120" s="297">
        <f t="shared" si="1541"/>
        <v>0</v>
      </c>
      <c r="FV120" s="269">
        <f t="shared" si="1349"/>
        <v>648</v>
      </c>
      <c r="FW120" s="596">
        <f t="shared" si="1350"/>
        <v>0</v>
      </c>
      <c r="FX120" s="301">
        <f t="shared" si="1351"/>
        <v>0</v>
      </c>
      <c r="FY120" s="492">
        <f t="shared" si="1542"/>
        <v>0</v>
      </c>
      <c r="FZ120" s="302"/>
      <c r="GA120" s="1131">
        <f t="shared" si="1352"/>
        <v>43252</v>
      </c>
      <c r="GB120" s="316">
        <f t="shared" si="1543"/>
        <v>0</v>
      </c>
      <c r="GC120" s="961">
        <v>4131</v>
      </c>
      <c r="GD120" s="268">
        <f t="shared" si="1353"/>
        <v>0</v>
      </c>
      <c r="GE120" s="316">
        <f t="shared" si="1544"/>
        <v>0</v>
      </c>
      <c r="GF120" s="1036">
        <v>413</v>
      </c>
      <c r="GG120" s="386">
        <f t="shared" si="1354"/>
        <v>0</v>
      </c>
      <c r="GH120" s="669">
        <f t="shared" si="1545"/>
        <v>0</v>
      </c>
      <c r="GI120" s="1039">
        <v>5635</v>
      </c>
      <c r="GJ120" s="268">
        <f t="shared" si="1355"/>
        <v>0</v>
      </c>
      <c r="GK120" s="546">
        <f t="shared" si="1546"/>
        <v>0</v>
      </c>
      <c r="GL120" s="268">
        <f t="shared" si="1356"/>
        <v>563.5</v>
      </c>
      <c r="GM120" s="386">
        <f t="shared" si="1357"/>
        <v>0</v>
      </c>
      <c r="GN120" s="297">
        <f t="shared" si="1547"/>
        <v>0</v>
      </c>
      <c r="GO120" s="269">
        <v>2230</v>
      </c>
      <c r="GP120" s="596">
        <f t="shared" si="1358"/>
        <v>0</v>
      </c>
      <c r="GQ120" s="330">
        <f t="shared" si="1548"/>
        <v>0</v>
      </c>
      <c r="GR120" s="298">
        <f t="shared" si="1359"/>
        <v>1115</v>
      </c>
      <c r="GS120" s="274">
        <f t="shared" si="1360"/>
        <v>0</v>
      </c>
      <c r="GT120" s="499">
        <f t="shared" si="1549"/>
        <v>0</v>
      </c>
      <c r="GU120" s="298">
        <f t="shared" si="1361"/>
        <v>223</v>
      </c>
      <c r="GV120" s="274">
        <f t="shared" si="1362"/>
        <v>0</v>
      </c>
      <c r="GW120" s="499">
        <f t="shared" si="1550"/>
        <v>0</v>
      </c>
      <c r="GX120" s="1039">
        <v>765</v>
      </c>
      <c r="GY120" s="274">
        <f t="shared" si="1363"/>
        <v>0</v>
      </c>
      <c r="GZ120" s="499">
        <f t="shared" si="1551"/>
        <v>0</v>
      </c>
      <c r="HA120" s="298">
        <f t="shared" si="1364"/>
        <v>382.5</v>
      </c>
      <c r="HB120" s="274">
        <f t="shared" si="1365"/>
        <v>0</v>
      </c>
      <c r="HC120" s="499">
        <f t="shared" si="1552"/>
        <v>0</v>
      </c>
      <c r="HD120" s="1039">
        <v>153</v>
      </c>
      <c r="HE120" s="274">
        <f t="shared" si="1366"/>
        <v>0</v>
      </c>
      <c r="HF120" s="691">
        <f t="shared" si="1553"/>
        <v>0</v>
      </c>
      <c r="HG120" s="317">
        <v>9557</v>
      </c>
      <c r="HH120" s="498">
        <f t="shared" si="1367"/>
        <v>0</v>
      </c>
      <c r="HI120" s="691">
        <f t="shared" si="1554"/>
        <v>0</v>
      </c>
      <c r="HJ120" s="317">
        <f t="shared" si="1368"/>
        <v>4778.5</v>
      </c>
      <c r="HK120" s="498">
        <f t="shared" si="1369"/>
        <v>0</v>
      </c>
      <c r="HL120" s="689">
        <f t="shared" si="1555"/>
        <v>0</v>
      </c>
      <c r="HM120" s="317">
        <f t="shared" si="1370"/>
        <v>955.7</v>
      </c>
      <c r="HN120" s="317">
        <f t="shared" si="1371"/>
        <v>0</v>
      </c>
      <c r="HO120" s="691">
        <f t="shared" si="1556"/>
        <v>0</v>
      </c>
      <c r="HP120" s="1039">
        <v>1340</v>
      </c>
      <c r="HQ120" s="498">
        <f t="shared" si="1372"/>
        <v>0</v>
      </c>
      <c r="HR120" s="499"/>
      <c r="HS120" s="298"/>
      <c r="HT120" s="392"/>
      <c r="HU120" s="691">
        <f t="shared" si="1557"/>
        <v>0</v>
      </c>
      <c r="HV120" s="1039">
        <v>1020</v>
      </c>
      <c r="HW120" s="498">
        <f t="shared" si="1373"/>
        <v>0</v>
      </c>
      <c r="HX120" s="499"/>
      <c r="HY120" s="298"/>
      <c r="HZ120" s="392"/>
      <c r="IA120" s="689">
        <f t="shared" si="1558"/>
        <v>0</v>
      </c>
      <c r="IB120" s="1040">
        <v>-500</v>
      </c>
      <c r="IC120" s="317">
        <f t="shared" si="1374"/>
        <v>0</v>
      </c>
      <c r="ID120" s="499">
        <f t="shared" si="1559"/>
        <v>0</v>
      </c>
      <c r="IE120" s="1040">
        <v>-97</v>
      </c>
      <c r="IF120" s="392">
        <f t="shared" si="1375"/>
        <v>0</v>
      </c>
      <c r="IG120" s="691">
        <f t="shared" si="1560"/>
        <v>0</v>
      </c>
      <c r="IH120" s="317">
        <v>-1681</v>
      </c>
      <c r="II120" s="498">
        <f t="shared" si="1376"/>
        <v>0</v>
      </c>
      <c r="IJ120" s="691">
        <f t="shared" si="1561"/>
        <v>0</v>
      </c>
      <c r="IK120" s="298">
        <f t="shared" si="1377"/>
        <v>-840.5</v>
      </c>
      <c r="IL120" s="317">
        <f t="shared" si="1378"/>
        <v>0</v>
      </c>
      <c r="IM120" s="499">
        <f t="shared" si="1562"/>
        <v>0</v>
      </c>
      <c r="IN120" s="1040">
        <v>-197</v>
      </c>
      <c r="IO120" s="392">
        <f t="shared" si="1379"/>
        <v>0</v>
      </c>
      <c r="IP120" s="499">
        <f t="shared" si="1563"/>
        <v>0</v>
      </c>
      <c r="IQ120" s="964">
        <v>-162.5</v>
      </c>
      <c r="IR120" s="392">
        <f t="shared" si="1380"/>
        <v>0</v>
      </c>
      <c r="IS120" s="499"/>
      <c r="IT120" s="298"/>
      <c r="IU120" s="392"/>
      <c r="IV120" s="499">
        <f t="shared" si="1564"/>
        <v>0</v>
      </c>
      <c r="IW120" s="719">
        <v>44</v>
      </c>
      <c r="IX120" s="392">
        <f t="shared" si="1381"/>
        <v>0</v>
      </c>
      <c r="IY120" s="499">
        <f t="shared" si="1565"/>
        <v>0</v>
      </c>
      <c r="IZ120" s="298">
        <f t="shared" si="1382"/>
        <v>22</v>
      </c>
      <c r="JA120" s="392">
        <f t="shared" si="1383"/>
        <v>0</v>
      </c>
      <c r="JB120" s="385">
        <f t="shared" si="1566"/>
        <v>0</v>
      </c>
      <c r="JC120" s="298">
        <v>-25</v>
      </c>
      <c r="JD120" s="392">
        <f t="shared" si="1384"/>
        <v>0</v>
      </c>
      <c r="JE120" s="499">
        <f t="shared" si="1567"/>
        <v>0</v>
      </c>
      <c r="JF120" s="298">
        <v>-1715</v>
      </c>
      <c r="JG120" s="392">
        <f t="shared" si="1385"/>
        <v>0</v>
      </c>
      <c r="JH120" s="499">
        <f t="shared" si="1568"/>
        <v>0</v>
      </c>
      <c r="JI120" s="1039">
        <v>7820</v>
      </c>
      <c r="JJ120" s="392">
        <f t="shared" si="1386"/>
        <v>0</v>
      </c>
      <c r="JK120" s="499">
        <f t="shared" si="1569"/>
        <v>0</v>
      </c>
      <c r="JL120" s="1039">
        <v>3910</v>
      </c>
      <c r="JM120" s="392">
        <f t="shared" si="1387"/>
        <v>0</v>
      </c>
      <c r="JN120" s="499">
        <f t="shared" si="1570"/>
        <v>0</v>
      </c>
      <c r="JO120" s="298">
        <f t="shared" si="1388"/>
        <v>782</v>
      </c>
      <c r="JP120" s="392">
        <f t="shared" si="1389"/>
        <v>0</v>
      </c>
      <c r="JQ120" s="561">
        <f t="shared" si="1390"/>
        <v>0</v>
      </c>
      <c r="JR120" s="498">
        <f t="shared" si="1571"/>
        <v>0</v>
      </c>
      <c r="JS120" s="223"/>
      <c r="JT120" s="254">
        <f t="shared" si="1391"/>
        <v>43617</v>
      </c>
      <c r="JU120" s="253">
        <f t="shared" si="1392"/>
        <v>0</v>
      </c>
      <c r="JV120" s="253">
        <f t="shared" si="1393"/>
        <v>14565.875</v>
      </c>
      <c r="JW120" s="253">
        <f t="shared" si="1394"/>
        <v>0</v>
      </c>
      <c r="JX120" s="253">
        <f t="shared" si="1395"/>
        <v>11679</v>
      </c>
      <c r="JY120" s="253">
        <f t="shared" si="1396"/>
        <v>0</v>
      </c>
      <c r="JZ120" s="253">
        <f t="shared" si="1397"/>
        <v>0</v>
      </c>
      <c r="KA120" s="253">
        <f t="shared" si="1398"/>
        <v>13894</v>
      </c>
      <c r="KB120" s="253">
        <f t="shared" si="1399"/>
        <v>0</v>
      </c>
      <c r="KC120" s="253">
        <f t="shared" si="1400"/>
        <v>0</v>
      </c>
      <c r="KD120" s="831">
        <f t="shared" si="1401"/>
        <v>20000</v>
      </c>
      <c r="KE120" s="831">
        <f t="shared" si="1402"/>
        <v>0</v>
      </c>
      <c r="KF120" s="831">
        <f t="shared" si="1403"/>
        <v>0</v>
      </c>
      <c r="KG120" s="831">
        <f t="shared" si="1404"/>
        <v>8596.869999999999</v>
      </c>
      <c r="KH120" s="831">
        <f t="shared" si="1405"/>
        <v>0</v>
      </c>
      <c r="KI120" s="831">
        <f t="shared" si="1406"/>
        <v>0</v>
      </c>
      <c r="KJ120" s="253">
        <f t="shared" si="1407"/>
        <v>0</v>
      </c>
      <c r="KK120" s="831">
        <f t="shared" si="1408"/>
        <v>0</v>
      </c>
      <c r="KL120" s="831">
        <f t="shared" si="1409"/>
        <v>94987</v>
      </c>
      <c r="KM120" s="831">
        <f t="shared" si="1410"/>
        <v>0</v>
      </c>
      <c r="KN120" s="831">
        <f t="shared" si="1411"/>
        <v>0</v>
      </c>
      <c r="KO120" s="831">
        <f t="shared" si="1412"/>
        <v>78215.625</v>
      </c>
      <c r="KP120" s="831">
        <f t="shared" si="1413"/>
        <v>0</v>
      </c>
      <c r="KQ120" s="831">
        <f t="shared" si="1414"/>
        <v>0</v>
      </c>
      <c r="KR120" s="831">
        <f t="shared" si="1415"/>
        <v>0</v>
      </c>
      <c r="KS120" s="831">
        <f t="shared" si="1416"/>
        <v>11531</v>
      </c>
      <c r="KT120" s="243">
        <f t="shared" si="1417"/>
        <v>0</v>
      </c>
      <c r="KU120" s="243">
        <f t="shared" si="1418"/>
        <v>0</v>
      </c>
      <c r="KV120" s="243">
        <f t="shared" si="1419"/>
        <v>0</v>
      </c>
      <c r="KW120" s="243">
        <f t="shared" si="1420"/>
        <v>0</v>
      </c>
      <c r="KX120" s="243">
        <f t="shared" si="1421"/>
        <v>0</v>
      </c>
      <c r="KY120" s="243">
        <f t="shared" si="1422"/>
        <v>0</v>
      </c>
      <c r="KZ120" s="243">
        <f t="shared" si="1572"/>
        <v>0</v>
      </c>
      <c r="LA120" s="243">
        <f t="shared" si="1423"/>
        <v>0</v>
      </c>
      <c r="LB120" s="243">
        <f t="shared" si="1424"/>
        <v>0</v>
      </c>
      <c r="LC120" s="243">
        <f t="shared" si="1425"/>
        <v>0</v>
      </c>
      <c r="LD120" s="243">
        <f t="shared" si="1426"/>
        <v>0</v>
      </c>
      <c r="LE120" s="243">
        <f t="shared" si="1427"/>
        <v>0</v>
      </c>
      <c r="LF120" s="243">
        <f t="shared" si="1428"/>
        <v>0</v>
      </c>
      <c r="LG120" s="243">
        <f t="shared" si="1429"/>
        <v>0</v>
      </c>
      <c r="LH120" s="243">
        <f t="shared" si="1430"/>
        <v>0</v>
      </c>
      <c r="LI120" s="243">
        <f t="shared" si="1431"/>
        <v>0</v>
      </c>
      <c r="LJ120" s="243">
        <f t="shared" si="1432"/>
        <v>0</v>
      </c>
      <c r="LK120" s="243">
        <f t="shared" si="1433"/>
        <v>0</v>
      </c>
      <c r="LL120" s="243">
        <f t="shared" si="1434"/>
        <v>0</v>
      </c>
      <c r="LM120" s="243">
        <f t="shared" si="1435"/>
        <v>0</v>
      </c>
      <c r="LN120" s="243">
        <f t="shared" si="1436"/>
        <v>0</v>
      </c>
      <c r="LO120" s="243">
        <f t="shared" si="1437"/>
        <v>0</v>
      </c>
      <c r="LP120" s="243">
        <f t="shared" si="1438"/>
        <v>0</v>
      </c>
      <c r="LQ120" s="243">
        <f t="shared" si="1439"/>
        <v>0</v>
      </c>
      <c r="LR120" s="243">
        <f t="shared" si="1440"/>
        <v>0</v>
      </c>
      <c r="LS120" s="243">
        <f t="shared" si="1441"/>
        <v>0</v>
      </c>
      <c r="LT120" s="243">
        <f t="shared" si="1442"/>
        <v>0</v>
      </c>
      <c r="LU120" s="243">
        <f t="shared" si="1443"/>
        <v>0</v>
      </c>
      <c r="LV120" s="243">
        <f t="shared" si="1444"/>
        <v>0</v>
      </c>
      <c r="LW120" s="243">
        <f t="shared" si="1445"/>
        <v>0</v>
      </c>
      <c r="LX120" s="243">
        <f t="shared" si="1446"/>
        <v>0</v>
      </c>
      <c r="LY120" s="243">
        <f t="shared" si="1447"/>
        <v>0</v>
      </c>
      <c r="LZ120" s="243">
        <f t="shared" si="1448"/>
        <v>0</v>
      </c>
      <c r="MA120" s="243">
        <f t="shared" si="1449"/>
        <v>0</v>
      </c>
      <c r="MB120" s="243">
        <f t="shared" si="1450"/>
        <v>0</v>
      </c>
      <c r="MC120" s="243">
        <f t="shared" si="1573"/>
        <v>0</v>
      </c>
      <c r="MD120" s="243">
        <f t="shared" si="1451"/>
        <v>0</v>
      </c>
      <c r="ME120" s="243">
        <f t="shared" si="1452"/>
        <v>0</v>
      </c>
      <c r="MF120" s="243">
        <f t="shared" si="1453"/>
        <v>0</v>
      </c>
      <c r="MG120" s="243">
        <f t="shared" si="1454"/>
        <v>0</v>
      </c>
      <c r="MH120" s="243">
        <f t="shared" si="1455"/>
        <v>0</v>
      </c>
      <c r="MI120" s="243">
        <f t="shared" si="1456"/>
        <v>0</v>
      </c>
      <c r="MJ120" s="243">
        <f t="shared" si="1457"/>
        <v>0</v>
      </c>
      <c r="MK120" s="243">
        <f t="shared" si="1458"/>
        <v>0</v>
      </c>
      <c r="ML120" s="243">
        <f t="shared" si="1459"/>
        <v>0</v>
      </c>
      <c r="MM120" s="243">
        <f t="shared" si="1460"/>
        <v>0</v>
      </c>
      <c r="MN120" s="243">
        <f t="shared" si="1461"/>
        <v>0</v>
      </c>
      <c r="MO120" s="243">
        <f t="shared" si="1462"/>
        <v>0</v>
      </c>
      <c r="MP120" s="243">
        <f t="shared" si="1463"/>
        <v>0</v>
      </c>
      <c r="MQ120" s="243">
        <f t="shared" si="1464"/>
        <v>0</v>
      </c>
      <c r="MR120" s="243">
        <f t="shared" si="1465"/>
        <v>0</v>
      </c>
      <c r="MS120" s="243">
        <f t="shared" si="1466"/>
        <v>0</v>
      </c>
      <c r="MT120" s="243">
        <f t="shared" si="1467"/>
        <v>0</v>
      </c>
      <c r="MU120" s="243">
        <f t="shared" si="1468"/>
        <v>0</v>
      </c>
      <c r="MV120" s="243">
        <f t="shared" si="1469"/>
        <v>0</v>
      </c>
      <c r="MW120" s="861">
        <f t="shared" si="1576"/>
        <v>43617</v>
      </c>
      <c r="MX120" s="253">
        <f t="shared" si="1577"/>
        <v>253469.37</v>
      </c>
      <c r="MY120" s="243">
        <f t="shared" si="1578"/>
        <v>0</v>
      </c>
      <c r="MZ120" s="243">
        <f t="shared" si="1579"/>
        <v>0</v>
      </c>
      <c r="NA120" s="243">
        <f t="shared" si="1580"/>
        <v>253469.37</v>
      </c>
      <c r="NB120" s="359"/>
      <c r="NC120" s="1159">
        <f t="shared" si="1470"/>
        <v>43252</v>
      </c>
      <c r="ND120" s="378">
        <f t="shared" si="1471"/>
        <v>4939.5749999999998</v>
      </c>
      <c r="NE120" s="378">
        <f t="shared" si="1472"/>
        <v>0</v>
      </c>
      <c r="NF120" s="382">
        <f t="shared" si="1473"/>
        <v>0</v>
      </c>
      <c r="NG120" s="274">
        <f t="shared" si="1474"/>
        <v>4939.5749999999998</v>
      </c>
      <c r="NH120" s="819">
        <f t="shared" si="1475"/>
        <v>43252</v>
      </c>
      <c r="NI120" s="269">
        <f t="shared" si="1476"/>
        <v>4939.5749999999998</v>
      </c>
      <c r="NJ120" s="274">
        <f t="shared" si="1477"/>
        <v>0</v>
      </c>
      <c r="NK120" s="1113">
        <f t="shared" si="1478"/>
        <v>1</v>
      </c>
      <c r="NL120" s="992">
        <f t="shared" si="1479"/>
        <v>0</v>
      </c>
      <c r="NM120" s="413">
        <f t="shared" si="1480"/>
        <v>43252</v>
      </c>
      <c r="NN120" s="378">
        <f t="shared" si="1574"/>
        <v>223854.76500000001</v>
      </c>
      <c r="NO120" s="243">
        <f>MAX(NN55:NN120)</f>
        <v>223854.76500000001</v>
      </c>
      <c r="NP120" s="243">
        <f t="shared" si="1481"/>
        <v>0</v>
      </c>
      <c r="NQ120" s="276">
        <f>(NP120=NP203)*1</f>
        <v>0</v>
      </c>
      <c r="NR120" s="254">
        <f t="shared" si="1482"/>
        <v>0</v>
      </c>
      <c r="NS120" s="757"/>
      <c r="NT120" s="757"/>
      <c r="NU120" s="758"/>
      <c r="NV120" s="758"/>
      <c r="NW120" s="758"/>
      <c r="NX120" s="234"/>
      <c r="NY120" s="241"/>
      <c r="NZ120" s="241"/>
      <c r="OA120" s="143"/>
      <c r="OB120" s="241"/>
      <c r="OC120" s="241"/>
      <c r="OD120" s="236"/>
      <c r="OE120" s="236"/>
      <c r="OF120" s="236"/>
      <c r="OG120" s="234"/>
      <c r="OH120" s="143"/>
      <c r="OI120" s="236"/>
      <c r="OJ120" s="236"/>
      <c r="OK120" s="236"/>
      <c r="OL120" s="236"/>
      <c r="OM120" s="236"/>
      <c r="ON120" s="236"/>
      <c r="OO120" s="236"/>
      <c r="OP120" s="236"/>
      <c r="OQ120" s="236"/>
      <c r="OR120" s="236"/>
      <c r="OS120" s="236"/>
      <c r="OT120" s="236"/>
      <c r="OU120" s="236"/>
      <c r="OV120" s="236"/>
      <c r="OW120" s="236"/>
      <c r="OX120" s="236"/>
      <c r="OY120" s="236"/>
      <c r="OZ120" s="236"/>
      <c r="PA120" s="236"/>
      <c r="PB120" s="236"/>
      <c r="PC120" s="236"/>
      <c r="PD120" s="236"/>
      <c r="PE120" s="236"/>
      <c r="PF120" s="236"/>
      <c r="PG120" s="236"/>
      <c r="PH120" s="236"/>
      <c r="PI120" s="236"/>
      <c r="PJ120" s="236"/>
      <c r="PK120" s="236"/>
      <c r="PL120" s="236"/>
      <c r="PM120" s="236"/>
      <c r="PN120" s="236"/>
      <c r="PO120" s="236"/>
      <c r="PP120" s="236"/>
      <c r="PQ120" s="236"/>
      <c r="PR120" s="236"/>
      <c r="PS120" s="236"/>
      <c r="PT120" s="236"/>
      <c r="PU120" s="236"/>
      <c r="PV120" s="236"/>
      <c r="PW120" s="236"/>
      <c r="PX120" s="236"/>
      <c r="PY120" s="236"/>
      <c r="PZ120" s="236"/>
      <c r="QA120" s="236"/>
      <c r="QB120" s="236"/>
      <c r="QC120" s="236"/>
      <c r="QD120" s="236"/>
      <c r="QE120" s="236"/>
      <c r="QF120" s="236"/>
      <c r="QG120" s="236"/>
      <c r="QH120" s="236"/>
      <c r="QI120" s="236"/>
      <c r="QJ120" s="236"/>
      <c r="QK120" s="236"/>
      <c r="QL120" s="236"/>
      <c r="QM120" s="236"/>
      <c r="QN120" s="236"/>
      <c r="QO120" s="236"/>
      <c r="QP120" s="236"/>
      <c r="QQ120" s="236"/>
      <c r="QR120" s="236"/>
      <c r="QS120" s="236"/>
      <c r="QT120" s="236"/>
      <c r="QU120" s="236"/>
      <c r="QV120" s="236"/>
      <c r="QW120" s="236"/>
      <c r="QX120" s="236"/>
      <c r="QY120" s="84"/>
      <c r="QZ120" s="84"/>
      <c r="RA120" s="84"/>
      <c r="RB120" s="84"/>
      <c r="RC120" s="84"/>
      <c r="RD120" s="84"/>
      <c r="RE120" s="84"/>
      <c r="RF120" s="84"/>
      <c r="RG120" s="84"/>
      <c r="RH120" s="84"/>
      <c r="RI120" s="84"/>
      <c r="RJ120" s="84"/>
      <c r="RK120" s="84"/>
      <c r="RL120" s="84"/>
      <c r="RM120" s="84"/>
      <c r="RN120" s="84"/>
      <c r="RO120" s="84"/>
      <c r="RP120" s="84"/>
      <c r="RQ120" s="84"/>
      <c r="RR120" s="84"/>
      <c r="RS120" s="84"/>
      <c r="RT120" s="84"/>
      <c r="RU120" s="84"/>
      <c r="RV120" s="84"/>
      <c r="RW120" s="84"/>
      <c r="RX120" s="84"/>
      <c r="RY120" s="84"/>
      <c r="RZ120" s="84"/>
      <c r="SA120" s="84"/>
      <c r="SB120" s="84"/>
      <c r="SC120" s="84"/>
      <c r="SD120" s="84"/>
      <c r="SE120" s="84"/>
      <c r="SF120" s="84"/>
      <c r="SG120" s="84"/>
      <c r="SH120" s="84"/>
      <c r="SI120" s="84"/>
      <c r="SJ120" s="84"/>
      <c r="SK120" s="84"/>
      <c r="SL120" s="84"/>
      <c r="SM120" s="84"/>
      <c r="SN120" s="84"/>
      <c r="SO120" s="84"/>
      <c r="SP120" s="84"/>
      <c r="SQ120" s="84"/>
      <c r="SR120" s="84"/>
      <c r="SS120" s="84"/>
      <c r="ST120" s="84"/>
      <c r="SU120" s="84"/>
      <c r="SV120" s="84"/>
      <c r="SW120" s="84"/>
      <c r="SX120" s="84"/>
      <c r="SY120" s="84"/>
      <c r="SZ120" s="84"/>
      <c r="TA120" s="84"/>
      <c r="TB120" s="84"/>
      <c r="TC120" s="84"/>
      <c r="TD120" s="84"/>
      <c r="TE120" s="84"/>
      <c r="TF120" s="84"/>
      <c r="TG120" s="84"/>
      <c r="TH120" s="84"/>
      <c r="TI120" s="84"/>
      <c r="TJ120" s="84"/>
      <c r="TK120" s="84"/>
      <c r="TL120" s="84"/>
      <c r="TM120" s="84"/>
      <c r="TN120" s="84"/>
      <c r="TO120" s="84"/>
      <c r="TP120" s="84"/>
      <c r="TQ120" s="84"/>
      <c r="TR120" s="84"/>
      <c r="TS120" s="84"/>
      <c r="TT120" s="84"/>
      <c r="TU120" s="84"/>
      <c r="TV120" s="84"/>
      <c r="TW120" s="84"/>
      <c r="TX120" s="84"/>
      <c r="TY120" s="84"/>
      <c r="TZ120" s="84"/>
      <c r="UA120" s="84"/>
      <c r="UB120" s="84"/>
      <c r="UC120" s="84"/>
      <c r="UD120" s="84"/>
      <c r="UE120" s="84"/>
      <c r="UF120" s="84"/>
      <c r="UG120" s="84"/>
      <c r="UH120" s="84"/>
      <c r="UI120" s="84"/>
    </row>
    <row r="121" spans="1:555" s="90" customFormat="1" ht="19.5" customHeight="1" x14ac:dyDescent="0.35">
      <c r="A121" s="84"/>
      <c r="B121" s="1167">
        <f t="shared" si="1483"/>
        <v>43282</v>
      </c>
      <c r="C121" s="867">
        <f t="shared" si="1484"/>
        <v>52580.52</v>
      </c>
      <c r="D121" s="869">
        <v>0</v>
      </c>
      <c r="E121" s="869">
        <v>0</v>
      </c>
      <c r="F121" s="867">
        <f t="shared" si="1280"/>
        <v>1871.605</v>
      </c>
      <c r="G121" s="870">
        <f t="shared" si="1485"/>
        <v>54452.125</v>
      </c>
      <c r="H121" s="953">
        <f t="shared" si="1486"/>
        <v>3.5595026447056824E-2</v>
      </c>
      <c r="I121" s="355">
        <f t="shared" si="1487"/>
        <v>225726.37000000002</v>
      </c>
      <c r="J121" s="355">
        <f>MAX(I55:I121)</f>
        <v>225726.37000000002</v>
      </c>
      <c r="K121" s="355">
        <f t="shared" si="1281"/>
        <v>0</v>
      </c>
      <c r="L121" s="1145">
        <f t="shared" si="1282"/>
        <v>43282</v>
      </c>
      <c r="M121" s="330">
        <f t="shared" si="1488"/>
        <v>0</v>
      </c>
      <c r="N121" s="1217">
        <v>4151</v>
      </c>
      <c r="O121" s="498">
        <f t="shared" si="1283"/>
        <v>0</v>
      </c>
      <c r="P121" s="330">
        <f t="shared" si="1489"/>
        <v>1</v>
      </c>
      <c r="Q121" s="382">
        <f t="shared" si="1284"/>
        <v>415.1</v>
      </c>
      <c r="R121" s="274">
        <f t="shared" si="1285"/>
        <v>415.1</v>
      </c>
      <c r="S121" s="499">
        <f t="shared" si="1490"/>
        <v>0</v>
      </c>
      <c r="T121" s="1039">
        <v>7310</v>
      </c>
      <c r="U121" s="269">
        <f t="shared" si="1286"/>
        <v>0</v>
      </c>
      <c r="V121" s="499">
        <f t="shared" si="1491"/>
        <v>1</v>
      </c>
      <c r="W121" s="1236">
        <v>731</v>
      </c>
      <c r="X121" s="269">
        <f t="shared" si="1287"/>
        <v>731</v>
      </c>
      <c r="Y121" s="499">
        <f t="shared" si="1492"/>
        <v>0</v>
      </c>
      <c r="Z121" s="719">
        <v>-2230</v>
      </c>
      <c r="AA121" s="392">
        <f t="shared" si="1288"/>
        <v>0</v>
      </c>
      <c r="AB121" s="330">
        <f t="shared" si="1493"/>
        <v>0</v>
      </c>
      <c r="AC121" s="298">
        <f t="shared" si="1289"/>
        <v>-1115</v>
      </c>
      <c r="AD121" s="274">
        <f t="shared" si="1290"/>
        <v>0</v>
      </c>
      <c r="AE121" s="499">
        <f t="shared" si="1494"/>
        <v>1</v>
      </c>
      <c r="AF121" s="1040">
        <v>-223</v>
      </c>
      <c r="AG121" s="274">
        <f t="shared" si="1291"/>
        <v>-223</v>
      </c>
      <c r="AH121" s="499">
        <f t="shared" si="1495"/>
        <v>0</v>
      </c>
      <c r="AI121" s="1040">
        <v>-705</v>
      </c>
      <c r="AJ121" s="392">
        <f t="shared" si="1292"/>
        <v>0</v>
      </c>
      <c r="AK121" s="330">
        <f t="shared" si="1496"/>
        <v>0</v>
      </c>
      <c r="AL121" s="1040">
        <v>-353</v>
      </c>
      <c r="AM121" s="274">
        <f t="shared" si="1293"/>
        <v>0</v>
      </c>
      <c r="AN121" s="499">
        <f t="shared" si="1497"/>
        <v>1</v>
      </c>
      <c r="AO121" s="1040">
        <v>-141</v>
      </c>
      <c r="AP121" s="392">
        <f t="shared" si="1294"/>
        <v>-141</v>
      </c>
      <c r="AQ121" s="316">
        <f t="shared" si="1498"/>
        <v>0</v>
      </c>
      <c r="AR121" s="1036">
        <v>3798.75</v>
      </c>
      <c r="AS121" s="392">
        <f t="shared" si="1295"/>
        <v>0</v>
      </c>
      <c r="AT121" s="276">
        <f t="shared" si="1499"/>
        <v>0</v>
      </c>
      <c r="AU121" s="1036">
        <v>1899.38</v>
      </c>
      <c r="AV121" s="392">
        <f t="shared" si="1296"/>
        <v>0</v>
      </c>
      <c r="AW121" s="297">
        <f t="shared" si="1500"/>
        <v>1</v>
      </c>
      <c r="AX121" s="1036">
        <v>379.88</v>
      </c>
      <c r="AY121" s="274">
        <f t="shared" si="1297"/>
        <v>379.88</v>
      </c>
      <c r="AZ121" s="499">
        <f t="shared" si="1501"/>
        <v>0</v>
      </c>
      <c r="BA121" s="506">
        <v>3880</v>
      </c>
      <c r="BB121" s="392">
        <f t="shared" si="1298"/>
        <v>0</v>
      </c>
      <c r="BC121" s="330">
        <f t="shared" si="1502"/>
        <v>0</v>
      </c>
      <c r="BD121" s="506">
        <v>-790</v>
      </c>
      <c r="BE121" s="274">
        <f t="shared" si="1299"/>
        <v>0</v>
      </c>
      <c r="BF121" s="499">
        <f t="shared" si="1503"/>
        <v>0</v>
      </c>
      <c r="BG121" s="1039">
        <v>1313</v>
      </c>
      <c r="BH121" s="358">
        <f t="shared" si="1300"/>
        <v>0</v>
      </c>
      <c r="BI121" s="499">
        <f t="shared" si="1504"/>
        <v>0</v>
      </c>
      <c r="BJ121" s="1039">
        <v>800</v>
      </c>
      <c r="BK121" s="269">
        <f t="shared" si="1301"/>
        <v>0</v>
      </c>
      <c r="BL121" s="499">
        <f t="shared" si="1505"/>
        <v>1</v>
      </c>
      <c r="BM121" s="382">
        <f t="shared" si="1302"/>
        <v>400</v>
      </c>
      <c r="BN121" s="392">
        <f t="shared" si="1303"/>
        <v>400</v>
      </c>
      <c r="BO121" s="499">
        <f t="shared" si="1506"/>
        <v>0</v>
      </c>
      <c r="BP121" s="1036">
        <v>237.5</v>
      </c>
      <c r="BQ121" s="274">
        <f t="shared" si="1304"/>
        <v>0</v>
      </c>
      <c r="BR121" s="499">
        <f t="shared" si="1507"/>
        <v>0</v>
      </c>
      <c r="BS121" s="719">
        <v>1231.25</v>
      </c>
      <c r="BT121" s="269">
        <f t="shared" si="1305"/>
        <v>0</v>
      </c>
      <c r="BU121" s="499">
        <f t="shared" si="1508"/>
        <v>1</v>
      </c>
      <c r="BV121" s="298">
        <f t="shared" si="1306"/>
        <v>615.625</v>
      </c>
      <c r="BW121" s="392">
        <f t="shared" si="1307"/>
        <v>615.625</v>
      </c>
      <c r="BX121" s="499">
        <f t="shared" si="1509"/>
        <v>0</v>
      </c>
      <c r="BY121" s="1039">
        <v>1085</v>
      </c>
      <c r="BZ121" s="392">
        <f t="shared" si="1308"/>
        <v>0</v>
      </c>
      <c r="CA121" s="297">
        <f t="shared" si="1575"/>
        <v>0</v>
      </c>
      <c r="CB121" s="1040">
        <v>-3060</v>
      </c>
      <c r="CC121" s="269">
        <f t="shared" si="1309"/>
        <v>0</v>
      </c>
      <c r="CD121" s="501">
        <f t="shared" si="1510"/>
        <v>0</v>
      </c>
      <c r="CE121" s="298">
        <f t="shared" si="1310"/>
        <v>-1530</v>
      </c>
      <c r="CF121" s="500">
        <f t="shared" si="1311"/>
        <v>0</v>
      </c>
      <c r="CG121" s="330">
        <f t="shared" si="1511"/>
        <v>1</v>
      </c>
      <c r="CH121" s="1040">
        <v>-306</v>
      </c>
      <c r="CI121" s="299">
        <f t="shared" si="1312"/>
        <v>-306</v>
      </c>
      <c r="CJ121" s="499">
        <f t="shared" si="1512"/>
        <v>0</v>
      </c>
      <c r="CK121" s="506"/>
      <c r="CL121" s="392">
        <f t="shared" si="1313"/>
        <v>0</v>
      </c>
      <c r="CM121" s="330">
        <f t="shared" si="1513"/>
        <v>0</v>
      </c>
      <c r="CN121" s="506"/>
      <c r="CO121" s="269">
        <f t="shared" si="1314"/>
        <v>0</v>
      </c>
      <c r="CP121" s="501">
        <f t="shared" si="1514"/>
        <v>0</v>
      </c>
      <c r="CQ121" s="507"/>
      <c r="CR121" s="299"/>
      <c r="CS121" s="330">
        <f t="shared" si="1515"/>
        <v>1</v>
      </c>
      <c r="CT121" s="506"/>
      <c r="CU121" s="274">
        <f t="shared" si="1315"/>
        <v>0</v>
      </c>
      <c r="CV121" s="323">
        <f t="shared" si="1316"/>
        <v>1871.605</v>
      </c>
      <c r="CW121" s="323">
        <f t="shared" si="1516"/>
        <v>225726.37000000002</v>
      </c>
      <c r="CX121" s="223"/>
      <c r="CY121" s="1127">
        <f t="shared" si="1317"/>
        <v>43282</v>
      </c>
      <c r="CZ121" s="297">
        <f t="shared" si="1517"/>
        <v>0</v>
      </c>
      <c r="DA121" s="269">
        <v>-380</v>
      </c>
      <c r="DB121" s="299">
        <f t="shared" si="1318"/>
        <v>0</v>
      </c>
      <c r="DC121" s="297">
        <f t="shared" si="1518"/>
        <v>0</v>
      </c>
      <c r="DD121" s="298">
        <f t="shared" si="1319"/>
        <v>-38</v>
      </c>
      <c r="DE121" s="299">
        <f t="shared" si="1320"/>
        <v>0</v>
      </c>
      <c r="DF121" s="297">
        <f t="shared" si="1519"/>
        <v>0</v>
      </c>
      <c r="DG121" s="1218">
        <v>-5820</v>
      </c>
      <c r="DH121" s="299">
        <f t="shared" si="1321"/>
        <v>0</v>
      </c>
      <c r="DI121" s="297">
        <f t="shared" si="1520"/>
        <v>0</v>
      </c>
      <c r="DJ121" s="1040">
        <v>-582</v>
      </c>
      <c r="DK121" s="596">
        <f t="shared" si="1322"/>
        <v>0</v>
      </c>
      <c r="DL121" s="297">
        <f t="shared" si="1521"/>
        <v>0</v>
      </c>
      <c r="DM121" s="1217">
        <v>480</v>
      </c>
      <c r="DN121" s="596">
        <f t="shared" si="1323"/>
        <v>0</v>
      </c>
      <c r="DO121" s="330">
        <f t="shared" si="1522"/>
        <v>0</v>
      </c>
      <c r="DP121" s="298">
        <f t="shared" si="1324"/>
        <v>240</v>
      </c>
      <c r="DQ121" s="274">
        <f t="shared" si="1325"/>
        <v>0</v>
      </c>
      <c r="DR121" s="499">
        <f t="shared" si="1523"/>
        <v>0</v>
      </c>
      <c r="DS121" s="298">
        <f t="shared" si="1326"/>
        <v>48</v>
      </c>
      <c r="DT121" s="274">
        <f t="shared" si="1327"/>
        <v>0</v>
      </c>
      <c r="DU121" s="297">
        <f t="shared" si="1524"/>
        <v>0</v>
      </c>
      <c r="DV121" s="1040">
        <v>-2263</v>
      </c>
      <c r="DW121" s="596">
        <f t="shared" si="1328"/>
        <v>0</v>
      </c>
      <c r="DX121" s="297">
        <f t="shared" si="1525"/>
        <v>0</v>
      </c>
      <c r="DY121" s="269">
        <f t="shared" si="1329"/>
        <v>-1131.5</v>
      </c>
      <c r="DZ121" s="596">
        <f t="shared" si="1330"/>
        <v>0</v>
      </c>
      <c r="EA121" s="297">
        <f t="shared" si="1526"/>
        <v>0</v>
      </c>
      <c r="EB121" s="1052">
        <v>-453</v>
      </c>
      <c r="EC121" s="596">
        <f t="shared" si="1331"/>
        <v>0</v>
      </c>
      <c r="ED121" s="297">
        <f t="shared" si="1527"/>
        <v>0</v>
      </c>
      <c r="EE121" s="274">
        <v>2425</v>
      </c>
      <c r="EF121" s="596">
        <f t="shared" si="1332"/>
        <v>0</v>
      </c>
      <c r="EG121" s="297">
        <f t="shared" si="1528"/>
        <v>0</v>
      </c>
      <c r="EH121" s="269">
        <f t="shared" si="1333"/>
        <v>1212.5</v>
      </c>
      <c r="EI121" s="596">
        <f t="shared" si="1334"/>
        <v>0</v>
      </c>
      <c r="EJ121" s="276">
        <f t="shared" si="1529"/>
        <v>0</v>
      </c>
      <c r="EK121" s="269">
        <f t="shared" si="1335"/>
        <v>242.5</v>
      </c>
      <c r="EL121" s="596">
        <f t="shared" si="1336"/>
        <v>0</v>
      </c>
      <c r="EM121" s="297">
        <f t="shared" si="1530"/>
        <v>0</v>
      </c>
      <c r="EN121" s="1230">
        <v>-2350</v>
      </c>
      <c r="EO121" s="596">
        <f t="shared" si="1337"/>
        <v>0</v>
      </c>
      <c r="EP121" s="297">
        <f t="shared" si="1531"/>
        <v>0</v>
      </c>
      <c r="EQ121" s="269">
        <v>60</v>
      </c>
      <c r="ER121" s="596">
        <f t="shared" si="1338"/>
        <v>0</v>
      </c>
      <c r="ES121" s="297">
        <f t="shared" si="1532"/>
        <v>0</v>
      </c>
      <c r="ET121" s="1040">
        <v>-1350</v>
      </c>
      <c r="EU121" s="596">
        <f t="shared" si="1339"/>
        <v>0</v>
      </c>
      <c r="EV121" s="297">
        <f t="shared" si="1533"/>
        <v>0</v>
      </c>
      <c r="EW121" s="1040">
        <v>-3437</v>
      </c>
      <c r="EX121" s="596">
        <f t="shared" si="1340"/>
        <v>0</v>
      </c>
      <c r="EY121" s="297">
        <f t="shared" si="1534"/>
        <v>0</v>
      </c>
      <c r="EZ121" s="1040">
        <v>-1719</v>
      </c>
      <c r="FA121" s="596">
        <f t="shared" si="1341"/>
        <v>0</v>
      </c>
      <c r="FB121" s="297">
        <f t="shared" si="1535"/>
        <v>0</v>
      </c>
      <c r="FC121" s="964">
        <v>-818.75</v>
      </c>
      <c r="FD121" s="596">
        <f t="shared" si="1342"/>
        <v>0</v>
      </c>
      <c r="FE121" s="297">
        <f t="shared" si="1536"/>
        <v>0</v>
      </c>
      <c r="FF121" s="1039">
        <v>2706</v>
      </c>
      <c r="FG121" s="596">
        <f t="shared" si="1343"/>
        <v>0</v>
      </c>
      <c r="FH121" s="297">
        <f t="shared" si="1537"/>
        <v>0</v>
      </c>
      <c r="FI121" s="1039">
        <v>1353</v>
      </c>
      <c r="FJ121" s="596">
        <f t="shared" si="1344"/>
        <v>0</v>
      </c>
      <c r="FK121" s="297">
        <f t="shared" si="1538"/>
        <v>0</v>
      </c>
      <c r="FL121" s="1040">
        <v>-770</v>
      </c>
      <c r="FM121" s="596">
        <f t="shared" si="1345"/>
        <v>0</v>
      </c>
      <c r="FN121" s="297">
        <f t="shared" si="1539"/>
        <v>0</v>
      </c>
      <c r="FO121" s="1039">
        <v>1060</v>
      </c>
      <c r="FP121" s="274">
        <f t="shared" si="1346"/>
        <v>0</v>
      </c>
      <c r="FQ121" s="274"/>
      <c r="FR121" s="297">
        <f t="shared" si="1540"/>
        <v>0</v>
      </c>
      <c r="FS121" s="269">
        <f t="shared" si="1347"/>
        <v>530</v>
      </c>
      <c r="FT121" s="596">
        <f t="shared" si="1348"/>
        <v>0</v>
      </c>
      <c r="FU121" s="297">
        <f t="shared" si="1541"/>
        <v>0</v>
      </c>
      <c r="FV121" s="269">
        <f t="shared" si="1349"/>
        <v>106</v>
      </c>
      <c r="FW121" s="596">
        <f t="shared" si="1350"/>
        <v>0</v>
      </c>
      <c r="FX121" s="301">
        <f t="shared" si="1351"/>
        <v>0</v>
      </c>
      <c r="FY121" s="492">
        <f t="shared" si="1542"/>
        <v>0</v>
      </c>
      <c r="FZ121" s="302"/>
      <c r="GA121" s="1131">
        <f t="shared" si="1352"/>
        <v>43282</v>
      </c>
      <c r="GB121" s="316">
        <f t="shared" si="1543"/>
        <v>0</v>
      </c>
      <c r="GC121" s="961">
        <v>2438</v>
      </c>
      <c r="GD121" s="268">
        <f t="shared" si="1353"/>
        <v>0</v>
      </c>
      <c r="GE121" s="316">
        <f t="shared" si="1544"/>
        <v>0</v>
      </c>
      <c r="GF121" s="1036">
        <v>244</v>
      </c>
      <c r="GG121" s="386">
        <f t="shared" si="1354"/>
        <v>0</v>
      </c>
      <c r="GH121" s="669">
        <f t="shared" si="1545"/>
        <v>0</v>
      </c>
      <c r="GI121" s="1039">
        <v>240</v>
      </c>
      <c r="GJ121" s="268">
        <f t="shared" si="1355"/>
        <v>0</v>
      </c>
      <c r="GK121" s="546">
        <f t="shared" si="1546"/>
        <v>0</v>
      </c>
      <c r="GL121" s="268">
        <f t="shared" si="1356"/>
        <v>24</v>
      </c>
      <c r="GM121" s="386">
        <f t="shared" si="1357"/>
        <v>0</v>
      </c>
      <c r="GN121" s="297">
        <f t="shared" si="1547"/>
        <v>0</v>
      </c>
      <c r="GO121" s="269">
        <v>-437</v>
      </c>
      <c r="GP121" s="596">
        <f t="shared" si="1358"/>
        <v>0</v>
      </c>
      <c r="GQ121" s="330">
        <f t="shared" si="1548"/>
        <v>0</v>
      </c>
      <c r="GR121" s="298">
        <f t="shared" si="1359"/>
        <v>-218.5</v>
      </c>
      <c r="GS121" s="274">
        <f t="shared" si="1360"/>
        <v>0</v>
      </c>
      <c r="GT121" s="499">
        <f t="shared" si="1549"/>
        <v>0</v>
      </c>
      <c r="GU121" s="298">
        <f t="shared" si="1361"/>
        <v>-43.7</v>
      </c>
      <c r="GV121" s="274">
        <f t="shared" si="1362"/>
        <v>0</v>
      </c>
      <c r="GW121" s="499">
        <f t="shared" si="1550"/>
        <v>0</v>
      </c>
      <c r="GX121" s="1040">
        <v>-533</v>
      </c>
      <c r="GY121" s="274">
        <f t="shared" si="1363"/>
        <v>0</v>
      </c>
      <c r="GZ121" s="499">
        <f t="shared" si="1551"/>
        <v>0</v>
      </c>
      <c r="HA121" s="298">
        <f t="shared" si="1364"/>
        <v>-266.5</v>
      </c>
      <c r="HB121" s="274">
        <f t="shared" si="1365"/>
        <v>0</v>
      </c>
      <c r="HC121" s="499">
        <f t="shared" si="1552"/>
        <v>0</v>
      </c>
      <c r="HD121" s="1040">
        <v>-107</v>
      </c>
      <c r="HE121" s="274">
        <f t="shared" si="1366"/>
        <v>0</v>
      </c>
      <c r="HF121" s="691">
        <f t="shared" si="1553"/>
        <v>0</v>
      </c>
      <c r="HG121" s="317">
        <v>4285</v>
      </c>
      <c r="HH121" s="498">
        <f t="shared" si="1367"/>
        <v>0</v>
      </c>
      <c r="HI121" s="691">
        <f t="shared" si="1554"/>
        <v>0</v>
      </c>
      <c r="HJ121" s="317">
        <f t="shared" si="1368"/>
        <v>2142.5</v>
      </c>
      <c r="HK121" s="498">
        <f t="shared" si="1369"/>
        <v>0</v>
      </c>
      <c r="HL121" s="689">
        <f t="shared" si="1555"/>
        <v>0</v>
      </c>
      <c r="HM121" s="317">
        <f t="shared" si="1370"/>
        <v>428.5</v>
      </c>
      <c r="HN121" s="317">
        <f t="shared" si="1371"/>
        <v>0</v>
      </c>
      <c r="HO121" s="691">
        <f t="shared" si="1556"/>
        <v>0</v>
      </c>
      <c r="HP121" s="1040">
        <v>-2700</v>
      </c>
      <c r="HQ121" s="498">
        <f t="shared" si="1372"/>
        <v>0</v>
      </c>
      <c r="HR121" s="499"/>
      <c r="HS121" s="298"/>
      <c r="HT121" s="392"/>
      <c r="HU121" s="691">
        <f t="shared" si="1557"/>
        <v>0</v>
      </c>
      <c r="HV121" s="1039">
        <v>410</v>
      </c>
      <c r="HW121" s="498">
        <f t="shared" si="1373"/>
        <v>0</v>
      </c>
      <c r="HX121" s="499"/>
      <c r="HY121" s="298"/>
      <c r="HZ121" s="392"/>
      <c r="IA121" s="689">
        <f t="shared" si="1558"/>
        <v>0</v>
      </c>
      <c r="IB121" s="1040">
        <v>-2275</v>
      </c>
      <c r="IC121" s="317">
        <f t="shared" si="1374"/>
        <v>0</v>
      </c>
      <c r="ID121" s="499">
        <f t="shared" si="1559"/>
        <v>0</v>
      </c>
      <c r="IE121" s="1040">
        <v>-368</v>
      </c>
      <c r="IF121" s="392">
        <f t="shared" si="1375"/>
        <v>0</v>
      </c>
      <c r="IG121" s="691">
        <f t="shared" si="1560"/>
        <v>0</v>
      </c>
      <c r="IH121" s="317">
        <v>-3762</v>
      </c>
      <c r="II121" s="498">
        <f t="shared" si="1376"/>
        <v>0</v>
      </c>
      <c r="IJ121" s="691">
        <f t="shared" si="1561"/>
        <v>0</v>
      </c>
      <c r="IK121" s="298">
        <f t="shared" si="1377"/>
        <v>-1881</v>
      </c>
      <c r="IL121" s="317">
        <f t="shared" si="1378"/>
        <v>0</v>
      </c>
      <c r="IM121" s="499">
        <f t="shared" si="1562"/>
        <v>0</v>
      </c>
      <c r="IN121" s="1040">
        <v>-442</v>
      </c>
      <c r="IO121" s="392">
        <f t="shared" si="1379"/>
        <v>0</v>
      </c>
      <c r="IP121" s="499">
        <f t="shared" si="1563"/>
        <v>0</v>
      </c>
      <c r="IQ121" s="1036">
        <v>6.25</v>
      </c>
      <c r="IR121" s="392">
        <f t="shared" si="1380"/>
        <v>0</v>
      </c>
      <c r="IS121" s="499"/>
      <c r="IT121" s="298"/>
      <c r="IU121" s="392"/>
      <c r="IV121" s="499">
        <f t="shared" si="1564"/>
        <v>0</v>
      </c>
      <c r="IW121" s="719">
        <v>1550</v>
      </c>
      <c r="IX121" s="392">
        <f t="shared" si="1381"/>
        <v>0</v>
      </c>
      <c r="IY121" s="499">
        <f t="shared" si="1565"/>
        <v>0</v>
      </c>
      <c r="IZ121" s="298">
        <f t="shared" si="1382"/>
        <v>775</v>
      </c>
      <c r="JA121" s="392">
        <f t="shared" si="1383"/>
        <v>0</v>
      </c>
      <c r="JB121" s="385">
        <f t="shared" si="1566"/>
        <v>0</v>
      </c>
      <c r="JC121" s="298">
        <v>131</v>
      </c>
      <c r="JD121" s="392">
        <f t="shared" si="1384"/>
        <v>0</v>
      </c>
      <c r="JE121" s="499">
        <f t="shared" si="1567"/>
        <v>0</v>
      </c>
      <c r="JF121" s="298">
        <v>-1825</v>
      </c>
      <c r="JG121" s="392">
        <f t="shared" si="1385"/>
        <v>0</v>
      </c>
      <c r="JH121" s="499">
        <f t="shared" si="1568"/>
        <v>0</v>
      </c>
      <c r="JI121" s="1039">
        <v>630</v>
      </c>
      <c r="JJ121" s="392">
        <f t="shared" si="1386"/>
        <v>0</v>
      </c>
      <c r="JK121" s="499">
        <f t="shared" si="1569"/>
        <v>0</v>
      </c>
      <c r="JL121" s="1039">
        <v>315</v>
      </c>
      <c r="JM121" s="392">
        <f t="shared" si="1387"/>
        <v>0</v>
      </c>
      <c r="JN121" s="499">
        <f t="shared" si="1570"/>
        <v>0</v>
      </c>
      <c r="JO121" s="298">
        <f t="shared" si="1388"/>
        <v>63</v>
      </c>
      <c r="JP121" s="392">
        <f t="shared" si="1389"/>
        <v>0</v>
      </c>
      <c r="JQ121" s="561">
        <f t="shared" si="1390"/>
        <v>0</v>
      </c>
      <c r="JR121" s="498">
        <f t="shared" si="1571"/>
        <v>0</v>
      </c>
      <c r="JS121" s="223"/>
      <c r="JT121" s="254">
        <f t="shared" si="1391"/>
        <v>43647</v>
      </c>
      <c r="JU121" s="253">
        <f t="shared" si="1392"/>
        <v>0</v>
      </c>
      <c r="JV121" s="253">
        <f t="shared" si="1393"/>
        <v>14994.125</v>
      </c>
      <c r="JW121" s="253">
        <f t="shared" si="1394"/>
        <v>0</v>
      </c>
      <c r="JX121" s="253">
        <f t="shared" si="1395"/>
        <v>11654</v>
      </c>
      <c r="JY121" s="253">
        <f t="shared" si="1396"/>
        <v>0</v>
      </c>
      <c r="JZ121" s="253">
        <f t="shared" si="1397"/>
        <v>0</v>
      </c>
      <c r="KA121" s="253">
        <f t="shared" si="1398"/>
        <v>14186</v>
      </c>
      <c r="KB121" s="253">
        <f t="shared" si="1399"/>
        <v>0</v>
      </c>
      <c r="KC121" s="253">
        <f t="shared" si="1400"/>
        <v>0</v>
      </c>
      <c r="KD121" s="831">
        <f t="shared" si="1401"/>
        <v>20844</v>
      </c>
      <c r="KE121" s="831">
        <f t="shared" si="1402"/>
        <v>0</v>
      </c>
      <c r="KF121" s="831">
        <f t="shared" si="1403"/>
        <v>0</v>
      </c>
      <c r="KG121" s="831">
        <f t="shared" si="1404"/>
        <v>8755.24</v>
      </c>
      <c r="KH121" s="831">
        <f t="shared" si="1405"/>
        <v>0</v>
      </c>
      <c r="KI121" s="831">
        <f t="shared" si="1406"/>
        <v>0</v>
      </c>
      <c r="KJ121" s="253">
        <f t="shared" si="1407"/>
        <v>0</v>
      </c>
      <c r="KK121" s="831">
        <f t="shared" si="1408"/>
        <v>0</v>
      </c>
      <c r="KL121" s="831">
        <f t="shared" si="1409"/>
        <v>96277.625</v>
      </c>
      <c r="KM121" s="831">
        <f t="shared" si="1410"/>
        <v>0</v>
      </c>
      <c r="KN121" s="831">
        <f t="shared" si="1411"/>
        <v>0</v>
      </c>
      <c r="KO121" s="831">
        <f t="shared" si="1412"/>
        <v>78846.875</v>
      </c>
      <c r="KP121" s="831">
        <f t="shared" si="1413"/>
        <v>0</v>
      </c>
      <c r="KQ121" s="831">
        <f t="shared" si="1414"/>
        <v>0</v>
      </c>
      <c r="KR121" s="831">
        <f t="shared" si="1415"/>
        <v>0</v>
      </c>
      <c r="KS121" s="831">
        <f t="shared" si="1416"/>
        <v>11602</v>
      </c>
      <c r="KT121" s="243">
        <f t="shared" si="1417"/>
        <v>0</v>
      </c>
      <c r="KU121" s="243">
        <f t="shared" si="1418"/>
        <v>0</v>
      </c>
      <c r="KV121" s="243">
        <f t="shared" si="1419"/>
        <v>0</v>
      </c>
      <c r="KW121" s="243">
        <f t="shared" si="1420"/>
        <v>0</v>
      </c>
      <c r="KX121" s="243">
        <f t="shared" si="1421"/>
        <v>0</v>
      </c>
      <c r="KY121" s="243">
        <f t="shared" si="1422"/>
        <v>0</v>
      </c>
      <c r="KZ121" s="243">
        <f t="shared" si="1572"/>
        <v>0</v>
      </c>
      <c r="LA121" s="243">
        <f t="shared" si="1423"/>
        <v>0</v>
      </c>
      <c r="LB121" s="243">
        <f t="shared" si="1424"/>
        <v>0</v>
      </c>
      <c r="LC121" s="243">
        <f t="shared" si="1425"/>
        <v>0</v>
      </c>
      <c r="LD121" s="243">
        <f t="shared" si="1426"/>
        <v>0</v>
      </c>
      <c r="LE121" s="243">
        <f t="shared" si="1427"/>
        <v>0</v>
      </c>
      <c r="LF121" s="243">
        <f t="shared" si="1428"/>
        <v>0</v>
      </c>
      <c r="LG121" s="243">
        <f t="shared" si="1429"/>
        <v>0</v>
      </c>
      <c r="LH121" s="243">
        <f t="shared" si="1430"/>
        <v>0</v>
      </c>
      <c r="LI121" s="243">
        <f t="shared" si="1431"/>
        <v>0</v>
      </c>
      <c r="LJ121" s="243">
        <f t="shared" si="1432"/>
        <v>0</v>
      </c>
      <c r="LK121" s="243">
        <f t="shared" si="1433"/>
        <v>0</v>
      </c>
      <c r="LL121" s="243">
        <f t="shared" si="1434"/>
        <v>0</v>
      </c>
      <c r="LM121" s="243">
        <f t="shared" si="1435"/>
        <v>0</v>
      </c>
      <c r="LN121" s="243">
        <f t="shared" si="1436"/>
        <v>0</v>
      </c>
      <c r="LO121" s="243">
        <f t="shared" si="1437"/>
        <v>0</v>
      </c>
      <c r="LP121" s="243">
        <f t="shared" si="1438"/>
        <v>0</v>
      </c>
      <c r="LQ121" s="243">
        <f t="shared" si="1439"/>
        <v>0</v>
      </c>
      <c r="LR121" s="243">
        <f t="shared" si="1440"/>
        <v>0</v>
      </c>
      <c r="LS121" s="243">
        <f t="shared" si="1441"/>
        <v>0</v>
      </c>
      <c r="LT121" s="243">
        <f t="shared" si="1442"/>
        <v>0</v>
      </c>
      <c r="LU121" s="243">
        <f t="shared" si="1443"/>
        <v>0</v>
      </c>
      <c r="LV121" s="243">
        <f t="shared" si="1444"/>
        <v>0</v>
      </c>
      <c r="LW121" s="243">
        <f t="shared" si="1445"/>
        <v>0</v>
      </c>
      <c r="LX121" s="243">
        <f t="shared" si="1446"/>
        <v>0</v>
      </c>
      <c r="LY121" s="243">
        <f t="shared" si="1447"/>
        <v>0</v>
      </c>
      <c r="LZ121" s="243">
        <f t="shared" si="1448"/>
        <v>0</v>
      </c>
      <c r="MA121" s="243">
        <f t="shared" si="1449"/>
        <v>0</v>
      </c>
      <c r="MB121" s="243">
        <f t="shared" si="1450"/>
        <v>0</v>
      </c>
      <c r="MC121" s="243">
        <f t="shared" si="1573"/>
        <v>0</v>
      </c>
      <c r="MD121" s="243">
        <f t="shared" si="1451"/>
        <v>0</v>
      </c>
      <c r="ME121" s="243">
        <f t="shared" si="1452"/>
        <v>0</v>
      </c>
      <c r="MF121" s="243">
        <f t="shared" si="1453"/>
        <v>0</v>
      </c>
      <c r="MG121" s="243">
        <f t="shared" si="1454"/>
        <v>0</v>
      </c>
      <c r="MH121" s="243">
        <f t="shared" si="1455"/>
        <v>0</v>
      </c>
      <c r="MI121" s="243">
        <f t="shared" si="1456"/>
        <v>0</v>
      </c>
      <c r="MJ121" s="243">
        <f t="shared" si="1457"/>
        <v>0</v>
      </c>
      <c r="MK121" s="243">
        <f t="shared" si="1458"/>
        <v>0</v>
      </c>
      <c r="ML121" s="243">
        <f t="shared" si="1459"/>
        <v>0</v>
      </c>
      <c r="MM121" s="243">
        <f t="shared" si="1460"/>
        <v>0</v>
      </c>
      <c r="MN121" s="243">
        <f t="shared" si="1461"/>
        <v>0</v>
      </c>
      <c r="MO121" s="243">
        <f t="shared" si="1462"/>
        <v>0</v>
      </c>
      <c r="MP121" s="243">
        <f t="shared" si="1463"/>
        <v>0</v>
      </c>
      <c r="MQ121" s="243">
        <f t="shared" si="1464"/>
        <v>0</v>
      </c>
      <c r="MR121" s="243">
        <f t="shared" si="1465"/>
        <v>0</v>
      </c>
      <c r="MS121" s="243">
        <f t="shared" si="1466"/>
        <v>0</v>
      </c>
      <c r="MT121" s="243">
        <f t="shared" si="1467"/>
        <v>0</v>
      </c>
      <c r="MU121" s="243">
        <f t="shared" si="1468"/>
        <v>0</v>
      </c>
      <c r="MV121" s="243">
        <f t="shared" si="1469"/>
        <v>0</v>
      </c>
      <c r="MW121" s="861">
        <f t="shared" si="1576"/>
        <v>43647</v>
      </c>
      <c r="MX121" s="253">
        <f t="shared" si="1577"/>
        <v>257159.86499999999</v>
      </c>
      <c r="MY121" s="243">
        <f t="shared" si="1578"/>
        <v>0</v>
      </c>
      <c r="MZ121" s="243">
        <f t="shared" si="1579"/>
        <v>0</v>
      </c>
      <c r="NA121" s="243">
        <f t="shared" si="1580"/>
        <v>257159.86499999999</v>
      </c>
      <c r="NB121" s="359"/>
      <c r="NC121" s="1159">
        <f t="shared" si="1470"/>
        <v>43282</v>
      </c>
      <c r="ND121" s="378">
        <f t="shared" si="1471"/>
        <v>1871.605</v>
      </c>
      <c r="NE121" s="378">
        <f t="shared" si="1472"/>
        <v>0</v>
      </c>
      <c r="NF121" s="382">
        <f t="shared" si="1473"/>
        <v>0</v>
      </c>
      <c r="NG121" s="274">
        <f t="shared" si="1474"/>
        <v>1871.605</v>
      </c>
      <c r="NH121" s="819">
        <f t="shared" si="1475"/>
        <v>43282</v>
      </c>
      <c r="NI121" s="269">
        <f t="shared" si="1476"/>
        <v>1871.605</v>
      </c>
      <c r="NJ121" s="274">
        <f t="shared" si="1477"/>
        <v>0</v>
      </c>
      <c r="NK121" s="1113">
        <f t="shared" si="1478"/>
        <v>1</v>
      </c>
      <c r="NL121" s="992">
        <f t="shared" si="1479"/>
        <v>0</v>
      </c>
      <c r="NM121" s="413">
        <f t="shared" si="1480"/>
        <v>43282</v>
      </c>
      <c r="NN121" s="378">
        <f t="shared" si="1574"/>
        <v>225726.37000000002</v>
      </c>
      <c r="NO121" s="243">
        <f>MAX(NN55:NN121)</f>
        <v>225726.37000000002</v>
      </c>
      <c r="NP121" s="243">
        <f t="shared" si="1481"/>
        <v>0</v>
      </c>
      <c r="NQ121" s="276">
        <f>(NP121=NP203)*1</f>
        <v>0</v>
      </c>
      <c r="NR121" s="254">
        <f t="shared" si="1482"/>
        <v>0</v>
      </c>
      <c r="NS121" s="757">
        <f>SUM(NG115:NG126)</f>
        <v>48077.254999999997</v>
      </c>
      <c r="NT121" s="757">
        <f>(NU121&gt;0)*NS121</f>
        <v>48077.254999999997</v>
      </c>
      <c r="NU121" s="758">
        <f>(NS121&gt;0)*1</f>
        <v>1</v>
      </c>
      <c r="NV121" s="758">
        <f>(NS121&lt;0)*1</f>
        <v>0</v>
      </c>
      <c r="NW121" s="758">
        <f>(NV121&gt;0)*NS121</f>
        <v>0</v>
      </c>
      <c r="NX121" s="234"/>
      <c r="NY121" s="241"/>
      <c r="NZ121" s="241"/>
      <c r="OA121" s="143"/>
      <c r="OB121" s="241"/>
      <c r="OC121" s="241"/>
      <c r="OD121" s="236"/>
      <c r="OE121" s="236"/>
      <c r="OF121" s="236"/>
      <c r="OG121" s="234"/>
      <c r="OH121" s="143"/>
      <c r="OI121" s="236"/>
      <c r="OJ121" s="236"/>
      <c r="OK121" s="236"/>
      <c r="OL121" s="236"/>
      <c r="OM121" s="236"/>
      <c r="ON121" s="236"/>
      <c r="OO121" s="236"/>
      <c r="OP121" s="236"/>
      <c r="OQ121" s="236"/>
      <c r="OR121" s="236"/>
      <c r="OS121" s="236"/>
      <c r="OT121" s="236"/>
      <c r="OU121" s="236"/>
      <c r="OV121" s="236"/>
      <c r="OW121" s="236"/>
      <c r="OX121" s="236"/>
      <c r="OY121" s="236"/>
      <c r="OZ121" s="236"/>
      <c r="PA121" s="236"/>
      <c r="PB121" s="236"/>
      <c r="PC121" s="236"/>
      <c r="PD121" s="236"/>
      <c r="PE121" s="236"/>
      <c r="PF121" s="236"/>
      <c r="PG121" s="236"/>
      <c r="PH121" s="236"/>
      <c r="PI121" s="236"/>
      <c r="PJ121" s="236"/>
      <c r="PK121" s="236"/>
      <c r="PL121" s="236"/>
      <c r="PM121" s="236"/>
      <c r="PN121" s="236"/>
      <c r="PO121" s="236"/>
      <c r="PP121" s="236"/>
      <c r="PQ121" s="236"/>
      <c r="PR121" s="236"/>
      <c r="PS121" s="236"/>
      <c r="PT121" s="236"/>
      <c r="PU121" s="236"/>
      <c r="PV121" s="236"/>
      <c r="PW121" s="236"/>
      <c r="PX121" s="236"/>
      <c r="PY121" s="236"/>
      <c r="PZ121" s="236"/>
      <c r="QA121" s="236"/>
      <c r="QB121" s="236"/>
      <c r="QC121" s="236"/>
      <c r="QD121" s="236"/>
      <c r="QE121" s="236"/>
      <c r="QF121" s="236"/>
      <c r="QG121" s="236"/>
      <c r="QH121" s="236"/>
      <c r="QI121" s="236"/>
      <c r="QJ121" s="236"/>
      <c r="QK121" s="236"/>
      <c r="QL121" s="236"/>
      <c r="QM121" s="236"/>
      <c r="QN121" s="236"/>
      <c r="QO121" s="236"/>
      <c r="QP121" s="236"/>
      <c r="QQ121" s="236"/>
      <c r="QR121" s="236"/>
      <c r="QS121" s="236"/>
      <c r="QT121" s="236"/>
      <c r="QU121" s="236"/>
      <c r="QV121" s="236"/>
      <c r="QW121" s="236"/>
      <c r="QX121" s="236"/>
      <c r="QY121" s="84"/>
      <c r="QZ121" s="84"/>
      <c r="RA121" s="84"/>
      <c r="RB121" s="84"/>
      <c r="RC121" s="84"/>
      <c r="RD121" s="84"/>
      <c r="RE121" s="84"/>
      <c r="RF121" s="84"/>
      <c r="RG121" s="84"/>
      <c r="RH121" s="84"/>
      <c r="RI121" s="84"/>
      <c r="RJ121" s="84"/>
      <c r="RK121" s="84"/>
      <c r="RL121" s="84"/>
      <c r="RM121" s="84"/>
      <c r="RN121" s="84"/>
      <c r="RO121" s="84"/>
      <c r="RP121" s="84"/>
      <c r="RQ121" s="84"/>
      <c r="RR121" s="84"/>
      <c r="RS121" s="84"/>
      <c r="RT121" s="84"/>
      <c r="RU121" s="84"/>
      <c r="RV121" s="84"/>
      <c r="RW121" s="84"/>
      <c r="RX121" s="84"/>
      <c r="RY121" s="84"/>
      <c r="RZ121" s="84"/>
      <c r="SA121" s="84"/>
      <c r="SB121" s="84"/>
      <c r="SC121" s="84"/>
      <c r="SD121" s="84"/>
      <c r="SE121" s="84"/>
      <c r="SF121" s="84"/>
      <c r="SG121" s="84"/>
      <c r="SH121" s="84"/>
      <c r="SI121" s="84"/>
      <c r="SJ121" s="84"/>
      <c r="SK121" s="84"/>
      <c r="SL121" s="84"/>
      <c r="SM121" s="84"/>
      <c r="SN121" s="84"/>
      <c r="SO121" s="84"/>
      <c r="SP121" s="84"/>
      <c r="SQ121" s="84"/>
      <c r="SR121" s="84"/>
      <c r="SS121" s="84"/>
      <c r="ST121" s="84"/>
      <c r="SU121" s="84"/>
      <c r="SV121" s="84"/>
      <c r="SW121" s="84"/>
      <c r="SX121" s="84"/>
      <c r="SY121" s="84"/>
      <c r="SZ121" s="84"/>
      <c r="TA121" s="84"/>
      <c r="TB121" s="84"/>
      <c r="TC121" s="84"/>
      <c r="TD121" s="84"/>
      <c r="TE121" s="84"/>
      <c r="TF121" s="84"/>
      <c r="TG121" s="84"/>
      <c r="TH121" s="84"/>
      <c r="TI121" s="84"/>
      <c r="TJ121" s="84"/>
      <c r="TK121" s="84"/>
      <c r="TL121" s="84"/>
      <c r="TM121" s="84"/>
      <c r="TN121" s="84"/>
      <c r="TO121" s="84"/>
      <c r="TP121" s="84"/>
      <c r="TQ121" s="84"/>
      <c r="TR121" s="84"/>
      <c r="TS121" s="84"/>
      <c r="TT121" s="84"/>
      <c r="TU121" s="84"/>
      <c r="TV121" s="84"/>
      <c r="TW121" s="84"/>
      <c r="TX121" s="84"/>
      <c r="TY121" s="84"/>
      <c r="TZ121" s="84"/>
      <c r="UA121" s="84"/>
      <c r="UB121" s="84"/>
      <c r="UC121" s="84"/>
      <c r="UD121" s="84"/>
      <c r="UE121" s="84"/>
      <c r="UF121" s="84"/>
      <c r="UG121" s="84"/>
      <c r="UH121" s="84"/>
      <c r="UI121" s="84"/>
    </row>
    <row r="122" spans="1:555" s="90" customFormat="1" ht="19.5" customHeight="1" x14ac:dyDescent="0.35">
      <c r="A122" s="84"/>
      <c r="B122" s="1167">
        <f t="shared" si="1483"/>
        <v>43313</v>
      </c>
      <c r="C122" s="867">
        <f t="shared" si="1484"/>
        <v>54452.125</v>
      </c>
      <c r="D122" s="869">
        <v>0</v>
      </c>
      <c r="E122" s="869">
        <v>0</v>
      </c>
      <c r="F122" s="867">
        <f t="shared" si="1280"/>
        <v>5269.6</v>
      </c>
      <c r="G122" s="870">
        <f t="shared" si="1485"/>
        <v>59721.724999999999</v>
      </c>
      <c r="H122" s="953">
        <f t="shared" si="1486"/>
        <v>9.6774919252462607E-2</v>
      </c>
      <c r="I122" s="355">
        <f t="shared" si="1487"/>
        <v>230995.97000000003</v>
      </c>
      <c r="J122" s="355">
        <f>MAX(I55:I122)</f>
        <v>230995.97000000003</v>
      </c>
      <c r="K122" s="355">
        <f t="shared" si="1281"/>
        <v>0</v>
      </c>
      <c r="L122" s="1145">
        <f t="shared" si="1282"/>
        <v>43313</v>
      </c>
      <c r="M122" s="330">
        <f t="shared" si="1488"/>
        <v>0</v>
      </c>
      <c r="N122" s="1218">
        <v>-14</v>
      </c>
      <c r="O122" s="498">
        <f t="shared" si="1283"/>
        <v>0</v>
      </c>
      <c r="P122" s="330">
        <f t="shared" si="1489"/>
        <v>1</v>
      </c>
      <c r="Q122" s="382">
        <f t="shared" si="1284"/>
        <v>-1.4</v>
      </c>
      <c r="R122" s="274">
        <f t="shared" si="1285"/>
        <v>-1.4</v>
      </c>
      <c r="S122" s="499">
        <f t="shared" si="1490"/>
        <v>0</v>
      </c>
      <c r="T122" s="1040">
        <v>-810</v>
      </c>
      <c r="U122" s="269">
        <f t="shared" si="1286"/>
        <v>0</v>
      </c>
      <c r="V122" s="499">
        <f t="shared" si="1491"/>
        <v>1</v>
      </c>
      <c r="W122" s="1237">
        <v>-81</v>
      </c>
      <c r="X122" s="269">
        <f t="shared" si="1287"/>
        <v>-81</v>
      </c>
      <c r="Y122" s="499">
        <f t="shared" si="1492"/>
        <v>0</v>
      </c>
      <c r="Z122" s="719">
        <v>740</v>
      </c>
      <c r="AA122" s="392">
        <f t="shared" si="1288"/>
        <v>0</v>
      </c>
      <c r="AB122" s="330">
        <f t="shared" si="1493"/>
        <v>0</v>
      </c>
      <c r="AC122" s="298">
        <f t="shared" si="1289"/>
        <v>370</v>
      </c>
      <c r="AD122" s="274">
        <f t="shared" si="1290"/>
        <v>0</v>
      </c>
      <c r="AE122" s="499">
        <f t="shared" si="1494"/>
        <v>1</v>
      </c>
      <c r="AF122" s="1039">
        <v>74</v>
      </c>
      <c r="AG122" s="274">
        <f t="shared" si="1291"/>
        <v>74</v>
      </c>
      <c r="AH122" s="499">
        <f t="shared" si="1495"/>
        <v>0</v>
      </c>
      <c r="AI122" s="1039">
        <v>2130</v>
      </c>
      <c r="AJ122" s="392">
        <f t="shared" si="1292"/>
        <v>0</v>
      </c>
      <c r="AK122" s="330">
        <f t="shared" si="1496"/>
        <v>0</v>
      </c>
      <c r="AL122" s="1039">
        <v>1065</v>
      </c>
      <c r="AM122" s="274">
        <f t="shared" si="1293"/>
        <v>0</v>
      </c>
      <c r="AN122" s="499">
        <f t="shared" si="1497"/>
        <v>1</v>
      </c>
      <c r="AO122" s="1039">
        <v>426</v>
      </c>
      <c r="AP122" s="392">
        <f t="shared" si="1294"/>
        <v>426</v>
      </c>
      <c r="AQ122" s="316">
        <f t="shared" si="1498"/>
        <v>0</v>
      </c>
      <c r="AR122" s="1036">
        <v>6480</v>
      </c>
      <c r="AS122" s="392">
        <f t="shared" si="1295"/>
        <v>0</v>
      </c>
      <c r="AT122" s="276">
        <f t="shared" si="1499"/>
        <v>0</v>
      </c>
      <c r="AU122" s="1036">
        <v>3240</v>
      </c>
      <c r="AV122" s="392">
        <f t="shared" si="1296"/>
        <v>0</v>
      </c>
      <c r="AW122" s="297">
        <f t="shared" si="1500"/>
        <v>1</v>
      </c>
      <c r="AX122" s="1036">
        <v>648</v>
      </c>
      <c r="AY122" s="274">
        <f t="shared" si="1297"/>
        <v>648</v>
      </c>
      <c r="AZ122" s="499">
        <f t="shared" si="1501"/>
        <v>0</v>
      </c>
      <c r="BA122" s="506">
        <v>-380</v>
      </c>
      <c r="BB122" s="392">
        <f t="shared" si="1298"/>
        <v>0</v>
      </c>
      <c r="BC122" s="330">
        <f t="shared" si="1502"/>
        <v>0</v>
      </c>
      <c r="BD122" s="506">
        <v>600</v>
      </c>
      <c r="BE122" s="274">
        <f t="shared" si="1299"/>
        <v>0</v>
      </c>
      <c r="BF122" s="499">
        <f t="shared" si="1503"/>
        <v>0</v>
      </c>
      <c r="BG122" s="1039">
        <v>1050</v>
      </c>
      <c r="BH122" s="358">
        <f t="shared" si="1300"/>
        <v>0</v>
      </c>
      <c r="BI122" s="499">
        <f t="shared" si="1504"/>
        <v>0</v>
      </c>
      <c r="BJ122" s="1039">
        <v>8312</v>
      </c>
      <c r="BK122" s="269">
        <f t="shared" si="1301"/>
        <v>0</v>
      </c>
      <c r="BL122" s="499">
        <f t="shared" si="1505"/>
        <v>1</v>
      </c>
      <c r="BM122" s="382">
        <f t="shared" si="1302"/>
        <v>4156</v>
      </c>
      <c r="BN122" s="392">
        <f t="shared" si="1303"/>
        <v>4156</v>
      </c>
      <c r="BO122" s="499">
        <f t="shared" si="1506"/>
        <v>0</v>
      </c>
      <c r="BP122" s="1036">
        <v>3156.25</v>
      </c>
      <c r="BQ122" s="274">
        <f t="shared" si="1304"/>
        <v>0</v>
      </c>
      <c r="BR122" s="499">
        <f t="shared" si="1507"/>
        <v>0</v>
      </c>
      <c r="BS122" s="719">
        <v>-350</v>
      </c>
      <c r="BT122" s="269">
        <f t="shared" si="1305"/>
        <v>0</v>
      </c>
      <c r="BU122" s="499">
        <f t="shared" si="1508"/>
        <v>1</v>
      </c>
      <c r="BV122" s="298">
        <f t="shared" si="1306"/>
        <v>-175</v>
      </c>
      <c r="BW122" s="392">
        <f t="shared" si="1307"/>
        <v>-175</v>
      </c>
      <c r="BX122" s="499">
        <f t="shared" si="1509"/>
        <v>0</v>
      </c>
      <c r="BY122" s="1039">
        <v>340</v>
      </c>
      <c r="BZ122" s="392">
        <f t="shared" si="1308"/>
        <v>0</v>
      </c>
      <c r="CA122" s="297">
        <f t="shared" si="1575"/>
        <v>0</v>
      </c>
      <c r="CB122" s="1039">
        <v>2230</v>
      </c>
      <c r="CC122" s="269">
        <f t="shared" si="1309"/>
        <v>0</v>
      </c>
      <c r="CD122" s="501">
        <f t="shared" si="1510"/>
        <v>0</v>
      </c>
      <c r="CE122" s="298">
        <f t="shared" si="1310"/>
        <v>1115</v>
      </c>
      <c r="CF122" s="500">
        <f t="shared" si="1311"/>
        <v>0</v>
      </c>
      <c r="CG122" s="330">
        <f t="shared" si="1511"/>
        <v>1</v>
      </c>
      <c r="CH122" s="1039">
        <v>223</v>
      </c>
      <c r="CI122" s="299">
        <f t="shared" si="1312"/>
        <v>223</v>
      </c>
      <c r="CJ122" s="499">
        <f t="shared" si="1512"/>
        <v>0</v>
      </c>
      <c r="CK122" s="506"/>
      <c r="CL122" s="392">
        <f t="shared" si="1313"/>
        <v>0</v>
      </c>
      <c r="CM122" s="330">
        <f t="shared" si="1513"/>
        <v>0</v>
      </c>
      <c r="CN122" s="506"/>
      <c r="CO122" s="269">
        <f t="shared" si="1314"/>
        <v>0</v>
      </c>
      <c r="CP122" s="501">
        <f t="shared" si="1514"/>
        <v>0</v>
      </c>
      <c r="CQ122" s="506"/>
      <c r="CR122" s="299"/>
      <c r="CS122" s="330">
        <f t="shared" si="1515"/>
        <v>1</v>
      </c>
      <c r="CT122" s="506"/>
      <c r="CU122" s="274">
        <f t="shared" si="1315"/>
        <v>0</v>
      </c>
      <c r="CV122" s="323">
        <f t="shared" si="1316"/>
        <v>5269.6</v>
      </c>
      <c r="CW122" s="323">
        <f t="shared" si="1516"/>
        <v>230995.97000000003</v>
      </c>
      <c r="CX122" s="223"/>
      <c r="CY122" s="1127">
        <f t="shared" si="1317"/>
        <v>43313</v>
      </c>
      <c r="CZ122" s="297">
        <f t="shared" si="1517"/>
        <v>0</v>
      </c>
      <c r="DA122" s="269">
        <v>2800</v>
      </c>
      <c r="DB122" s="299">
        <f t="shared" si="1318"/>
        <v>0</v>
      </c>
      <c r="DC122" s="297">
        <f t="shared" si="1518"/>
        <v>0</v>
      </c>
      <c r="DD122" s="298">
        <f t="shared" si="1319"/>
        <v>280</v>
      </c>
      <c r="DE122" s="299">
        <f t="shared" si="1320"/>
        <v>0</v>
      </c>
      <c r="DF122" s="297">
        <f t="shared" si="1519"/>
        <v>0</v>
      </c>
      <c r="DG122" s="1217">
        <v>1835</v>
      </c>
      <c r="DH122" s="299">
        <f t="shared" si="1321"/>
        <v>0</v>
      </c>
      <c r="DI122" s="297">
        <f t="shared" si="1520"/>
        <v>0</v>
      </c>
      <c r="DJ122" s="1039">
        <v>184</v>
      </c>
      <c r="DK122" s="596">
        <f t="shared" si="1322"/>
        <v>0</v>
      </c>
      <c r="DL122" s="297">
        <f t="shared" si="1521"/>
        <v>0</v>
      </c>
      <c r="DM122" s="1218">
        <v>-400</v>
      </c>
      <c r="DN122" s="596">
        <f t="shared" si="1323"/>
        <v>0</v>
      </c>
      <c r="DO122" s="330">
        <f t="shared" si="1522"/>
        <v>0</v>
      </c>
      <c r="DP122" s="298">
        <f t="shared" si="1324"/>
        <v>-200</v>
      </c>
      <c r="DQ122" s="274">
        <f t="shared" si="1325"/>
        <v>0</v>
      </c>
      <c r="DR122" s="499">
        <f t="shared" si="1523"/>
        <v>0</v>
      </c>
      <c r="DS122" s="298">
        <f t="shared" si="1326"/>
        <v>-40</v>
      </c>
      <c r="DT122" s="274">
        <f t="shared" si="1327"/>
        <v>0</v>
      </c>
      <c r="DU122" s="297">
        <f t="shared" si="1524"/>
        <v>0</v>
      </c>
      <c r="DV122" s="1040">
        <v>-570</v>
      </c>
      <c r="DW122" s="596">
        <f t="shared" si="1328"/>
        <v>0</v>
      </c>
      <c r="DX122" s="297">
        <f t="shared" si="1525"/>
        <v>0</v>
      </c>
      <c r="DY122" s="269">
        <f t="shared" si="1329"/>
        <v>-285</v>
      </c>
      <c r="DZ122" s="596">
        <f t="shared" si="1330"/>
        <v>0</v>
      </c>
      <c r="EA122" s="297">
        <f t="shared" si="1526"/>
        <v>0</v>
      </c>
      <c r="EB122" s="1052">
        <v>-114</v>
      </c>
      <c r="EC122" s="596">
        <f t="shared" si="1331"/>
        <v>0</v>
      </c>
      <c r="ED122" s="297">
        <f t="shared" si="1527"/>
        <v>0</v>
      </c>
      <c r="EE122" s="274">
        <v>3050</v>
      </c>
      <c r="EF122" s="596">
        <f t="shared" si="1332"/>
        <v>0</v>
      </c>
      <c r="EG122" s="297">
        <f t="shared" si="1528"/>
        <v>0</v>
      </c>
      <c r="EH122" s="269">
        <f t="shared" si="1333"/>
        <v>1525</v>
      </c>
      <c r="EI122" s="596">
        <f t="shared" si="1334"/>
        <v>0</v>
      </c>
      <c r="EJ122" s="276">
        <f t="shared" si="1529"/>
        <v>0</v>
      </c>
      <c r="EK122" s="269">
        <f t="shared" si="1335"/>
        <v>305</v>
      </c>
      <c r="EL122" s="596">
        <f t="shared" si="1336"/>
        <v>0</v>
      </c>
      <c r="EM122" s="297">
        <f t="shared" si="1530"/>
        <v>0</v>
      </c>
      <c r="EN122" s="1229">
        <v>1590</v>
      </c>
      <c r="EO122" s="596">
        <f t="shared" si="1337"/>
        <v>0</v>
      </c>
      <c r="EP122" s="297">
        <f t="shared" si="1531"/>
        <v>0</v>
      </c>
      <c r="EQ122" s="269">
        <v>-1100</v>
      </c>
      <c r="ER122" s="596">
        <f t="shared" si="1338"/>
        <v>0</v>
      </c>
      <c r="ES122" s="297">
        <f t="shared" si="1532"/>
        <v>0</v>
      </c>
      <c r="ET122" s="1039">
        <v>1900</v>
      </c>
      <c r="EU122" s="596">
        <f t="shared" si="1339"/>
        <v>0</v>
      </c>
      <c r="EV122" s="297">
        <f t="shared" si="1533"/>
        <v>0</v>
      </c>
      <c r="EW122" s="1039">
        <v>6912</v>
      </c>
      <c r="EX122" s="596">
        <f t="shared" si="1340"/>
        <v>0</v>
      </c>
      <c r="EY122" s="297">
        <f t="shared" si="1534"/>
        <v>0</v>
      </c>
      <c r="EZ122" s="1039">
        <v>3456</v>
      </c>
      <c r="FA122" s="596">
        <f t="shared" si="1341"/>
        <v>0</v>
      </c>
      <c r="FB122" s="297">
        <f t="shared" si="1535"/>
        <v>0</v>
      </c>
      <c r="FC122" s="1036">
        <v>2987.5</v>
      </c>
      <c r="FD122" s="596">
        <f t="shared" si="1342"/>
        <v>0</v>
      </c>
      <c r="FE122" s="297">
        <f t="shared" si="1536"/>
        <v>0</v>
      </c>
      <c r="FF122" s="1040">
        <v>-294</v>
      </c>
      <c r="FG122" s="596">
        <f t="shared" si="1343"/>
        <v>0</v>
      </c>
      <c r="FH122" s="297">
        <f t="shared" si="1537"/>
        <v>0</v>
      </c>
      <c r="FI122" s="1040">
        <v>-147</v>
      </c>
      <c r="FJ122" s="596">
        <f t="shared" si="1344"/>
        <v>0</v>
      </c>
      <c r="FK122" s="297">
        <f t="shared" si="1538"/>
        <v>0</v>
      </c>
      <c r="FL122" s="1039">
        <v>2610</v>
      </c>
      <c r="FM122" s="596">
        <f t="shared" si="1345"/>
        <v>0</v>
      </c>
      <c r="FN122" s="297">
        <f t="shared" si="1539"/>
        <v>0</v>
      </c>
      <c r="FO122" s="1039">
        <v>3360</v>
      </c>
      <c r="FP122" s="274">
        <f t="shared" si="1346"/>
        <v>0</v>
      </c>
      <c r="FQ122" s="274"/>
      <c r="FR122" s="297">
        <f t="shared" si="1540"/>
        <v>0</v>
      </c>
      <c r="FS122" s="269">
        <f t="shared" si="1347"/>
        <v>1680</v>
      </c>
      <c r="FT122" s="596">
        <f t="shared" si="1348"/>
        <v>0</v>
      </c>
      <c r="FU122" s="297">
        <f t="shared" si="1541"/>
        <v>0</v>
      </c>
      <c r="FV122" s="269">
        <f t="shared" si="1349"/>
        <v>336</v>
      </c>
      <c r="FW122" s="596">
        <f t="shared" si="1350"/>
        <v>0</v>
      </c>
      <c r="FX122" s="301">
        <f t="shared" si="1351"/>
        <v>0</v>
      </c>
      <c r="FY122" s="492">
        <f t="shared" si="1542"/>
        <v>0</v>
      </c>
      <c r="FZ122" s="302"/>
      <c r="GA122" s="1131">
        <f t="shared" si="1352"/>
        <v>43313</v>
      </c>
      <c r="GB122" s="316">
        <f t="shared" si="1543"/>
        <v>0</v>
      </c>
      <c r="GC122" s="961">
        <v>2606</v>
      </c>
      <c r="GD122" s="268">
        <f t="shared" si="1353"/>
        <v>0</v>
      </c>
      <c r="GE122" s="316">
        <f t="shared" si="1544"/>
        <v>0</v>
      </c>
      <c r="GF122" s="1036">
        <v>261</v>
      </c>
      <c r="GG122" s="386">
        <f t="shared" si="1354"/>
        <v>0</v>
      </c>
      <c r="GH122" s="669">
        <f t="shared" si="1545"/>
        <v>0</v>
      </c>
      <c r="GI122" s="1039">
        <v>1725</v>
      </c>
      <c r="GJ122" s="268">
        <f t="shared" si="1355"/>
        <v>0</v>
      </c>
      <c r="GK122" s="546">
        <f t="shared" si="1546"/>
        <v>0</v>
      </c>
      <c r="GL122" s="268">
        <f t="shared" si="1356"/>
        <v>172.5</v>
      </c>
      <c r="GM122" s="386">
        <f t="shared" si="1357"/>
        <v>0</v>
      </c>
      <c r="GN122" s="297">
        <f t="shared" si="1547"/>
        <v>0</v>
      </c>
      <c r="GO122" s="269">
        <v>1096</v>
      </c>
      <c r="GP122" s="596">
        <f t="shared" si="1358"/>
        <v>0</v>
      </c>
      <c r="GQ122" s="330">
        <f t="shared" si="1548"/>
        <v>0</v>
      </c>
      <c r="GR122" s="298">
        <f t="shared" si="1359"/>
        <v>548</v>
      </c>
      <c r="GS122" s="274">
        <f t="shared" si="1360"/>
        <v>0</v>
      </c>
      <c r="GT122" s="499">
        <f t="shared" si="1549"/>
        <v>0</v>
      </c>
      <c r="GU122" s="298">
        <f t="shared" si="1361"/>
        <v>109.6</v>
      </c>
      <c r="GV122" s="274">
        <f t="shared" si="1362"/>
        <v>0</v>
      </c>
      <c r="GW122" s="499">
        <f t="shared" si="1550"/>
        <v>0</v>
      </c>
      <c r="GX122" s="1039">
        <v>500</v>
      </c>
      <c r="GY122" s="274">
        <f t="shared" si="1363"/>
        <v>0</v>
      </c>
      <c r="GZ122" s="499">
        <f t="shared" si="1551"/>
        <v>0</v>
      </c>
      <c r="HA122" s="298">
        <f t="shared" si="1364"/>
        <v>250</v>
      </c>
      <c r="HB122" s="274">
        <f t="shared" si="1365"/>
        <v>0</v>
      </c>
      <c r="HC122" s="499">
        <f t="shared" si="1552"/>
        <v>0</v>
      </c>
      <c r="HD122" s="1039">
        <v>100</v>
      </c>
      <c r="HE122" s="274">
        <f t="shared" si="1366"/>
        <v>0</v>
      </c>
      <c r="HF122" s="691">
        <f t="shared" si="1553"/>
        <v>0</v>
      </c>
      <c r="HG122" s="317">
        <v>3090</v>
      </c>
      <c r="HH122" s="498">
        <f t="shared" si="1367"/>
        <v>0</v>
      </c>
      <c r="HI122" s="691">
        <f t="shared" si="1554"/>
        <v>0</v>
      </c>
      <c r="HJ122" s="317">
        <f t="shared" si="1368"/>
        <v>1545</v>
      </c>
      <c r="HK122" s="498">
        <f t="shared" si="1369"/>
        <v>0</v>
      </c>
      <c r="HL122" s="689">
        <f t="shared" si="1555"/>
        <v>0</v>
      </c>
      <c r="HM122" s="317">
        <f t="shared" si="1370"/>
        <v>309</v>
      </c>
      <c r="HN122" s="317">
        <f t="shared" si="1371"/>
        <v>0</v>
      </c>
      <c r="HO122" s="691">
        <f t="shared" si="1556"/>
        <v>0</v>
      </c>
      <c r="HP122" s="1039">
        <v>390</v>
      </c>
      <c r="HQ122" s="498">
        <f t="shared" si="1372"/>
        <v>0</v>
      </c>
      <c r="HR122" s="499"/>
      <c r="HS122" s="298"/>
      <c r="HT122" s="392"/>
      <c r="HU122" s="691">
        <f t="shared" si="1557"/>
        <v>0</v>
      </c>
      <c r="HV122" s="1040">
        <v>-355</v>
      </c>
      <c r="HW122" s="498">
        <f t="shared" si="1373"/>
        <v>0</v>
      </c>
      <c r="HX122" s="499"/>
      <c r="HY122" s="298"/>
      <c r="HZ122" s="392"/>
      <c r="IA122" s="689">
        <f t="shared" si="1558"/>
        <v>0</v>
      </c>
      <c r="IB122" s="1039">
        <v>1750</v>
      </c>
      <c r="IC122" s="317">
        <f t="shared" si="1374"/>
        <v>0</v>
      </c>
      <c r="ID122" s="499">
        <f t="shared" si="1559"/>
        <v>0</v>
      </c>
      <c r="IE122" s="1039">
        <v>65</v>
      </c>
      <c r="IF122" s="392">
        <f t="shared" si="1375"/>
        <v>0</v>
      </c>
      <c r="IG122" s="691">
        <f t="shared" si="1560"/>
        <v>0</v>
      </c>
      <c r="IH122" s="317">
        <v>6119</v>
      </c>
      <c r="II122" s="498">
        <f t="shared" si="1376"/>
        <v>0</v>
      </c>
      <c r="IJ122" s="691">
        <f t="shared" si="1561"/>
        <v>0</v>
      </c>
      <c r="IK122" s="298">
        <f t="shared" si="1377"/>
        <v>3059.5</v>
      </c>
      <c r="IL122" s="317">
        <f t="shared" si="1378"/>
        <v>0</v>
      </c>
      <c r="IM122" s="499">
        <f t="shared" si="1562"/>
        <v>0</v>
      </c>
      <c r="IN122" s="1039">
        <v>573</v>
      </c>
      <c r="IO122" s="392">
        <f t="shared" si="1379"/>
        <v>0</v>
      </c>
      <c r="IP122" s="499">
        <f t="shared" si="1563"/>
        <v>0</v>
      </c>
      <c r="IQ122" s="1036">
        <v>3443.75</v>
      </c>
      <c r="IR122" s="392">
        <f t="shared" si="1380"/>
        <v>0</v>
      </c>
      <c r="IS122" s="499"/>
      <c r="IT122" s="298"/>
      <c r="IU122" s="392"/>
      <c r="IV122" s="499">
        <f t="shared" si="1564"/>
        <v>0</v>
      </c>
      <c r="IW122" s="719">
        <v>-381</v>
      </c>
      <c r="IX122" s="392">
        <f t="shared" si="1381"/>
        <v>0</v>
      </c>
      <c r="IY122" s="499">
        <f t="shared" si="1565"/>
        <v>0</v>
      </c>
      <c r="IZ122" s="298">
        <f t="shared" si="1382"/>
        <v>-190.5</v>
      </c>
      <c r="JA122" s="392">
        <f t="shared" si="1383"/>
        <v>0</v>
      </c>
      <c r="JB122" s="385">
        <f t="shared" si="1566"/>
        <v>0</v>
      </c>
      <c r="JC122" s="298">
        <v>-73</v>
      </c>
      <c r="JD122" s="392">
        <f t="shared" si="1384"/>
        <v>0</v>
      </c>
      <c r="JE122" s="499">
        <f t="shared" si="1567"/>
        <v>0</v>
      </c>
      <c r="JF122" s="298">
        <v>2760</v>
      </c>
      <c r="JG122" s="392">
        <f t="shared" si="1385"/>
        <v>0</v>
      </c>
      <c r="JH122" s="499">
        <f t="shared" si="1568"/>
        <v>0</v>
      </c>
      <c r="JI122" s="1039">
        <v>5990</v>
      </c>
      <c r="JJ122" s="392">
        <f t="shared" si="1386"/>
        <v>0</v>
      </c>
      <c r="JK122" s="499">
        <f t="shared" si="1569"/>
        <v>0</v>
      </c>
      <c r="JL122" s="1039">
        <v>2995</v>
      </c>
      <c r="JM122" s="392">
        <f t="shared" si="1387"/>
        <v>0</v>
      </c>
      <c r="JN122" s="499">
        <f t="shared" si="1570"/>
        <v>0</v>
      </c>
      <c r="JO122" s="298">
        <f t="shared" si="1388"/>
        <v>599</v>
      </c>
      <c r="JP122" s="392">
        <f t="shared" si="1389"/>
        <v>0</v>
      </c>
      <c r="JQ122" s="561">
        <f t="shared" si="1390"/>
        <v>0</v>
      </c>
      <c r="JR122" s="498">
        <f t="shared" si="1571"/>
        <v>0</v>
      </c>
      <c r="JS122" s="223"/>
      <c r="JT122" s="254">
        <f t="shared" si="1391"/>
        <v>43678</v>
      </c>
      <c r="JU122" s="253">
        <f t="shared" si="1392"/>
        <v>0</v>
      </c>
      <c r="JV122" s="253">
        <f t="shared" si="1393"/>
        <v>16032.375</v>
      </c>
      <c r="JW122" s="253">
        <f t="shared" si="1394"/>
        <v>0</v>
      </c>
      <c r="JX122" s="253">
        <f t="shared" si="1395"/>
        <v>12133</v>
      </c>
      <c r="JY122" s="253">
        <f t="shared" si="1396"/>
        <v>0</v>
      </c>
      <c r="JZ122" s="253">
        <f t="shared" si="1397"/>
        <v>0</v>
      </c>
      <c r="KA122" s="253">
        <f t="shared" si="1398"/>
        <v>14387</v>
      </c>
      <c r="KB122" s="253">
        <f t="shared" si="1399"/>
        <v>0</v>
      </c>
      <c r="KC122" s="253">
        <f t="shared" si="1400"/>
        <v>0</v>
      </c>
      <c r="KD122" s="831">
        <f t="shared" si="1401"/>
        <v>20127</v>
      </c>
      <c r="KE122" s="831">
        <f t="shared" si="1402"/>
        <v>0</v>
      </c>
      <c r="KF122" s="831">
        <f t="shared" si="1403"/>
        <v>0</v>
      </c>
      <c r="KG122" s="831">
        <f t="shared" si="1404"/>
        <v>8628.86</v>
      </c>
      <c r="KH122" s="831">
        <f t="shared" si="1405"/>
        <v>0</v>
      </c>
      <c r="KI122" s="831">
        <f t="shared" si="1406"/>
        <v>0</v>
      </c>
      <c r="KJ122" s="253">
        <f t="shared" si="1407"/>
        <v>0</v>
      </c>
      <c r="KK122" s="831">
        <f t="shared" si="1408"/>
        <v>0</v>
      </c>
      <c r="KL122" s="831">
        <f t="shared" si="1409"/>
        <v>97083.875</v>
      </c>
      <c r="KM122" s="831">
        <f t="shared" si="1410"/>
        <v>0</v>
      </c>
      <c r="KN122" s="831">
        <f t="shared" si="1411"/>
        <v>0</v>
      </c>
      <c r="KO122" s="831">
        <f t="shared" si="1412"/>
        <v>77331.25</v>
      </c>
      <c r="KP122" s="831">
        <f t="shared" si="1413"/>
        <v>0</v>
      </c>
      <c r="KQ122" s="831">
        <f t="shared" si="1414"/>
        <v>0</v>
      </c>
      <c r="KR122" s="831">
        <f t="shared" si="1415"/>
        <v>0</v>
      </c>
      <c r="KS122" s="831">
        <f t="shared" si="1416"/>
        <v>11677</v>
      </c>
      <c r="KT122" s="243">
        <f t="shared" si="1417"/>
        <v>0</v>
      </c>
      <c r="KU122" s="243">
        <f t="shared" si="1418"/>
        <v>0</v>
      </c>
      <c r="KV122" s="243">
        <f t="shared" si="1419"/>
        <v>0</v>
      </c>
      <c r="KW122" s="243">
        <f t="shared" si="1420"/>
        <v>0</v>
      </c>
      <c r="KX122" s="243">
        <f t="shared" si="1421"/>
        <v>0</v>
      </c>
      <c r="KY122" s="243">
        <f t="shared" si="1422"/>
        <v>0</v>
      </c>
      <c r="KZ122" s="243">
        <f t="shared" si="1572"/>
        <v>0</v>
      </c>
      <c r="LA122" s="243">
        <f t="shared" si="1423"/>
        <v>0</v>
      </c>
      <c r="LB122" s="243">
        <f t="shared" si="1424"/>
        <v>0</v>
      </c>
      <c r="LC122" s="243">
        <f t="shared" si="1425"/>
        <v>0</v>
      </c>
      <c r="LD122" s="243">
        <f t="shared" si="1426"/>
        <v>0</v>
      </c>
      <c r="LE122" s="243">
        <f t="shared" si="1427"/>
        <v>0</v>
      </c>
      <c r="LF122" s="243">
        <f t="shared" si="1428"/>
        <v>0</v>
      </c>
      <c r="LG122" s="243">
        <f t="shared" si="1429"/>
        <v>0</v>
      </c>
      <c r="LH122" s="243">
        <f t="shared" si="1430"/>
        <v>0</v>
      </c>
      <c r="LI122" s="243">
        <f t="shared" si="1431"/>
        <v>0</v>
      </c>
      <c r="LJ122" s="243">
        <f t="shared" si="1432"/>
        <v>0</v>
      </c>
      <c r="LK122" s="243">
        <f t="shared" si="1433"/>
        <v>0</v>
      </c>
      <c r="LL122" s="243">
        <f t="shared" si="1434"/>
        <v>0</v>
      </c>
      <c r="LM122" s="243">
        <f t="shared" si="1435"/>
        <v>0</v>
      </c>
      <c r="LN122" s="243">
        <f t="shared" si="1436"/>
        <v>0</v>
      </c>
      <c r="LO122" s="243">
        <f t="shared" si="1437"/>
        <v>0</v>
      </c>
      <c r="LP122" s="243">
        <f t="shared" si="1438"/>
        <v>0</v>
      </c>
      <c r="LQ122" s="243">
        <f t="shared" si="1439"/>
        <v>0</v>
      </c>
      <c r="LR122" s="243">
        <f t="shared" si="1440"/>
        <v>0</v>
      </c>
      <c r="LS122" s="243">
        <f t="shared" si="1441"/>
        <v>0</v>
      </c>
      <c r="LT122" s="243">
        <f t="shared" si="1442"/>
        <v>0</v>
      </c>
      <c r="LU122" s="243">
        <f t="shared" si="1443"/>
        <v>0</v>
      </c>
      <c r="LV122" s="243">
        <f t="shared" si="1444"/>
        <v>0</v>
      </c>
      <c r="LW122" s="243">
        <f t="shared" si="1445"/>
        <v>0</v>
      </c>
      <c r="LX122" s="243">
        <f t="shared" si="1446"/>
        <v>0</v>
      </c>
      <c r="LY122" s="243">
        <f t="shared" si="1447"/>
        <v>0</v>
      </c>
      <c r="LZ122" s="243">
        <f t="shared" si="1448"/>
        <v>0</v>
      </c>
      <c r="MA122" s="243">
        <f t="shared" si="1449"/>
        <v>0</v>
      </c>
      <c r="MB122" s="243">
        <f t="shared" si="1450"/>
        <v>0</v>
      </c>
      <c r="MC122" s="243">
        <f t="shared" si="1573"/>
        <v>0</v>
      </c>
      <c r="MD122" s="243">
        <f t="shared" si="1451"/>
        <v>0</v>
      </c>
      <c r="ME122" s="243">
        <f t="shared" si="1452"/>
        <v>0</v>
      </c>
      <c r="MF122" s="243">
        <f t="shared" si="1453"/>
        <v>0</v>
      </c>
      <c r="MG122" s="243">
        <f t="shared" si="1454"/>
        <v>0</v>
      </c>
      <c r="MH122" s="243">
        <f t="shared" si="1455"/>
        <v>0</v>
      </c>
      <c r="MI122" s="243">
        <f t="shared" si="1456"/>
        <v>0</v>
      </c>
      <c r="MJ122" s="243">
        <f t="shared" si="1457"/>
        <v>0</v>
      </c>
      <c r="MK122" s="243">
        <f t="shared" si="1458"/>
        <v>0</v>
      </c>
      <c r="ML122" s="243">
        <f t="shared" si="1459"/>
        <v>0</v>
      </c>
      <c r="MM122" s="243">
        <f t="shared" si="1460"/>
        <v>0</v>
      </c>
      <c r="MN122" s="243">
        <f t="shared" si="1461"/>
        <v>0</v>
      </c>
      <c r="MO122" s="243">
        <f t="shared" si="1462"/>
        <v>0</v>
      </c>
      <c r="MP122" s="243">
        <f t="shared" si="1463"/>
        <v>0</v>
      </c>
      <c r="MQ122" s="243">
        <f t="shared" si="1464"/>
        <v>0</v>
      </c>
      <c r="MR122" s="243">
        <f t="shared" si="1465"/>
        <v>0</v>
      </c>
      <c r="MS122" s="243">
        <f t="shared" si="1466"/>
        <v>0</v>
      </c>
      <c r="MT122" s="243">
        <f t="shared" si="1467"/>
        <v>0</v>
      </c>
      <c r="MU122" s="243">
        <f t="shared" si="1468"/>
        <v>0</v>
      </c>
      <c r="MV122" s="243">
        <f t="shared" si="1469"/>
        <v>0</v>
      </c>
      <c r="MW122" s="861">
        <f t="shared" si="1576"/>
        <v>43678</v>
      </c>
      <c r="MX122" s="253">
        <f t="shared" si="1577"/>
        <v>257400.36</v>
      </c>
      <c r="MY122" s="243">
        <f t="shared" si="1578"/>
        <v>0</v>
      </c>
      <c r="MZ122" s="243">
        <f t="shared" si="1579"/>
        <v>0</v>
      </c>
      <c r="NA122" s="243">
        <f t="shared" si="1580"/>
        <v>257400.36</v>
      </c>
      <c r="NB122" s="359"/>
      <c r="NC122" s="1159">
        <f t="shared" si="1470"/>
        <v>43313</v>
      </c>
      <c r="ND122" s="378">
        <f t="shared" si="1471"/>
        <v>5269.6</v>
      </c>
      <c r="NE122" s="378">
        <f t="shared" si="1472"/>
        <v>0</v>
      </c>
      <c r="NF122" s="382">
        <f t="shared" si="1473"/>
        <v>0</v>
      </c>
      <c r="NG122" s="274">
        <f t="shared" si="1474"/>
        <v>5269.6</v>
      </c>
      <c r="NH122" s="819">
        <f t="shared" si="1475"/>
        <v>43313</v>
      </c>
      <c r="NI122" s="269">
        <f t="shared" si="1476"/>
        <v>5269.6</v>
      </c>
      <c r="NJ122" s="274">
        <f t="shared" si="1477"/>
        <v>0</v>
      </c>
      <c r="NK122" s="1113">
        <f t="shared" si="1478"/>
        <v>1</v>
      </c>
      <c r="NL122" s="992">
        <f t="shared" si="1479"/>
        <v>0</v>
      </c>
      <c r="NM122" s="413">
        <f t="shared" si="1480"/>
        <v>43313</v>
      </c>
      <c r="NN122" s="378">
        <f t="shared" si="1574"/>
        <v>230995.97000000003</v>
      </c>
      <c r="NO122" s="243">
        <f>MAX(NN55:NN122)</f>
        <v>230995.97000000003</v>
      </c>
      <c r="NP122" s="243">
        <f t="shared" si="1481"/>
        <v>0</v>
      </c>
      <c r="NQ122" s="276">
        <f>(NP122=NP203)*1</f>
        <v>0</v>
      </c>
      <c r="NR122" s="254">
        <f t="shared" si="1482"/>
        <v>0</v>
      </c>
      <c r="NS122" s="757"/>
      <c r="NT122" s="757"/>
      <c r="NU122" s="758"/>
      <c r="NV122" s="758"/>
      <c r="NW122" s="758"/>
      <c r="NX122" s="234"/>
      <c r="NY122" s="241"/>
      <c r="NZ122" s="241"/>
      <c r="OA122" s="143"/>
      <c r="OB122" s="241"/>
      <c r="OC122" s="241"/>
      <c r="OD122" s="236"/>
      <c r="OE122" s="236"/>
      <c r="OF122" s="236"/>
      <c r="OG122" s="234"/>
      <c r="OH122" s="143"/>
      <c r="OI122" s="236"/>
      <c r="OJ122" s="236"/>
      <c r="OK122" s="236"/>
      <c r="OL122" s="236"/>
      <c r="OM122" s="236"/>
      <c r="ON122" s="236"/>
      <c r="OO122" s="236"/>
      <c r="OP122" s="236"/>
      <c r="OQ122" s="236"/>
      <c r="OR122" s="236"/>
      <c r="OS122" s="236"/>
      <c r="OT122" s="236"/>
      <c r="OU122" s="236"/>
      <c r="OV122" s="236"/>
      <c r="OW122" s="236"/>
      <c r="OX122" s="236"/>
      <c r="OY122" s="236"/>
      <c r="OZ122" s="236"/>
      <c r="PA122" s="236"/>
      <c r="PB122" s="236"/>
      <c r="PC122" s="236"/>
      <c r="PD122" s="236"/>
      <c r="PE122" s="236"/>
      <c r="PF122" s="236"/>
      <c r="PG122" s="236"/>
      <c r="PH122" s="236"/>
      <c r="PI122" s="236"/>
      <c r="PJ122" s="236"/>
      <c r="PK122" s="236"/>
      <c r="PL122" s="236"/>
      <c r="PM122" s="236"/>
      <c r="PN122" s="236"/>
      <c r="PO122" s="236"/>
      <c r="PP122" s="236"/>
      <c r="PQ122" s="236"/>
      <c r="PR122" s="236"/>
      <c r="PS122" s="236"/>
      <c r="PT122" s="236"/>
      <c r="PU122" s="236"/>
      <c r="PV122" s="236"/>
      <c r="PW122" s="236"/>
      <c r="PX122" s="236"/>
      <c r="PY122" s="236"/>
      <c r="PZ122" s="236"/>
      <c r="QA122" s="236"/>
      <c r="QB122" s="236"/>
      <c r="QC122" s="236"/>
      <c r="QD122" s="236"/>
      <c r="QE122" s="236"/>
      <c r="QF122" s="236"/>
      <c r="QG122" s="236"/>
      <c r="QH122" s="236"/>
      <c r="QI122" s="236"/>
      <c r="QJ122" s="236"/>
      <c r="QK122" s="236"/>
      <c r="QL122" s="236"/>
      <c r="QM122" s="236"/>
      <c r="QN122" s="236"/>
      <c r="QO122" s="236"/>
      <c r="QP122" s="236"/>
      <c r="QQ122" s="236"/>
      <c r="QR122" s="236"/>
      <c r="QS122" s="236"/>
      <c r="QT122" s="236"/>
      <c r="QU122" s="236"/>
      <c r="QV122" s="236"/>
      <c r="QW122" s="236"/>
      <c r="QX122" s="236"/>
      <c r="QY122" s="84"/>
      <c r="QZ122" s="84"/>
      <c r="RA122" s="84"/>
      <c r="RB122" s="84"/>
      <c r="RC122" s="84"/>
      <c r="RD122" s="84"/>
      <c r="RE122" s="84"/>
      <c r="RF122" s="84"/>
      <c r="RG122" s="84"/>
      <c r="RH122" s="84"/>
      <c r="RI122" s="84"/>
      <c r="RJ122" s="84"/>
      <c r="RK122" s="84"/>
      <c r="RL122" s="84"/>
      <c r="RM122" s="84"/>
      <c r="RN122" s="84"/>
      <c r="RO122" s="84"/>
      <c r="RP122" s="84"/>
      <c r="RQ122" s="84"/>
      <c r="RR122" s="84"/>
      <c r="RS122" s="84"/>
      <c r="RT122" s="84"/>
      <c r="RU122" s="84"/>
      <c r="RV122" s="84"/>
      <c r="RW122" s="84"/>
      <c r="RX122" s="84"/>
      <c r="RY122" s="84"/>
      <c r="RZ122" s="84"/>
      <c r="SA122" s="84"/>
      <c r="SB122" s="84"/>
      <c r="SC122" s="84"/>
      <c r="SD122" s="84"/>
      <c r="SE122" s="84"/>
      <c r="SF122" s="84"/>
      <c r="SG122" s="84"/>
      <c r="SH122" s="84"/>
      <c r="SI122" s="84"/>
      <c r="SJ122" s="84"/>
      <c r="SK122" s="84"/>
      <c r="SL122" s="84"/>
      <c r="SM122" s="84"/>
      <c r="SN122" s="84"/>
      <c r="SO122" s="84"/>
      <c r="SP122" s="84"/>
      <c r="SQ122" s="84"/>
      <c r="SR122" s="84"/>
      <c r="SS122" s="84"/>
      <c r="ST122" s="84"/>
      <c r="SU122" s="84"/>
      <c r="SV122" s="84"/>
      <c r="SW122" s="84"/>
      <c r="SX122" s="84"/>
      <c r="SY122" s="84"/>
      <c r="SZ122" s="84"/>
      <c r="TA122" s="84"/>
      <c r="TB122" s="84"/>
      <c r="TC122" s="84"/>
      <c r="TD122" s="84"/>
      <c r="TE122" s="84"/>
      <c r="TF122" s="84"/>
      <c r="TG122" s="84"/>
      <c r="TH122" s="84"/>
      <c r="TI122" s="84"/>
      <c r="TJ122" s="84"/>
      <c r="TK122" s="84"/>
      <c r="TL122" s="84"/>
      <c r="TM122" s="84"/>
      <c r="TN122" s="84"/>
      <c r="TO122" s="84"/>
      <c r="TP122" s="84"/>
      <c r="TQ122" s="84"/>
      <c r="TR122" s="84"/>
      <c r="TS122" s="84"/>
      <c r="TT122" s="84"/>
      <c r="TU122" s="84"/>
      <c r="TV122" s="84"/>
      <c r="TW122" s="84"/>
      <c r="TX122" s="84"/>
      <c r="TY122" s="84"/>
      <c r="TZ122" s="84"/>
      <c r="UA122" s="84"/>
      <c r="UB122" s="84"/>
      <c r="UC122" s="84"/>
      <c r="UD122" s="84"/>
      <c r="UE122" s="84"/>
      <c r="UF122" s="84"/>
      <c r="UG122" s="84"/>
      <c r="UH122" s="84"/>
      <c r="UI122" s="84"/>
    </row>
    <row r="123" spans="1:555" s="90" customFormat="1" ht="19.5" customHeight="1" x14ac:dyDescent="0.35">
      <c r="A123" s="84"/>
      <c r="B123" s="1167">
        <f t="shared" si="1483"/>
        <v>43344</v>
      </c>
      <c r="C123" s="867">
        <f t="shared" si="1484"/>
        <v>59721.724999999999</v>
      </c>
      <c r="D123" s="869">
        <v>0</v>
      </c>
      <c r="E123" s="869">
        <v>0</v>
      </c>
      <c r="F123" s="867">
        <f t="shared" si="1280"/>
        <v>-120.29999999999995</v>
      </c>
      <c r="G123" s="870">
        <f t="shared" si="1485"/>
        <v>59601.424999999996</v>
      </c>
      <c r="H123" s="953">
        <f t="shared" si="1486"/>
        <v>-2.0143423519665576E-3</v>
      </c>
      <c r="I123" s="355">
        <f t="shared" si="1487"/>
        <v>230875.67000000004</v>
      </c>
      <c r="J123" s="355">
        <f>MAX(I55:I123)</f>
        <v>230995.97000000003</v>
      </c>
      <c r="K123" s="355">
        <f t="shared" si="1281"/>
        <v>-120.29999999998836</v>
      </c>
      <c r="L123" s="1145">
        <f t="shared" si="1282"/>
        <v>43344</v>
      </c>
      <c r="M123" s="330">
        <f t="shared" si="1488"/>
        <v>0</v>
      </c>
      <c r="N123" s="1218">
        <v>-758</v>
      </c>
      <c r="O123" s="498">
        <f t="shared" si="1283"/>
        <v>0</v>
      </c>
      <c r="P123" s="330">
        <f t="shared" si="1489"/>
        <v>1</v>
      </c>
      <c r="Q123" s="382">
        <f t="shared" si="1284"/>
        <v>-75.8</v>
      </c>
      <c r="R123" s="274">
        <f t="shared" si="1285"/>
        <v>-75.8</v>
      </c>
      <c r="S123" s="499">
        <f t="shared" si="1490"/>
        <v>0</v>
      </c>
      <c r="T123" s="1039">
        <v>2350</v>
      </c>
      <c r="U123" s="269">
        <f t="shared" si="1286"/>
        <v>0</v>
      </c>
      <c r="V123" s="499">
        <f t="shared" si="1491"/>
        <v>1</v>
      </c>
      <c r="W123" s="1236">
        <v>241</v>
      </c>
      <c r="X123" s="269">
        <f t="shared" si="1287"/>
        <v>241</v>
      </c>
      <c r="Y123" s="499">
        <f t="shared" si="1492"/>
        <v>0</v>
      </c>
      <c r="Z123" s="719">
        <v>-4360</v>
      </c>
      <c r="AA123" s="392">
        <f t="shared" si="1288"/>
        <v>0</v>
      </c>
      <c r="AB123" s="330">
        <f t="shared" si="1493"/>
        <v>0</v>
      </c>
      <c r="AC123" s="298">
        <f t="shared" si="1289"/>
        <v>-2180</v>
      </c>
      <c r="AD123" s="274">
        <f t="shared" si="1290"/>
        <v>0</v>
      </c>
      <c r="AE123" s="499">
        <f t="shared" si="1494"/>
        <v>1</v>
      </c>
      <c r="AF123" s="1040">
        <v>-436</v>
      </c>
      <c r="AG123" s="274">
        <f t="shared" si="1291"/>
        <v>-436</v>
      </c>
      <c r="AH123" s="499">
        <f t="shared" si="1495"/>
        <v>0</v>
      </c>
      <c r="AI123" s="1040">
        <v>-5950</v>
      </c>
      <c r="AJ123" s="392">
        <f t="shared" si="1292"/>
        <v>0</v>
      </c>
      <c r="AK123" s="330">
        <f t="shared" si="1496"/>
        <v>0</v>
      </c>
      <c r="AL123" s="1040">
        <v>-2975</v>
      </c>
      <c r="AM123" s="274">
        <f t="shared" si="1293"/>
        <v>0</v>
      </c>
      <c r="AN123" s="499">
        <f t="shared" si="1497"/>
        <v>1</v>
      </c>
      <c r="AO123" s="1040">
        <v>-1190</v>
      </c>
      <c r="AP123" s="392">
        <f t="shared" si="1294"/>
        <v>-1190</v>
      </c>
      <c r="AQ123" s="316">
        <f t="shared" si="1498"/>
        <v>0</v>
      </c>
      <c r="AR123" s="1036">
        <v>847.5</v>
      </c>
      <c r="AS123" s="392">
        <f t="shared" si="1295"/>
        <v>0</v>
      </c>
      <c r="AT123" s="276">
        <f t="shared" si="1499"/>
        <v>0</v>
      </c>
      <c r="AU123" s="1036">
        <v>423.75</v>
      </c>
      <c r="AV123" s="392">
        <f t="shared" si="1296"/>
        <v>0</v>
      </c>
      <c r="AW123" s="297">
        <f t="shared" si="1500"/>
        <v>1</v>
      </c>
      <c r="AX123" s="1036">
        <v>84.75</v>
      </c>
      <c r="AY123" s="274">
        <f t="shared" si="1297"/>
        <v>84.75</v>
      </c>
      <c r="AZ123" s="499">
        <f t="shared" si="1501"/>
        <v>0</v>
      </c>
      <c r="BA123" s="506">
        <v>-270</v>
      </c>
      <c r="BB123" s="392">
        <f t="shared" si="1298"/>
        <v>0</v>
      </c>
      <c r="BC123" s="330">
        <f t="shared" si="1502"/>
        <v>0</v>
      </c>
      <c r="BD123" s="506">
        <v>3190</v>
      </c>
      <c r="BE123" s="274">
        <f t="shared" si="1299"/>
        <v>0</v>
      </c>
      <c r="BF123" s="499">
        <f t="shared" si="1503"/>
        <v>0</v>
      </c>
      <c r="BG123" s="1039">
        <v>6150</v>
      </c>
      <c r="BH123" s="358">
        <f t="shared" si="1300"/>
        <v>0</v>
      </c>
      <c r="BI123" s="499">
        <f t="shared" si="1504"/>
        <v>0</v>
      </c>
      <c r="BJ123" s="1040">
        <v>-638</v>
      </c>
      <c r="BK123" s="269">
        <f t="shared" si="1301"/>
        <v>0</v>
      </c>
      <c r="BL123" s="499">
        <f t="shared" si="1505"/>
        <v>1</v>
      </c>
      <c r="BM123" s="382">
        <f t="shared" si="1302"/>
        <v>-319</v>
      </c>
      <c r="BN123" s="392">
        <f t="shared" si="1303"/>
        <v>-319</v>
      </c>
      <c r="BO123" s="499">
        <f t="shared" si="1506"/>
        <v>0</v>
      </c>
      <c r="BP123" s="1036">
        <v>137.5</v>
      </c>
      <c r="BQ123" s="274">
        <f t="shared" si="1304"/>
        <v>0</v>
      </c>
      <c r="BR123" s="499">
        <f t="shared" si="1507"/>
        <v>0</v>
      </c>
      <c r="BS123" s="719">
        <v>2787.5</v>
      </c>
      <c r="BT123" s="269">
        <f t="shared" si="1305"/>
        <v>0</v>
      </c>
      <c r="BU123" s="499">
        <f t="shared" si="1508"/>
        <v>1</v>
      </c>
      <c r="BV123" s="298">
        <f t="shared" si="1306"/>
        <v>1393.75</v>
      </c>
      <c r="BW123" s="392">
        <f t="shared" si="1307"/>
        <v>1393.75</v>
      </c>
      <c r="BX123" s="499">
        <f t="shared" si="1509"/>
        <v>0</v>
      </c>
      <c r="BY123" s="1039">
        <v>2120</v>
      </c>
      <c r="BZ123" s="392">
        <f t="shared" si="1308"/>
        <v>0</v>
      </c>
      <c r="CA123" s="297">
        <f t="shared" si="1575"/>
        <v>0</v>
      </c>
      <c r="CB123" s="1039">
        <v>1810</v>
      </c>
      <c r="CC123" s="269">
        <f t="shared" si="1309"/>
        <v>0</v>
      </c>
      <c r="CD123" s="501">
        <f t="shared" si="1510"/>
        <v>0</v>
      </c>
      <c r="CE123" s="298">
        <f t="shared" si="1310"/>
        <v>905</v>
      </c>
      <c r="CF123" s="500">
        <f t="shared" si="1311"/>
        <v>0</v>
      </c>
      <c r="CG123" s="330">
        <f t="shared" si="1511"/>
        <v>1</v>
      </c>
      <c r="CH123" s="1039">
        <v>181</v>
      </c>
      <c r="CI123" s="299">
        <f t="shared" si="1312"/>
        <v>181</v>
      </c>
      <c r="CJ123" s="499">
        <f t="shared" si="1512"/>
        <v>0</v>
      </c>
      <c r="CK123" s="506"/>
      <c r="CL123" s="392">
        <f t="shared" si="1313"/>
        <v>0</v>
      </c>
      <c r="CM123" s="330">
        <f t="shared" si="1513"/>
        <v>0</v>
      </c>
      <c r="CN123" s="506"/>
      <c r="CO123" s="269">
        <f t="shared" si="1314"/>
        <v>0</v>
      </c>
      <c r="CP123" s="501">
        <f t="shared" si="1514"/>
        <v>0</v>
      </c>
      <c r="CQ123" s="507"/>
      <c r="CR123" s="299"/>
      <c r="CS123" s="330">
        <f t="shared" si="1515"/>
        <v>1</v>
      </c>
      <c r="CT123" s="506"/>
      <c r="CU123" s="274">
        <f t="shared" si="1315"/>
        <v>0</v>
      </c>
      <c r="CV123" s="323">
        <f t="shared" si="1316"/>
        <v>-120.29999999999995</v>
      </c>
      <c r="CW123" s="323">
        <f t="shared" si="1516"/>
        <v>230875.67000000004</v>
      </c>
      <c r="CX123" s="223"/>
      <c r="CY123" s="1127">
        <f t="shared" si="1317"/>
        <v>43344</v>
      </c>
      <c r="CZ123" s="297">
        <f t="shared" si="1517"/>
        <v>0</v>
      </c>
      <c r="DA123" s="269">
        <v>274</v>
      </c>
      <c r="DB123" s="299">
        <f t="shared" si="1318"/>
        <v>0</v>
      </c>
      <c r="DC123" s="297">
        <f t="shared" si="1518"/>
        <v>0</v>
      </c>
      <c r="DD123" s="298">
        <f t="shared" si="1319"/>
        <v>27.4</v>
      </c>
      <c r="DE123" s="299">
        <f t="shared" si="1320"/>
        <v>0</v>
      </c>
      <c r="DF123" s="297">
        <f t="shared" si="1519"/>
        <v>0</v>
      </c>
      <c r="DG123" s="1217">
        <v>2575</v>
      </c>
      <c r="DH123" s="299">
        <f t="shared" si="1321"/>
        <v>0</v>
      </c>
      <c r="DI123" s="297">
        <f t="shared" si="1520"/>
        <v>0</v>
      </c>
      <c r="DJ123" s="1039">
        <v>258</v>
      </c>
      <c r="DK123" s="596">
        <f t="shared" si="1322"/>
        <v>0</v>
      </c>
      <c r="DL123" s="297">
        <f t="shared" si="1521"/>
        <v>0</v>
      </c>
      <c r="DM123" s="1218">
        <v>-2840</v>
      </c>
      <c r="DN123" s="596">
        <f t="shared" si="1323"/>
        <v>0</v>
      </c>
      <c r="DO123" s="330">
        <f t="shared" si="1522"/>
        <v>0</v>
      </c>
      <c r="DP123" s="298">
        <f t="shared" si="1324"/>
        <v>-1420</v>
      </c>
      <c r="DQ123" s="274">
        <f t="shared" si="1325"/>
        <v>0</v>
      </c>
      <c r="DR123" s="499">
        <f t="shared" si="1523"/>
        <v>0</v>
      </c>
      <c r="DS123" s="298">
        <f t="shared" si="1326"/>
        <v>-284</v>
      </c>
      <c r="DT123" s="274">
        <f t="shared" si="1327"/>
        <v>0</v>
      </c>
      <c r="DU123" s="297">
        <f t="shared" si="1524"/>
        <v>0</v>
      </c>
      <c r="DV123" s="1040">
        <v>-1703</v>
      </c>
      <c r="DW123" s="596">
        <f t="shared" si="1328"/>
        <v>0</v>
      </c>
      <c r="DX123" s="297">
        <f t="shared" si="1525"/>
        <v>0</v>
      </c>
      <c r="DY123" s="269">
        <f t="shared" si="1329"/>
        <v>-851.5</v>
      </c>
      <c r="DZ123" s="596">
        <f t="shared" si="1330"/>
        <v>0</v>
      </c>
      <c r="EA123" s="297">
        <f t="shared" si="1526"/>
        <v>0</v>
      </c>
      <c r="EB123" s="1052">
        <v>-340</v>
      </c>
      <c r="EC123" s="596">
        <f t="shared" si="1331"/>
        <v>0</v>
      </c>
      <c r="ED123" s="297">
        <f t="shared" si="1527"/>
        <v>0</v>
      </c>
      <c r="EE123" s="274">
        <v>-250</v>
      </c>
      <c r="EF123" s="596">
        <f t="shared" si="1332"/>
        <v>0</v>
      </c>
      <c r="EG123" s="297">
        <f t="shared" si="1528"/>
        <v>0</v>
      </c>
      <c r="EH123" s="269">
        <f t="shared" si="1333"/>
        <v>-125</v>
      </c>
      <c r="EI123" s="596">
        <f t="shared" si="1334"/>
        <v>0</v>
      </c>
      <c r="EJ123" s="276">
        <f t="shared" si="1529"/>
        <v>0</v>
      </c>
      <c r="EK123" s="269">
        <f t="shared" si="1335"/>
        <v>-25</v>
      </c>
      <c r="EL123" s="596">
        <f t="shared" si="1336"/>
        <v>0</v>
      </c>
      <c r="EM123" s="297">
        <f t="shared" si="1530"/>
        <v>0</v>
      </c>
      <c r="EN123" s="1229">
        <v>1090</v>
      </c>
      <c r="EO123" s="596">
        <f t="shared" si="1337"/>
        <v>0</v>
      </c>
      <c r="EP123" s="297">
        <f t="shared" si="1531"/>
        <v>0</v>
      </c>
      <c r="EQ123" s="269">
        <v>1670</v>
      </c>
      <c r="ER123" s="596">
        <f t="shared" si="1338"/>
        <v>0</v>
      </c>
      <c r="ES123" s="297">
        <f t="shared" si="1532"/>
        <v>0</v>
      </c>
      <c r="ET123" s="1039">
        <v>2640</v>
      </c>
      <c r="EU123" s="596">
        <f t="shared" si="1339"/>
        <v>0</v>
      </c>
      <c r="EV123" s="297">
        <f t="shared" si="1533"/>
        <v>0</v>
      </c>
      <c r="EW123" s="1039">
        <v>2113</v>
      </c>
      <c r="EX123" s="596">
        <f t="shared" si="1340"/>
        <v>0</v>
      </c>
      <c r="EY123" s="297">
        <f t="shared" si="1534"/>
        <v>0</v>
      </c>
      <c r="EZ123" s="1039">
        <v>1056</v>
      </c>
      <c r="FA123" s="596">
        <f t="shared" si="1341"/>
        <v>0</v>
      </c>
      <c r="FB123" s="297">
        <f t="shared" si="1535"/>
        <v>0</v>
      </c>
      <c r="FC123" s="1036">
        <v>1212.5</v>
      </c>
      <c r="FD123" s="596">
        <f t="shared" si="1342"/>
        <v>0</v>
      </c>
      <c r="FE123" s="297">
        <f t="shared" si="1536"/>
        <v>0</v>
      </c>
      <c r="FF123" s="1039">
        <v>2031</v>
      </c>
      <c r="FG123" s="596">
        <f t="shared" si="1343"/>
        <v>0</v>
      </c>
      <c r="FH123" s="297">
        <f t="shared" si="1537"/>
        <v>0</v>
      </c>
      <c r="FI123" s="1039">
        <v>1016</v>
      </c>
      <c r="FJ123" s="596">
        <f t="shared" si="1344"/>
        <v>0</v>
      </c>
      <c r="FK123" s="297">
        <f t="shared" si="1538"/>
        <v>0</v>
      </c>
      <c r="FL123" s="1039">
        <v>760</v>
      </c>
      <c r="FM123" s="596">
        <f t="shared" si="1345"/>
        <v>0</v>
      </c>
      <c r="FN123" s="297">
        <f t="shared" si="1539"/>
        <v>0</v>
      </c>
      <c r="FO123" s="1039">
        <v>2080</v>
      </c>
      <c r="FP123" s="274">
        <f t="shared" si="1346"/>
        <v>0</v>
      </c>
      <c r="FQ123" s="274"/>
      <c r="FR123" s="297">
        <f t="shared" si="1540"/>
        <v>0</v>
      </c>
      <c r="FS123" s="269">
        <f t="shared" si="1347"/>
        <v>1040</v>
      </c>
      <c r="FT123" s="596">
        <f t="shared" si="1348"/>
        <v>0</v>
      </c>
      <c r="FU123" s="297">
        <f t="shared" si="1541"/>
        <v>0</v>
      </c>
      <c r="FV123" s="269">
        <f t="shared" si="1349"/>
        <v>208</v>
      </c>
      <c r="FW123" s="596">
        <f t="shared" si="1350"/>
        <v>0</v>
      </c>
      <c r="FX123" s="301">
        <f t="shared" si="1351"/>
        <v>0</v>
      </c>
      <c r="FY123" s="492">
        <f t="shared" si="1542"/>
        <v>0</v>
      </c>
      <c r="FZ123" s="302"/>
      <c r="GA123" s="1131">
        <f t="shared" si="1352"/>
        <v>43344</v>
      </c>
      <c r="GB123" s="316">
        <f t="shared" si="1543"/>
        <v>0</v>
      </c>
      <c r="GC123" s="961">
        <v>299</v>
      </c>
      <c r="GD123" s="268">
        <f t="shared" si="1353"/>
        <v>0</v>
      </c>
      <c r="GE123" s="316">
        <f t="shared" si="1544"/>
        <v>0</v>
      </c>
      <c r="GF123" s="1036">
        <v>30</v>
      </c>
      <c r="GG123" s="386">
        <f t="shared" si="1354"/>
        <v>0</v>
      </c>
      <c r="GH123" s="669">
        <f t="shared" si="1545"/>
        <v>0</v>
      </c>
      <c r="GI123" s="1040">
        <v>-665</v>
      </c>
      <c r="GJ123" s="268">
        <f t="shared" si="1355"/>
        <v>0</v>
      </c>
      <c r="GK123" s="546">
        <f t="shared" si="1546"/>
        <v>0</v>
      </c>
      <c r="GL123" s="268">
        <f t="shared" si="1356"/>
        <v>-66.5</v>
      </c>
      <c r="GM123" s="386">
        <f t="shared" si="1357"/>
        <v>0</v>
      </c>
      <c r="GN123" s="297">
        <f t="shared" si="1547"/>
        <v>0</v>
      </c>
      <c r="GO123" s="269">
        <v>-2859</v>
      </c>
      <c r="GP123" s="596">
        <f t="shared" si="1358"/>
        <v>0</v>
      </c>
      <c r="GQ123" s="330">
        <f t="shared" si="1548"/>
        <v>0</v>
      </c>
      <c r="GR123" s="298">
        <f t="shared" si="1359"/>
        <v>-1429.5</v>
      </c>
      <c r="GS123" s="274">
        <f t="shared" si="1360"/>
        <v>0</v>
      </c>
      <c r="GT123" s="499">
        <f t="shared" si="1549"/>
        <v>0</v>
      </c>
      <c r="GU123" s="298">
        <f t="shared" si="1361"/>
        <v>-285.89999999999998</v>
      </c>
      <c r="GV123" s="274">
        <f t="shared" si="1362"/>
        <v>0</v>
      </c>
      <c r="GW123" s="499">
        <f t="shared" si="1550"/>
        <v>0</v>
      </c>
      <c r="GX123" s="1040">
        <v>-2180</v>
      </c>
      <c r="GY123" s="274">
        <f t="shared" si="1363"/>
        <v>0</v>
      </c>
      <c r="GZ123" s="499">
        <f t="shared" si="1551"/>
        <v>0</v>
      </c>
      <c r="HA123" s="298">
        <f t="shared" si="1364"/>
        <v>-1090</v>
      </c>
      <c r="HB123" s="274">
        <f t="shared" si="1365"/>
        <v>0</v>
      </c>
      <c r="HC123" s="499">
        <f t="shared" si="1552"/>
        <v>0</v>
      </c>
      <c r="HD123" s="1040">
        <v>-436</v>
      </c>
      <c r="HE123" s="274">
        <f t="shared" si="1366"/>
        <v>0</v>
      </c>
      <c r="HF123" s="691">
        <f t="shared" si="1553"/>
        <v>0</v>
      </c>
      <c r="HG123" s="317">
        <v>1595</v>
      </c>
      <c r="HH123" s="498">
        <f t="shared" si="1367"/>
        <v>0</v>
      </c>
      <c r="HI123" s="691">
        <f t="shared" si="1554"/>
        <v>0</v>
      </c>
      <c r="HJ123" s="317">
        <f t="shared" si="1368"/>
        <v>797.5</v>
      </c>
      <c r="HK123" s="498">
        <f t="shared" si="1369"/>
        <v>0</v>
      </c>
      <c r="HL123" s="689">
        <f t="shared" si="1555"/>
        <v>0</v>
      </c>
      <c r="HM123" s="317">
        <f t="shared" si="1370"/>
        <v>159.5</v>
      </c>
      <c r="HN123" s="317">
        <f t="shared" si="1371"/>
        <v>0</v>
      </c>
      <c r="HO123" s="691">
        <f t="shared" si="1556"/>
        <v>0</v>
      </c>
      <c r="HP123" s="1039">
        <v>470</v>
      </c>
      <c r="HQ123" s="498">
        <f t="shared" si="1372"/>
        <v>0</v>
      </c>
      <c r="HR123" s="499"/>
      <c r="HS123" s="298"/>
      <c r="HT123" s="392"/>
      <c r="HU123" s="691">
        <f t="shared" si="1557"/>
        <v>0</v>
      </c>
      <c r="HV123" s="1039">
        <v>1600</v>
      </c>
      <c r="HW123" s="498">
        <f t="shared" si="1373"/>
        <v>0</v>
      </c>
      <c r="HX123" s="499"/>
      <c r="HY123" s="298"/>
      <c r="HZ123" s="392"/>
      <c r="IA123" s="689">
        <f t="shared" si="1558"/>
        <v>0</v>
      </c>
      <c r="IB123" s="1039">
        <v>2338</v>
      </c>
      <c r="IC123" s="317">
        <f t="shared" si="1374"/>
        <v>0</v>
      </c>
      <c r="ID123" s="499">
        <f t="shared" si="1559"/>
        <v>0</v>
      </c>
      <c r="IE123" s="1039">
        <v>188</v>
      </c>
      <c r="IF123" s="392">
        <f t="shared" si="1375"/>
        <v>0</v>
      </c>
      <c r="IG123" s="691">
        <f t="shared" si="1560"/>
        <v>0</v>
      </c>
      <c r="IH123" s="317">
        <v>2763</v>
      </c>
      <c r="II123" s="498">
        <f t="shared" si="1376"/>
        <v>0</v>
      </c>
      <c r="IJ123" s="691">
        <f t="shared" si="1561"/>
        <v>0</v>
      </c>
      <c r="IK123" s="298">
        <f t="shared" si="1377"/>
        <v>1381.5</v>
      </c>
      <c r="IL123" s="317">
        <f t="shared" si="1378"/>
        <v>0</v>
      </c>
      <c r="IM123" s="499">
        <f t="shared" si="1562"/>
        <v>0</v>
      </c>
      <c r="IN123" s="1039">
        <v>276</v>
      </c>
      <c r="IO123" s="392">
        <f t="shared" si="1379"/>
        <v>0</v>
      </c>
      <c r="IP123" s="499">
        <f t="shared" si="1563"/>
        <v>0</v>
      </c>
      <c r="IQ123" s="1036">
        <v>206.25</v>
      </c>
      <c r="IR123" s="392">
        <f t="shared" si="1380"/>
        <v>0</v>
      </c>
      <c r="IS123" s="499"/>
      <c r="IT123" s="298"/>
      <c r="IU123" s="392"/>
      <c r="IV123" s="499">
        <f t="shared" si="1564"/>
        <v>0</v>
      </c>
      <c r="IW123" s="719">
        <v>1537</v>
      </c>
      <c r="IX123" s="392">
        <f t="shared" si="1381"/>
        <v>0</v>
      </c>
      <c r="IY123" s="499">
        <f t="shared" si="1565"/>
        <v>0</v>
      </c>
      <c r="IZ123" s="298">
        <f t="shared" si="1382"/>
        <v>768.5</v>
      </c>
      <c r="JA123" s="392">
        <f t="shared" si="1383"/>
        <v>0</v>
      </c>
      <c r="JB123" s="385">
        <f t="shared" si="1566"/>
        <v>0</v>
      </c>
      <c r="JC123" s="298">
        <v>123</v>
      </c>
      <c r="JD123" s="392">
        <f t="shared" si="1384"/>
        <v>0</v>
      </c>
      <c r="JE123" s="499">
        <f t="shared" si="1567"/>
        <v>0</v>
      </c>
      <c r="JF123" s="298">
        <v>1235</v>
      </c>
      <c r="JG123" s="392">
        <f t="shared" si="1385"/>
        <v>0</v>
      </c>
      <c r="JH123" s="499">
        <f t="shared" si="1568"/>
        <v>0</v>
      </c>
      <c r="JI123" s="1039">
        <v>1070</v>
      </c>
      <c r="JJ123" s="392">
        <f t="shared" si="1386"/>
        <v>0</v>
      </c>
      <c r="JK123" s="499">
        <f t="shared" si="1569"/>
        <v>0</v>
      </c>
      <c r="JL123" s="1039">
        <v>535</v>
      </c>
      <c r="JM123" s="392">
        <f t="shared" si="1387"/>
        <v>0</v>
      </c>
      <c r="JN123" s="499">
        <f t="shared" si="1570"/>
        <v>0</v>
      </c>
      <c r="JO123" s="298">
        <f t="shared" si="1388"/>
        <v>107</v>
      </c>
      <c r="JP123" s="392">
        <f t="shared" si="1389"/>
        <v>0</v>
      </c>
      <c r="JQ123" s="561">
        <f t="shared" si="1390"/>
        <v>0</v>
      </c>
      <c r="JR123" s="498">
        <f t="shared" si="1571"/>
        <v>0</v>
      </c>
      <c r="JS123" s="223"/>
      <c r="JT123" s="254">
        <f t="shared" si="1391"/>
        <v>43709</v>
      </c>
      <c r="JU123" s="253">
        <f t="shared" si="1392"/>
        <v>0</v>
      </c>
      <c r="JV123" s="253">
        <f t="shared" si="1393"/>
        <v>16274.125</v>
      </c>
      <c r="JW123" s="253">
        <f t="shared" si="1394"/>
        <v>0</v>
      </c>
      <c r="JX123" s="253">
        <f t="shared" si="1395"/>
        <v>12181.5</v>
      </c>
      <c r="JY123" s="253">
        <f t="shared" si="1396"/>
        <v>0</v>
      </c>
      <c r="JZ123" s="253">
        <f t="shared" si="1397"/>
        <v>0</v>
      </c>
      <c r="KA123" s="253">
        <f t="shared" si="1398"/>
        <v>14677</v>
      </c>
      <c r="KB123" s="253">
        <f t="shared" si="1399"/>
        <v>0</v>
      </c>
      <c r="KC123" s="253">
        <f t="shared" si="1400"/>
        <v>0</v>
      </c>
      <c r="KD123" s="831">
        <f t="shared" si="1401"/>
        <v>22289</v>
      </c>
      <c r="KE123" s="831">
        <f t="shared" si="1402"/>
        <v>0</v>
      </c>
      <c r="KF123" s="831">
        <f t="shared" si="1403"/>
        <v>0</v>
      </c>
      <c r="KG123" s="831">
        <f t="shared" si="1404"/>
        <v>8739.61</v>
      </c>
      <c r="KH123" s="831">
        <f t="shared" si="1405"/>
        <v>0</v>
      </c>
      <c r="KI123" s="831">
        <f t="shared" si="1406"/>
        <v>0</v>
      </c>
      <c r="KJ123" s="253">
        <f t="shared" si="1407"/>
        <v>0</v>
      </c>
      <c r="KK123" s="831">
        <f t="shared" si="1408"/>
        <v>0</v>
      </c>
      <c r="KL123" s="831">
        <f t="shared" si="1409"/>
        <v>97083.875</v>
      </c>
      <c r="KM123" s="831">
        <f t="shared" si="1410"/>
        <v>0</v>
      </c>
      <c r="KN123" s="831">
        <f t="shared" si="1411"/>
        <v>0</v>
      </c>
      <c r="KO123" s="831">
        <f t="shared" si="1412"/>
        <v>77612.5</v>
      </c>
      <c r="KP123" s="831">
        <f t="shared" si="1413"/>
        <v>0</v>
      </c>
      <c r="KQ123" s="831">
        <f t="shared" si="1414"/>
        <v>0</v>
      </c>
      <c r="KR123" s="831">
        <f t="shared" si="1415"/>
        <v>0</v>
      </c>
      <c r="KS123" s="831">
        <f t="shared" si="1416"/>
        <v>12187</v>
      </c>
      <c r="KT123" s="243">
        <f t="shared" si="1417"/>
        <v>0</v>
      </c>
      <c r="KU123" s="243">
        <f t="shared" si="1418"/>
        <v>0</v>
      </c>
      <c r="KV123" s="243">
        <f t="shared" si="1419"/>
        <v>0</v>
      </c>
      <c r="KW123" s="243">
        <f t="shared" si="1420"/>
        <v>0</v>
      </c>
      <c r="KX123" s="243">
        <f t="shared" si="1421"/>
        <v>0</v>
      </c>
      <c r="KY123" s="243">
        <f t="shared" si="1422"/>
        <v>0</v>
      </c>
      <c r="KZ123" s="243">
        <f t="shared" si="1572"/>
        <v>0</v>
      </c>
      <c r="LA123" s="243">
        <f t="shared" si="1423"/>
        <v>0</v>
      </c>
      <c r="LB123" s="243">
        <f t="shared" si="1424"/>
        <v>0</v>
      </c>
      <c r="LC123" s="243">
        <f t="shared" si="1425"/>
        <v>0</v>
      </c>
      <c r="LD123" s="243">
        <f t="shared" si="1426"/>
        <v>0</v>
      </c>
      <c r="LE123" s="243">
        <f t="shared" si="1427"/>
        <v>0</v>
      </c>
      <c r="LF123" s="243">
        <f t="shared" si="1428"/>
        <v>0</v>
      </c>
      <c r="LG123" s="243">
        <f t="shared" si="1429"/>
        <v>0</v>
      </c>
      <c r="LH123" s="243">
        <f t="shared" si="1430"/>
        <v>0</v>
      </c>
      <c r="LI123" s="243">
        <f t="shared" si="1431"/>
        <v>0</v>
      </c>
      <c r="LJ123" s="243">
        <f t="shared" si="1432"/>
        <v>0</v>
      </c>
      <c r="LK123" s="243">
        <f t="shared" si="1433"/>
        <v>0</v>
      </c>
      <c r="LL123" s="243">
        <f t="shared" si="1434"/>
        <v>0</v>
      </c>
      <c r="LM123" s="243">
        <f t="shared" si="1435"/>
        <v>0</v>
      </c>
      <c r="LN123" s="243">
        <f t="shared" si="1436"/>
        <v>0</v>
      </c>
      <c r="LO123" s="243">
        <f t="shared" si="1437"/>
        <v>0</v>
      </c>
      <c r="LP123" s="243">
        <f t="shared" si="1438"/>
        <v>0</v>
      </c>
      <c r="LQ123" s="243">
        <f t="shared" si="1439"/>
        <v>0</v>
      </c>
      <c r="LR123" s="243">
        <f t="shared" si="1440"/>
        <v>0</v>
      </c>
      <c r="LS123" s="243">
        <f t="shared" si="1441"/>
        <v>0</v>
      </c>
      <c r="LT123" s="243">
        <f t="shared" si="1442"/>
        <v>0</v>
      </c>
      <c r="LU123" s="243">
        <f t="shared" si="1443"/>
        <v>0</v>
      </c>
      <c r="LV123" s="243">
        <f t="shared" si="1444"/>
        <v>0</v>
      </c>
      <c r="LW123" s="243">
        <f t="shared" si="1445"/>
        <v>0</v>
      </c>
      <c r="LX123" s="243">
        <f t="shared" si="1446"/>
        <v>0</v>
      </c>
      <c r="LY123" s="243">
        <f t="shared" si="1447"/>
        <v>0</v>
      </c>
      <c r="LZ123" s="243">
        <f t="shared" si="1448"/>
        <v>0</v>
      </c>
      <c r="MA123" s="243">
        <f t="shared" si="1449"/>
        <v>0</v>
      </c>
      <c r="MB123" s="243">
        <f t="shared" si="1450"/>
        <v>0</v>
      </c>
      <c r="MC123" s="243">
        <f t="shared" si="1573"/>
        <v>0</v>
      </c>
      <c r="MD123" s="243">
        <f t="shared" si="1451"/>
        <v>0</v>
      </c>
      <c r="ME123" s="243">
        <f t="shared" si="1452"/>
        <v>0</v>
      </c>
      <c r="MF123" s="243">
        <f t="shared" si="1453"/>
        <v>0</v>
      </c>
      <c r="MG123" s="243">
        <f t="shared" si="1454"/>
        <v>0</v>
      </c>
      <c r="MH123" s="243">
        <f t="shared" si="1455"/>
        <v>0</v>
      </c>
      <c r="MI123" s="243">
        <f t="shared" si="1456"/>
        <v>0</v>
      </c>
      <c r="MJ123" s="243">
        <f t="shared" si="1457"/>
        <v>0</v>
      </c>
      <c r="MK123" s="243">
        <f t="shared" si="1458"/>
        <v>0</v>
      </c>
      <c r="ML123" s="243">
        <f t="shared" si="1459"/>
        <v>0</v>
      </c>
      <c r="MM123" s="243">
        <f t="shared" si="1460"/>
        <v>0</v>
      </c>
      <c r="MN123" s="243">
        <f t="shared" si="1461"/>
        <v>0</v>
      </c>
      <c r="MO123" s="243">
        <f t="shared" si="1462"/>
        <v>0</v>
      </c>
      <c r="MP123" s="243">
        <f t="shared" si="1463"/>
        <v>0</v>
      </c>
      <c r="MQ123" s="243">
        <f t="shared" si="1464"/>
        <v>0</v>
      </c>
      <c r="MR123" s="243">
        <f t="shared" si="1465"/>
        <v>0</v>
      </c>
      <c r="MS123" s="243">
        <f t="shared" si="1466"/>
        <v>0</v>
      </c>
      <c r="MT123" s="243">
        <f t="shared" si="1467"/>
        <v>0</v>
      </c>
      <c r="MU123" s="243">
        <f t="shared" si="1468"/>
        <v>0</v>
      </c>
      <c r="MV123" s="243">
        <f t="shared" si="1469"/>
        <v>0</v>
      </c>
      <c r="MW123" s="861">
        <f t="shared" si="1576"/>
        <v>43709</v>
      </c>
      <c r="MX123" s="253">
        <f t="shared" si="1577"/>
        <v>261044.61</v>
      </c>
      <c r="MY123" s="243">
        <f t="shared" si="1578"/>
        <v>0</v>
      </c>
      <c r="MZ123" s="243">
        <f t="shared" si="1579"/>
        <v>0</v>
      </c>
      <c r="NA123" s="243">
        <f t="shared" si="1580"/>
        <v>261044.61</v>
      </c>
      <c r="NB123" s="359"/>
      <c r="NC123" s="1159">
        <f t="shared" si="1470"/>
        <v>43344</v>
      </c>
      <c r="ND123" s="378">
        <f t="shared" si="1471"/>
        <v>-120.29999999999995</v>
      </c>
      <c r="NE123" s="378">
        <f t="shared" si="1472"/>
        <v>0</v>
      </c>
      <c r="NF123" s="382">
        <f t="shared" si="1473"/>
        <v>0</v>
      </c>
      <c r="NG123" s="274">
        <f t="shared" si="1474"/>
        <v>-120.29999999999995</v>
      </c>
      <c r="NH123" s="819">
        <f t="shared" si="1475"/>
        <v>43344</v>
      </c>
      <c r="NI123" s="269">
        <f t="shared" si="1476"/>
        <v>0</v>
      </c>
      <c r="NJ123" s="274">
        <f t="shared" si="1477"/>
        <v>-120.29999999999995</v>
      </c>
      <c r="NK123" s="1113">
        <f t="shared" si="1478"/>
        <v>0</v>
      </c>
      <c r="NL123" s="992">
        <f t="shared" si="1479"/>
        <v>1</v>
      </c>
      <c r="NM123" s="413">
        <f t="shared" si="1480"/>
        <v>43344</v>
      </c>
      <c r="NN123" s="378">
        <f t="shared" si="1574"/>
        <v>230875.67000000004</v>
      </c>
      <c r="NO123" s="243">
        <f>MAX(NN55:NN123)</f>
        <v>230995.97000000003</v>
      </c>
      <c r="NP123" s="243">
        <f t="shared" si="1481"/>
        <v>-120.29999999998836</v>
      </c>
      <c r="NQ123" s="276">
        <f>(NP123=NP203)*1</f>
        <v>0</v>
      </c>
      <c r="NR123" s="254">
        <f t="shared" si="1482"/>
        <v>0</v>
      </c>
      <c r="NS123" s="757"/>
      <c r="NT123" s="757"/>
      <c r="NU123" s="758"/>
      <c r="NV123" s="758"/>
      <c r="NW123" s="758"/>
      <c r="NX123" s="234"/>
      <c r="NY123" s="241"/>
      <c r="NZ123" s="241"/>
      <c r="OA123" s="143"/>
      <c r="OB123" s="241"/>
      <c r="OC123" s="241"/>
      <c r="OD123" s="236"/>
      <c r="OE123" s="236"/>
      <c r="OF123" s="236"/>
      <c r="OG123" s="234"/>
      <c r="OH123" s="143"/>
      <c r="OI123" s="236"/>
      <c r="OJ123" s="236"/>
      <c r="OK123" s="236"/>
      <c r="OL123" s="236"/>
      <c r="OM123" s="236"/>
      <c r="ON123" s="236"/>
      <c r="OO123" s="236"/>
      <c r="OP123" s="236"/>
      <c r="OQ123" s="236"/>
      <c r="OR123" s="236"/>
      <c r="OS123" s="236"/>
      <c r="OT123" s="236"/>
      <c r="OU123" s="236"/>
      <c r="OV123" s="236"/>
      <c r="OW123" s="236"/>
      <c r="OX123" s="236"/>
      <c r="OY123" s="236"/>
      <c r="OZ123" s="236"/>
      <c r="PA123" s="236"/>
      <c r="PB123" s="236"/>
      <c r="PC123" s="236"/>
      <c r="PD123" s="236"/>
      <c r="PE123" s="236"/>
      <c r="PF123" s="236"/>
      <c r="PG123" s="236"/>
      <c r="PH123" s="236"/>
      <c r="PI123" s="236"/>
      <c r="PJ123" s="236"/>
      <c r="PK123" s="236"/>
      <c r="PL123" s="236"/>
      <c r="PM123" s="236"/>
      <c r="PN123" s="236"/>
      <c r="PO123" s="236"/>
      <c r="PP123" s="236"/>
      <c r="PQ123" s="236"/>
      <c r="PR123" s="236"/>
      <c r="PS123" s="236"/>
      <c r="PT123" s="236"/>
      <c r="PU123" s="236"/>
      <c r="PV123" s="236"/>
      <c r="PW123" s="236"/>
      <c r="PX123" s="236"/>
      <c r="PY123" s="236"/>
      <c r="PZ123" s="236"/>
      <c r="QA123" s="236"/>
      <c r="QB123" s="236"/>
      <c r="QC123" s="236"/>
      <c r="QD123" s="236"/>
      <c r="QE123" s="236"/>
      <c r="QF123" s="236"/>
      <c r="QG123" s="236"/>
      <c r="QH123" s="236"/>
      <c r="QI123" s="236"/>
      <c r="QJ123" s="236"/>
      <c r="QK123" s="236"/>
      <c r="QL123" s="236"/>
      <c r="QM123" s="236"/>
      <c r="QN123" s="236"/>
      <c r="QO123" s="236"/>
      <c r="QP123" s="236"/>
      <c r="QQ123" s="236"/>
      <c r="QR123" s="236"/>
      <c r="QS123" s="236"/>
      <c r="QT123" s="236"/>
      <c r="QU123" s="236"/>
      <c r="QV123" s="236"/>
      <c r="QW123" s="236"/>
      <c r="QX123" s="236"/>
      <c r="QY123" s="84"/>
      <c r="QZ123" s="84"/>
      <c r="RA123" s="84"/>
      <c r="RB123" s="84"/>
      <c r="RC123" s="84"/>
      <c r="RD123" s="84"/>
      <c r="RE123" s="84"/>
      <c r="RF123" s="84"/>
      <c r="RG123" s="84"/>
      <c r="RH123" s="84"/>
      <c r="RI123" s="84"/>
      <c r="RJ123" s="84"/>
      <c r="RK123" s="84"/>
      <c r="RL123" s="84"/>
      <c r="RM123" s="84"/>
      <c r="RN123" s="84"/>
      <c r="RO123" s="84"/>
      <c r="RP123" s="84"/>
      <c r="RQ123" s="84"/>
      <c r="RR123" s="84"/>
      <c r="RS123" s="84"/>
      <c r="RT123" s="84"/>
      <c r="RU123" s="84"/>
      <c r="RV123" s="84"/>
      <c r="RW123" s="84"/>
      <c r="RX123" s="84"/>
      <c r="RY123" s="84"/>
      <c r="RZ123" s="84"/>
      <c r="SA123" s="84"/>
      <c r="SB123" s="84"/>
      <c r="SC123" s="84"/>
      <c r="SD123" s="84"/>
      <c r="SE123" s="84"/>
      <c r="SF123" s="84"/>
      <c r="SG123" s="84"/>
      <c r="SH123" s="84"/>
      <c r="SI123" s="84"/>
      <c r="SJ123" s="84"/>
      <c r="SK123" s="84"/>
      <c r="SL123" s="84"/>
      <c r="SM123" s="84"/>
      <c r="SN123" s="84"/>
      <c r="SO123" s="84"/>
      <c r="SP123" s="84"/>
      <c r="SQ123" s="84"/>
      <c r="SR123" s="84"/>
      <c r="SS123" s="84"/>
      <c r="ST123" s="84"/>
      <c r="SU123" s="84"/>
      <c r="SV123" s="84"/>
      <c r="SW123" s="84"/>
      <c r="SX123" s="84"/>
      <c r="SY123" s="84"/>
      <c r="SZ123" s="84"/>
      <c r="TA123" s="84"/>
      <c r="TB123" s="84"/>
      <c r="TC123" s="84"/>
      <c r="TD123" s="84"/>
      <c r="TE123" s="84"/>
      <c r="TF123" s="84"/>
      <c r="TG123" s="84"/>
      <c r="TH123" s="84"/>
      <c r="TI123" s="84"/>
      <c r="TJ123" s="84"/>
      <c r="TK123" s="84"/>
      <c r="TL123" s="84"/>
      <c r="TM123" s="84"/>
      <c r="TN123" s="84"/>
      <c r="TO123" s="84"/>
      <c r="TP123" s="84"/>
      <c r="TQ123" s="84"/>
      <c r="TR123" s="84"/>
      <c r="TS123" s="84"/>
      <c r="TT123" s="84"/>
      <c r="TU123" s="84"/>
      <c r="TV123" s="84"/>
      <c r="TW123" s="84"/>
      <c r="TX123" s="84"/>
      <c r="TY123" s="84"/>
      <c r="TZ123" s="84"/>
      <c r="UA123" s="84"/>
      <c r="UB123" s="84"/>
      <c r="UC123" s="84"/>
      <c r="UD123" s="84"/>
      <c r="UE123" s="84"/>
      <c r="UF123" s="84"/>
      <c r="UG123" s="84"/>
      <c r="UH123" s="84"/>
      <c r="UI123" s="84"/>
    </row>
    <row r="124" spans="1:555" s="90" customFormat="1" ht="19.5" customHeight="1" x14ac:dyDescent="0.35">
      <c r="A124" s="84"/>
      <c r="B124" s="1167">
        <f t="shared" si="1483"/>
        <v>43374</v>
      </c>
      <c r="C124" s="867">
        <f t="shared" si="1484"/>
        <v>59601.424999999996</v>
      </c>
      <c r="D124" s="869">
        <v>0</v>
      </c>
      <c r="E124" s="869">
        <v>0</v>
      </c>
      <c r="F124" s="867">
        <f t="shared" si="1280"/>
        <v>2267.4</v>
      </c>
      <c r="G124" s="870">
        <f t="shared" si="1485"/>
        <v>61868.824999999997</v>
      </c>
      <c r="H124" s="953">
        <f t="shared" si="1486"/>
        <v>3.8042714582746974E-2</v>
      </c>
      <c r="I124" s="355">
        <f t="shared" si="1487"/>
        <v>233143.07000000004</v>
      </c>
      <c r="J124" s="355">
        <f>MAX(I55:I124)</f>
        <v>233143.07000000004</v>
      </c>
      <c r="K124" s="355">
        <f t="shared" si="1281"/>
        <v>0</v>
      </c>
      <c r="L124" s="1145">
        <f t="shared" si="1282"/>
        <v>43374</v>
      </c>
      <c r="M124" s="330">
        <f t="shared" si="1488"/>
        <v>0</v>
      </c>
      <c r="N124" s="1217">
        <v>3919</v>
      </c>
      <c r="O124" s="498">
        <f t="shared" si="1283"/>
        <v>0</v>
      </c>
      <c r="P124" s="330">
        <f t="shared" si="1489"/>
        <v>1</v>
      </c>
      <c r="Q124" s="382">
        <f t="shared" si="1284"/>
        <v>391.9</v>
      </c>
      <c r="R124" s="274">
        <f t="shared" si="1285"/>
        <v>391.9</v>
      </c>
      <c r="S124" s="499">
        <f t="shared" si="1490"/>
        <v>0</v>
      </c>
      <c r="T124" s="1039">
        <v>3355</v>
      </c>
      <c r="U124" s="269">
        <f t="shared" si="1286"/>
        <v>0</v>
      </c>
      <c r="V124" s="499">
        <f t="shared" si="1491"/>
        <v>1</v>
      </c>
      <c r="W124" s="1236">
        <v>336</v>
      </c>
      <c r="X124" s="269">
        <f t="shared" si="1287"/>
        <v>336</v>
      </c>
      <c r="Y124" s="499">
        <f t="shared" si="1492"/>
        <v>0</v>
      </c>
      <c r="Z124" s="719">
        <v>1880</v>
      </c>
      <c r="AA124" s="392">
        <f t="shared" si="1288"/>
        <v>0</v>
      </c>
      <c r="AB124" s="330">
        <f t="shared" si="1493"/>
        <v>0</v>
      </c>
      <c r="AC124" s="298">
        <f t="shared" si="1289"/>
        <v>940</v>
      </c>
      <c r="AD124" s="274">
        <f t="shared" si="1290"/>
        <v>0</v>
      </c>
      <c r="AE124" s="499">
        <f t="shared" si="1494"/>
        <v>1</v>
      </c>
      <c r="AF124" s="1039">
        <v>188</v>
      </c>
      <c r="AG124" s="274">
        <f t="shared" si="1291"/>
        <v>188</v>
      </c>
      <c r="AH124" s="499">
        <f t="shared" si="1495"/>
        <v>0</v>
      </c>
      <c r="AI124" s="1040">
        <v>-2270</v>
      </c>
      <c r="AJ124" s="392">
        <f t="shared" si="1292"/>
        <v>0</v>
      </c>
      <c r="AK124" s="330">
        <f t="shared" si="1496"/>
        <v>0</v>
      </c>
      <c r="AL124" s="1040">
        <v>-1135</v>
      </c>
      <c r="AM124" s="274">
        <f t="shared" si="1293"/>
        <v>0</v>
      </c>
      <c r="AN124" s="499">
        <f t="shared" si="1497"/>
        <v>1</v>
      </c>
      <c r="AO124" s="1040">
        <v>-454</v>
      </c>
      <c r="AP124" s="392">
        <f t="shared" si="1294"/>
        <v>-454</v>
      </c>
      <c r="AQ124" s="316">
        <f t="shared" si="1498"/>
        <v>0</v>
      </c>
      <c r="AR124" s="964">
        <v>-1002.5</v>
      </c>
      <c r="AS124" s="392">
        <f t="shared" si="1295"/>
        <v>0</v>
      </c>
      <c r="AT124" s="276">
        <f t="shared" si="1499"/>
        <v>0</v>
      </c>
      <c r="AU124" s="964">
        <v>-501.25</v>
      </c>
      <c r="AV124" s="392">
        <f t="shared" si="1296"/>
        <v>0</v>
      </c>
      <c r="AW124" s="297">
        <f t="shared" si="1500"/>
        <v>1</v>
      </c>
      <c r="AX124" s="964">
        <v>-100.25</v>
      </c>
      <c r="AY124" s="274">
        <f t="shared" si="1297"/>
        <v>-100.25</v>
      </c>
      <c r="AZ124" s="499">
        <f t="shared" si="1501"/>
        <v>0</v>
      </c>
      <c r="BA124" s="506">
        <v>-60</v>
      </c>
      <c r="BB124" s="392">
        <f t="shared" si="1298"/>
        <v>0</v>
      </c>
      <c r="BC124" s="330">
        <f t="shared" si="1502"/>
        <v>0</v>
      </c>
      <c r="BD124" s="506">
        <v>5</v>
      </c>
      <c r="BE124" s="274">
        <f t="shared" si="1299"/>
        <v>0</v>
      </c>
      <c r="BF124" s="499">
        <f t="shared" si="1503"/>
        <v>0</v>
      </c>
      <c r="BG124" s="1039">
        <v>1513</v>
      </c>
      <c r="BH124" s="358">
        <f t="shared" si="1300"/>
        <v>0</v>
      </c>
      <c r="BI124" s="499">
        <f t="shared" si="1504"/>
        <v>0</v>
      </c>
      <c r="BJ124" s="1039">
        <v>2719</v>
      </c>
      <c r="BK124" s="269">
        <f t="shared" si="1301"/>
        <v>0</v>
      </c>
      <c r="BL124" s="499">
        <f t="shared" si="1505"/>
        <v>1</v>
      </c>
      <c r="BM124" s="382">
        <f t="shared" si="1302"/>
        <v>1359.5</v>
      </c>
      <c r="BN124" s="392">
        <f t="shared" si="1303"/>
        <v>1359.5</v>
      </c>
      <c r="BO124" s="499">
        <f t="shared" si="1506"/>
        <v>0</v>
      </c>
      <c r="BP124" s="1036">
        <v>2743.75</v>
      </c>
      <c r="BQ124" s="274">
        <f t="shared" si="1304"/>
        <v>0</v>
      </c>
      <c r="BR124" s="499">
        <f t="shared" si="1507"/>
        <v>0</v>
      </c>
      <c r="BS124" s="719">
        <v>962.5</v>
      </c>
      <c r="BT124" s="269">
        <f t="shared" si="1305"/>
        <v>0</v>
      </c>
      <c r="BU124" s="499">
        <f t="shared" si="1508"/>
        <v>1</v>
      </c>
      <c r="BV124" s="298">
        <f t="shared" si="1306"/>
        <v>481.25</v>
      </c>
      <c r="BW124" s="392">
        <f t="shared" si="1307"/>
        <v>481.25</v>
      </c>
      <c r="BX124" s="499">
        <f t="shared" si="1509"/>
        <v>0</v>
      </c>
      <c r="BY124" s="1040">
        <v>-645</v>
      </c>
      <c r="BZ124" s="392">
        <f t="shared" si="1308"/>
        <v>0</v>
      </c>
      <c r="CA124" s="297">
        <f t="shared" si="1575"/>
        <v>0</v>
      </c>
      <c r="CB124" s="1039">
        <v>650</v>
      </c>
      <c r="CC124" s="269">
        <f t="shared" si="1309"/>
        <v>0</v>
      </c>
      <c r="CD124" s="501">
        <f t="shared" si="1510"/>
        <v>0</v>
      </c>
      <c r="CE124" s="298">
        <f t="shared" si="1310"/>
        <v>325</v>
      </c>
      <c r="CF124" s="500">
        <f t="shared" si="1311"/>
        <v>0</v>
      </c>
      <c r="CG124" s="330">
        <f t="shared" si="1511"/>
        <v>1</v>
      </c>
      <c r="CH124" s="1039">
        <v>65</v>
      </c>
      <c r="CI124" s="299">
        <f t="shared" si="1312"/>
        <v>65</v>
      </c>
      <c r="CJ124" s="499">
        <f t="shared" si="1512"/>
        <v>0</v>
      </c>
      <c r="CK124" s="506"/>
      <c r="CL124" s="392">
        <f t="shared" si="1313"/>
        <v>0</v>
      </c>
      <c r="CM124" s="330">
        <f t="shared" si="1513"/>
        <v>0</v>
      </c>
      <c r="CN124" s="506"/>
      <c r="CO124" s="269">
        <f t="shared" si="1314"/>
        <v>0</v>
      </c>
      <c r="CP124" s="501">
        <f t="shared" si="1514"/>
        <v>0</v>
      </c>
      <c r="CQ124" s="506"/>
      <c r="CR124" s="299"/>
      <c r="CS124" s="330">
        <f t="shared" si="1515"/>
        <v>1</v>
      </c>
      <c r="CT124" s="506"/>
      <c r="CU124" s="274">
        <f t="shared" si="1315"/>
        <v>0</v>
      </c>
      <c r="CV124" s="323">
        <f t="shared" si="1316"/>
        <v>2267.4</v>
      </c>
      <c r="CW124" s="323">
        <f t="shared" si="1516"/>
        <v>233143.07000000004</v>
      </c>
      <c r="CX124" s="223"/>
      <c r="CY124" s="1127">
        <f t="shared" si="1317"/>
        <v>43374</v>
      </c>
      <c r="CZ124" s="297">
        <f t="shared" si="1517"/>
        <v>0</v>
      </c>
      <c r="DA124" s="269">
        <v>11478</v>
      </c>
      <c r="DB124" s="299">
        <f t="shared" si="1318"/>
        <v>0</v>
      </c>
      <c r="DC124" s="297">
        <f t="shared" si="1518"/>
        <v>0</v>
      </c>
      <c r="DD124" s="298">
        <f t="shared" si="1319"/>
        <v>1147.8</v>
      </c>
      <c r="DE124" s="299">
        <f t="shared" si="1320"/>
        <v>0</v>
      </c>
      <c r="DF124" s="297">
        <f t="shared" si="1519"/>
        <v>0</v>
      </c>
      <c r="DG124" s="1217">
        <v>14965</v>
      </c>
      <c r="DH124" s="299">
        <f t="shared" si="1321"/>
        <v>0</v>
      </c>
      <c r="DI124" s="297">
        <f t="shared" si="1520"/>
        <v>0</v>
      </c>
      <c r="DJ124" s="1039">
        <v>1497</v>
      </c>
      <c r="DK124" s="596">
        <f t="shared" si="1322"/>
        <v>0</v>
      </c>
      <c r="DL124" s="297">
        <f t="shared" si="1521"/>
        <v>0</v>
      </c>
      <c r="DM124" s="1217">
        <v>2030</v>
      </c>
      <c r="DN124" s="596">
        <f t="shared" si="1323"/>
        <v>0</v>
      </c>
      <c r="DO124" s="330">
        <f t="shared" si="1522"/>
        <v>0</v>
      </c>
      <c r="DP124" s="298">
        <f t="shared" si="1324"/>
        <v>1015</v>
      </c>
      <c r="DQ124" s="274">
        <f t="shared" si="1325"/>
        <v>0</v>
      </c>
      <c r="DR124" s="499">
        <f t="shared" si="1523"/>
        <v>0</v>
      </c>
      <c r="DS124" s="298">
        <f t="shared" si="1326"/>
        <v>203</v>
      </c>
      <c r="DT124" s="274">
        <f t="shared" si="1327"/>
        <v>0</v>
      </c>
      <c r="DU124" s="297">
        <f t="shared" si="1524"/>
        <v>0</v>
      </c>
      <c r="DV124" s="1040">
        <v>-3125</v>
      </c>
      <c r="DW124" s="596">
        <f t="shared" si="1328"/>
        <v>0</v>
      </c>
      <c r="DX124" s="297">
        <f t="shared" si="1525"/>
        <v>0</v>
      </c>
      <c r="DY124" s="269">
        <f t="shared" si="1329"/>
        <v>-1562.5</v>
      </c>
      <c r="DZ124" s="596">
        <f t="shared" si="1330"/>
        <v>0</v>
      </c>
      <c r="EA124" s="297">
        <f t="shared" si="1526"/>
        <v>0</v>
      </c>
      <c r="EB124" s="1052">
        <v>-625</v>
      </c>
      <c r="EC124" s="596">
        <f t="shared" si="1331"/>
        <v>0</v>
      </c>
      <c r="ED124" s="297">
        <f t="shared" si="1527"/>
        <v>0</v>
      </c>
      <c r="EE124" s="274">
        <v>-1913</v>
      </c>
      <c r="EF124" s="596">
        <f t="shared" si="1332"/>
        <v>0</v>
      </c>
      <c r="EG124" s="297">
        <f t="shared" si="1528"/>
        <v>0</v>
      </c>
      <c r="EH124" s="269">
        <f t="shared" si="1333"/>
        <v>-956.5</v>
      </c>
      <c r="EI124" s="596">
        <f t="shared" si="1334"/>
        <v>0</v>
      </c>
      <c r="EJ124" s="276">
        <f t="shared" si="1529"/>
        <v>0</v>
      </c>
      <c r="EK124" s="269">
        <f t="shared" si="1335"/>
        <v>-191.3</v>
      </c>
      <c r="EL124" s="596">
        <f t="shared" si="1336"/>
        <v>0</v>
      </c>
      <c r="EM124" s="297">
        <f t="shared" si="1530"/>
        <v>0</v>
      </c>
      <c r="EN124" s="1229">
        <v>50</v>
      </c>
      <c r="EO124" s="596">
        <f t="shared" si="1337"/>
        <v>0</v>
      </c>
      <c r="EP124" s="297">
        <f t="shared" si="1531"/>
        <v>0</v>
      </c>
      <c r="EQ124" s="269">
        <v>620</v>
      </c>
      <c r="ER124" s="596">
        <f t="shared" si="1338"/>
        <v>0</v>
      </c>
      <c r="ES124" s="297">
        <f t="shared" si="1532"/>
        <v>0</v>
      </c>
      <c r="ET124" s="1039">
        <v>930</v>
      </c>
      <c r="EU124" s="596">
        <f t="shared" si="1339"/>
        <v>0</v>
      </c>
      <c r="EV124" s="297">
        <f t="shared" si="1533"/>
        <v>0</v>
      </c>
      <c r="EW124" s="1039">
        <v>4275</v>
      </c>
      <c r="EX124" s="596">
        <f t="shared" si="1340"/>
        <v>0</v>
      </c>
      <c r="EY124" s="297">
        <f t="shared" si="1534"/>
        <v>0</v>
      </c>
      <c r="EZ124" s="1039">
        <v>2138</v>
      </c>
      <c r="FA124" s="596">
        <f t="shared" si="1341"/>
        <v>0</v>
      </c>
      <c r="FB124" s="297">
        <f t="shared" si="1535"/>
        <v>0</v>
      </c>
      <c r="FC124" s="1036">
        <v>2431.25</v>
      </c>
      <c r="FD124" s="596">
        <f t="shared" si="1342"/>
        <v>0</v>
      </c>
      <c r="FE124" s="297">
        <f t="shared" si="1536"/>
        <v>0</v>
      </c>
      <c r="FF124" s="1040">
        <v>-863</v>
      </c>
      <c r="FG124" s="596">
        <f t="shared" si="1343"/>
        <v>0</v>
      </c>
      <c r="FH124" s="297">
        <f t="shared" si="1537"/>
        <v>0</v>
      </c>
      <c r="FI124" s="1040">
        <v>-431</v>
      </c>
      <c r="FJ124" s="596">
        <f t="shared" si="1344"/>
        <v>0</v>
      </c>
      <c r="FK124" s="297">
        <f t="shared" si="1538"/>
        <v>0</v>
      </c>
      <c r="FL124" s="1039">
        <v>2575</v>
      </c>
      <c r="FM124" s="596">
        <f t="shared" si="1345"/>
        <v>0</v>
      </c>
      <c r="FN124" s="297">
        <f t="shared" si="1539"/>
        <v>0</v>
      </c>
      <c r="FO124" s="1039">
        <v>4880</v>
      </c>
      <c r="FP124" s="274">
        <f t="shared" si="1346"/>
        <v>0</v>
      </c>
      <c r="FQ124" s="274"/>
      <c r="FR124" s="297">
        <f t="shared" si="1540"/>
        <v>0</v>
      </c>
      <c r="FS124" s="269">
        <f t="shared" si="1347"/>
        <v>2440</v>
      </c>
      <c r="FT124" s="596">
        <f t="shared" si="1348"/>
        <v>0</v>
      </c>
      <c r="FU124" s="297">
        <f t="shared" si="1541"/>
        <v>0</v>
      </c>
      <c r="FV124" s="269">
        <f t="shared" si="1349"/>
        <v>488</v>
      </c>
      <c r="FW124" s="596">
        <f t="shared" si="1350"/>
        <v>0</v>
      </c>
      <c r="FX124" s="301">
        <f t="shared" si="1351"/>
        <v>0</v>
      </c>
      <c r="FY124" s="492">
        <f t="shared" si="1542"/>
        <v>0</v>
      </c>
      <c r="FZ124" s="302"/>
      <c r="GA124" s="1131">
        <f t="shared" si="1352"/>
        <v>43374</v>
      </c>
      <c r="GB124" s="316">
        <f t="shared" si="1543"/>
        <v>0</v>
      </c>
      <c r="GC124" s="961">
        <v>7309</v>
      </c>
      <c r="GD124" s="268">
        <f t="shared" si="1353"/>
        <v>0</v>
      </c>
      <c r="GE124" s="316">
        <f t="shared" si="1544"/>
        <v>0</v>
      </c>
      <c r="GF124" s="1036">
        <v>731</v>
      </c>
      <c r="GG124" s="386">
        <f t="shared" si="1354"/>
        <v>0</v>
      </c>
      <c r="GH124" s="669">
        <f t="shared" si="1545"/>
        <v>0</v>
      </c>
      <c r="GI124" s="1039">
        <v>7985</v>
      </c>
      <c r="GJ124" s="268">
        <f t="shared" si="1355"/>
        <v>0</v>
      </c>
      <c r="GK124" s="546">
        <f t="shared" si="1546"/>
        <v>0</v>
      </c>
      <c r="GL124" s="268">
        <f t="shared" si="1356"/>
        <v>798.5</v>
      </c>
      <c r="GM124" s="386">
        <f t="shared" si="1357"/>
        <v>0</v>
      </c>
      <c r="GN124" s="297">
        <f t="shared" si="1547"/>
        <v>0</v>
      </c>
      <c r="GO124" s="269">
        <v>709</v>
      </c>
      <c r="GP124" s="596">
        <f t="shared" si="1358"/>
        <v>0</v>
      </c>
      <c r="GQ124" s="330">
        <f t="shared" si="1548"/>
        <v>0</v>
      </c>
      <c r="GR124" s="298">
        <f t="shared" si="1359"/>
        <v>354.5</v>
      </c>
      <c r="GS124" s="274">
        <f t="shared" si="1360"/>
        <v>0</v>
      </c>
      <c r="GT124" s="499">
        <f t="shared" si="1549"/>
        <v>0</v>
      </c>
      <c r="GU124" s="298">
        <f t="shared" si="1361"/>
        <v>70.900000000000006</v>
      </c>
      <c r="GV124" s="274">
        <f t="shared" si="1362"/>
        <v>0</v>
      </c>
      <c r="GW124" s="499">
        <f t="shared" si="1550"/>
        <v>0</v>
      </c>
      <c r="GX124" s="1040">
        <v>-2275</v>
      </c>
      <c r="GY124" s="274">
        <f t="shared" si="1363"/>
        <v>0</v>
      </c>
      <c r="GZ124" s="499">
        <f t="shared" si="1551"/>
        <v>0</v>
      </c>
      <c r="HA124" s="298">
        <f t="shared" si="1364"/>
        <v>-1137.5</v>
      </c>
      <c r="HB124" s="274">
        <f t="shared" si="1365"/>
        <v>0</v>
      </c>
      <c r="HC124" s="499">
        <f t="shared" si="1552"/>
        <v>0</v>
      </c>
      <c r="HD124" s="1040">
        <v>-455</v>
      </c>
      <c r="HE124" s="274">
        <f t="shared" si="1366"/>
        <v>0</v>
      </c>
      <c r="HF124" s="691">
        <f t="shared" si="1553"/>
        <v>0</v>
      </c>
      <c r="HG124" s="317">
        <v>-2325</v>
      </c>
      <c r="HH124" s="498">
        <f t="shared" si="1367"/>
        <v>0</v>
      </c>
      <c r="HI124" s="691">
        <f t="shared" si="1554"/>
        <v>0</v>
      </c>
      <c r="HJ124" s="317">
        <f t="shared" si="1368"/>
        <v>-1162.5</v>
      </c>
      <c r="HK124" s="498">
        <f t="shared" si="1369"/>
        <v>0</v>
      </c>
      <c r="HL124" s="689">
        <f t="shared" si="1555"/>
        <v>0</v>
      </c>
      <c r="HM124" s="317">
        <f t="shared" si="1370"/>
        <v>-232.5</v>
      </c>
      <c r="HN124" s="317">
        <f t="shared" si="1371"/>
        <v>0</v>
      </c>
      <c r="HO124" s="691">
        <f t="shared" si="1556"/>
        <v>0</v>
      </c>
      <c r="HP124" s="1039">
        <v>1030</v>
      </c>
      <c r="HQ124" s="498">
        <f t="shared" si="1372"/>
        <v>0</v>
      </c>
      <c r="HR124" s="499"/>
      <c r="HS124" s="298"/>
      <c r="HT124" s="392"/>
      <c r="HU124" s="691">
        <f t="shared" si="1557"/>
        <v>0</v>
      </c>
      <c r="HV124" s="1039">
        <v>670</v>
      </c>
      <c r="HW124" s="498">
        <f t="shared" si="1373"/>
        <v>0</v>
      </c>
      <c r="HX124" s="499"/>
      <c r="HY124" s="298"/>
      <c r="HZ124" s="392"/>
      <c r="IA124" s="689">
        <f t="shared" si="1558"/>
        <v>0</v>
      </c>
      <c r="IB124" s="1039">
        <v>850</v>
      </c>
      <c r="IC124" s="317">
        <f t="shared" si="1374"/>
        <v>0</v>
      </c>
      <c r="ID124" s="499">
        <f t="shared" si="1559"/>
        <v>0</v>
      </c>
      <c r="IE124" s="1039">
        <v>29.51</v>
      </c>
      <c r="IF124" s="392">
        <f t="shared" si="1375"/>
        <v>0</v>
      </c>
      <c r="IG124" s="691">
        <f t="shared" si="1560"/>
        <v>0</v>
      </c>
      <c r="IH124" s="317">
        <v>3944</v>
      </c>
      <c r="II124" s="498">
        <f t="shared" si="1376"/>
        <v>0</v>
      </c>
      <c r="IJ124" s="691">
        <f t="shared" si="1561"/>
        <v>0</v>
      </c>
      <c r="IK124" s="298">
        <f t="shared" si="1377"/>
        <v>1972</v>
      </c>
      <c r="IL124" s="317">
        <f t="shared" si="1378"/>
        <v>0</v>
      </c>
      <c r="IM124" s="499">
        <f t="shared" si="1562"/>
        <v>0</v>
      </c>
      <c r="IN124" s="1039">
        <v>394</v>
      </c>
      <c r="IO124" s="392">
        <f t="shared" si="1379"/>
        <v>0</v>
      </c>
      <c r="IP124" s="499">
        <f t="shared" si="1563"/>
        <v>0</v>
      </c>
      <c r="IQ124" s="1036">
        <v>1368.75</v>
      </c>
      <c r="IR124" s="392">
        <f t="shared" si="1380"/>
        <v>0</v>
      </c>
      <c r="IS124" s="499"/>
      <c r="IT124" s="298"/>
      <c r="IU124" s="392"/>
      <c r="IV124" s="499">
        <f t="shared" si="1564"/>
        <v>0</v>
      </c>
      <c r="IW124" s="719">
        <v>-719</v>
      </c>
      <c r="IX124" s="392">
        <f t="shared" si="1381"/>
        <v>0</v>
      </c>
      <c r="IY124" s="499">
        <f t="shared" si="1565"/>
        <v>0</v>
      </c>
      <c r="IZ124" s="298">
        <f t="shared" si="1382"/>
        <v>-359.5</v>
      </c>
      <c r="JA124" s="392">
        <f t="shared" si="1383"/>
        <v>0</v>
      </c>
      <c r="JB124" s="385">
        <f t="shared" si="1566"/>
        <v>0</v>
      </c>
      <c r="JC124" s="298">
        <v>-178</v>
      </c>
      <c r="JD124" s="392">
        <f t="shared" si="1384"/>
        <v>0</v>
      </c>
      <c r="JE124" s="499">
        <f t="shared" si="1567"/>
        <v>0</v>
      </c>
      <c r="JF124" s="298">
        <v>1695</v>
      </c>
      <c r="JG124" s="392">
        <f t="shared" si="1385"/>
        <v>0</v>
      </c>
      <c r="JH124" s="499">
        <f t="shared" si="1568"/>
        <v>0</v>
      </c>
      <c r="JI124" s="1039">
        <v>8560</v>
      </c>
      <c r="JJ124" s="392">
        <f t="shared" si="1386"/>
        <v>0</v>
      </c>
      <c r="JK124" s="499">
        <f t="shared" si="1569"/>
        <v>0</v>
      </c>
      <c r="JL124" s="1039">
        <v>4280</v>
      </c>
      <c r="JM124" s="392">
        <f t="shared" si="1387"/>
        <v>0</v>
      </c>
      <c r="JN124" s="499">
        <f t="shared" si="1570"/>
        <v>0</v>
      </c>
      <c r="JO124" s="298">
        <f t="shared" si="1388"/>
        <v>856</v>
      </c>
      <c r="JP124" s="392">
        <f t="shared" si="1389"/>
        <v>0</v>
      </c>
      <c r="JQ124" s="561">
        <f t="shared" si="1390"/>
        <v>0</v>
      </c>
      <c r="JR124" s="498">
        <f t="shared" si="1571"/>
        <v>0</v>
      </c>
      <c r="JS124" s="223"/>
      <c r="JT124" s="254">
        <f t="shared" si="1391"/>
        <v>43739</v>
      </c>
      <c r="JU124" s="253">
        <f t="shared" si="1392"/>
        <v>0</v>
      </c>
      <c r="JV124" s="253">
        <f t="shared" si="1393"/>
        <v>16680.25</v>
      </c>
      <c r="JW124" s="253">
        <f t="shared" si="1394"/>
        <v>0</v>
      </c>
      <c r="JX124" s="253">
        <f t="shared" si="1395"/>
        <v>13060</v>
      </c>
      <c r="JY124" s="253">
        <f t="shared" si="1396"/>
        <v>0</v>
      </c>
      <c r="JZ124" s="253">
        <f t="shared" si="1397"/>
        <v>0</v>
      </c>
      <c r="KA124" s="253">
        <f t="shared" si="1398"/>
        <v>14659</v>
      </c>
      <c r="KB124" s="253">
        <f t="shared" si="1399"/>
        <v>0</v>
      </c>
      <c r="KC124" s="253">
        <f t="shared" si="1400"/>
        <v>0</v>
      </c>
      <c r="KD124" s="831">
        <f t="shared" si="1401"/>
        <v>22278</v>
      </c>
      <c r="KE124" s="831">
        <f t="shared" si="1402"/>
        <v>0</v>
      </c>
      <c r="KF124" s="831">
        <f t="shared" si="1403"/>
        <v>0</v>
      </c>
      <c r="KG124" s="831">
        <f t="shared" si="1404"/>
        <v>8594.86</v>
      </c>
      <c r="KH124" s="831">
        <f t="shared" si="1405"/>
        <v>0</v>
      </c>
      <c r="KI124" s="831">
        <f t="shared" si="1406"/>
        <v>0</v>
      </c>
      <c r="KJ124" s="253">
        <f t="shared" si="1407"/>
        <v>0</v>
      </c>
      <c r="KK124" s="831">
        <f t="shared" si="1408"/>
        <v>0</v>
      </c>
      <c r="KL124" s="831">
        <f t="shared" si="1409"/>
        <v>97968.25</v>
      </c>
      <c r="KM124" s="831">
        <f t="shared" si="1410"/>
        <v>0</v>
      </c>
      <c r="KN124" s="831">
        <f t="shared" si="1411"/>
        <v>0</v>
      </c>
      <c r="KO124" s="831">
        <f t="shared" si="1412"/>
        <v>78350</v>
      </c>
      <c r="KP124" s="831">
        <f t="shared" si="1413"/>
        <v>0</v>
      </c>
      <c r="KQ124" s="831">
        <f t="shared" si="1414"/>
        <v>0</v>
      </c>
      <c r="KR124" s="831">
        <f t="shared" si="1415"/>
        <v>0</v>
      </c>
      <c r="KS124" s="831">
        <f t="shared" si="1416"/>
        <v>11913</v>
      </c>
      <c r="KT124" s="243">
        <f t="shared" si="1417"/>
        <v>0</v>
      </c>
      <c r="KU124" s="243">
        <f t="shared" si="1418"/>
        <v>0</v>
      </c>
      <c r="KV124" s="243">
        <f t="shared" si="1419"/>
        <v>0</v>
      </c>
      <c r="KW124" s="243">
        <f t="shared" si="1420"/>
        <v>0</v>
      </c>
      <c r="KX124" s="243">
        <f t="shared" si="1421"/>
        <v>0</v>
      </c>
      <c r="KY124" s="243">
        <f t="shared" si="1422"/>
        <v>0</v>
      </c>
      <c r="KZ124" s="243">
        <f t="shared" si="1572"/>
        <v>0</v>
      </c>
      <c r="LA124" s="243">
        <f t="shared" si="1423"/>
        <v>0</v>
      </c>
      <c r="LB124" s="243">
        <f t="shared" si="1424"/>
        <v>0</v>
      </c>
      <c r="LC124" s="243">
        <f t="shared" si="1425"/>
        <v>0</v>
      </c>
      <c r="LD124" s="243">
        <f t="shared" si="1426"/>
        <v>0</v>
      </c>
      <c r="LE124" s="243">
        <f t="shared" si="1427"/>
        <v>0</v>
      </c>
      <c r="LF124" s="243">
        <f t="shared" si="1428"/>
        <v>0</v>
      </c>
      <c r="LG124" s="243">
        <f t="shared" si="1429"/>
        <v>0</v>
      </c>
      <c r="LH124" s="243">
        <f t="shared" si="1430"/>
        <v>0</v>
      </c>
      <c r="LI124" s="243">
        <f t="shared" si="1431"/>
        <v>0</v>
      </c>
      <c r="LJ124" s="243">
        <f t="shared" si="1432"/>
        <v>0</v>
      </c>
      <c r="LK124" s="243">
        <f t="shared" si="1433"/>
        <v>0</v>
      </c>
      <c r="LL124" s="243">
        <f t="shared" si="1434"/>
        <v>0</v>
      </c>
      <c r="LM124" s="243">
        <f t="shared" si="1435"/>
        <v>0</v>
      </c>
      <c r="LN124" s="243">
        <f t="shared" si="1436"/>
        <v>0</v>
      </c>
      <c r="LO124" s="243">
        <f t="shared" si="1437"/>
        <v>0</v>
      </c>
      <c r="LP124" s="243">
        <f t="shared" si="1438"/>
        <v>0</v>
      </c>
      <c r="LQ124" s="243">
        <f t="shared" si="1439"/>
        <v>0</v>
      </c>
      <c r="LR124" s="243">
        <f t="shared" si="1440"/>
        <v>0</v>
      </c>
      <c r="LS124" s="243">
        <f t="shared" si="1441"/>
        <v>0</v>
      </c>
      <c r="LT124" s="243">
        <f t="shared" si="1442"/>
        <v>0</v>
      </c>
      <c r="LU124" s="243">
        <f t="shared" si="1443"/>
        <v>0</v>
      </c>
      <c r="LV124" s="243">
        <f t="shared" si="1444"/>
        <v>0</v>
      </c>
      <c r="LW124" s="243">
        <f t="shared" si="1445"/>
        <v>0</v>
      </c>
      <c r="LX124" s="243">
        <f t="shared" si="1446"/>
        <v>0</v>
      </c>
      <c r="LY124" s="243">
        <f t="shared" si="1447"/>
        <v>0</v>
      </c>
      <c r="LZ124" s="243">
        <f t="shared" si="1448"/>
        <v>0</v>
      </c>
      <c r="MA124" s="243">
        <f t="shared" si="1449"/>
        <v>0</v>
      </c>
      <c r="MB124" s="243">
        <f t="shared" si="1450"/>
        <v>0</v>
      </c>
      <c r="MC124" s="243">
        <f t="shared" si="1573"/>
        <v>0</v>
      </c>
      <c r="MD124" s="243">
        <f t="shared" si="1451"/>
        <v>0</v>
      </c>
      <c r="ME124" s="243">
        <f t="shared" si="1452"/>
        <v>0</v>
      </c>
      <c r="MF124" s="243">
        <f t="shared" si="1453"/>
        <v>0</v>
      </c>
      <c r="MG124" s="243">
        <f t="shared" si="1454"/>
        <v>0</v>
      </c>
      <c r="MH124" s="243">
        <f t="shared" si="1455"/>
        <v>0</v>
      </c>
      <c r="MI124" s="243">
        <f t="shared" si="1456"/>
        <v>0</v>
      </c>
      <c r="MJ124" s="243">
        <f t="shared" si="1457"/>
        <v>0</v>
      </c>
      <c r="MK124" s="243">
        <f t="shared" si="1458"/>
        <v>0</v>
      </c>
      <c r="ML124" s="243">
        <f t="shared" si="1459"/>
        <v>0</v>
      </c>
      <c r="MM124" s="243">
        <f t="shared" si="1460"/>
        <v>0</v>
      </c>
      <c r="MN124" s="243">
        <f t="shared" si="1461"/>
        <v>0</v>
      </c>
      <c r="MO124" s="243">
        <f t="shared" si="1462"/>
        <v>0</v>
      </c>
      <c r="MP124" s="243">
        <f t="shared" si="1463"/>
        <v>0</v>
      </c>
      <c r="MQ124" s="243">
        <f t="shared" si="1464"/>
        <v>0</v>
      </c>
      <c r="MR124" s="243">
        <f t="shared" si="1465"/>
        <v>0</v>
      </c>
      <c r="MS124" s="243">
        <f t="shared" si="1466"/>
        <v>0</v>
      </c>
      <c r="MT124" s="243">
        <f t="shared" si="1467"/>
        <v>0</v>
      </c>
      <c r="MU124" s="243">
        <f t="shared" si="1468"/>
        <v>0</v>
      </c>
      <c r="MV124" s="243">
        <f t="shared" si="1469"/>
        <v>0</v>
      </c>
      <c r="MW124" s="861">
        <f t="shared" si="1576"/>
        <v>43739</v>
      </c>
      <c r="MX124" s="253">
        <f t="shared" si="1577"/>
        <v>263503.35999999999</v>
      </c>
      <c r="MY124" s="243">
        <f t="shared" si="1578"/>
        <v>0</v>
      </c>
      <c r="MZ124" s="243">
        <f t="shared" si="1579"/>
        <v>0</v>
      </c>
      <c r="NA124" s="243">
        <f t="shared" si="1580"/>
        <v>263503.35999999999</v>
      </c>
      <c r="NB124" s="359"/>
      <c r="NC124" s="1159">
        <f t="shared" si="1470"/>
        <v>43374</v>
      </c>
      <c r="ND124" s="378">
        <f t="shared" si="1471"/>
        <v>2267.4</v>
      </c>
      <c r="NE124" s="378">
        <f t="shared" si="1472"/>
        <v>0</v>
      </c>
      <c r="NF124" s="382">
        <f t="shared" si="1473"/>
        <v>0</v>
      </c>
      <c r="NG124" s="274">
        <f t="shared" si="1474"/>
        <v>2267.4</v>
      </c>
      <c r="NH124" s="819">
        <f t="shared" si="1475"/>
        <v>43374</v>
      </c>
      <c r="NI124" s="269">
        <f t="shared" si="1476"/>
        <v>2267.4</v>
      </c>
      <c r="NJ124" s="274">
        <f t="shared" si="1477"/>
        <v>0</v>
      </c>
      <c r="NK124" s="1113">
        <f t="shared" si="1478"/>
        <v>1</v>
      </c>
      <c r="NL124" s="992">
        <f t="shared" si="1479"/>
        <v>0</v>
      </c>
      <c r="NM124" s="413">
        <f t="shared" si="1480"/>
        <v>43374</v>
      </c>
      <c r="NN124" s="378">
        <f t="shared" si="1574"/>
        <v>233143.07000000004</v>
      </c>
      <c r="NO124" s="243">
        <f>MAX(NN55:NN124)</f>
        <v>233143.07000000004</v>
      </c>
      <c r="NP124" s="243">
        <f t="shared" si="1481"/>
        <v>0</v>
      </c>
      <c r="NQ124" s="276">
        <f>(NP124=NP203)*1</f>
        <v>0</v>
      </c>
      <c r="NR124" s="254">
        <f t="shared" si="1482"/>
        <v>0</v>
      </c>
      <c r="NS124" s="757"/>
      <c r="NT124" s="757"/>
      <c r="NU124" s="758"/>
      <c r="NV124" s="758"/>
      <c r="NW124" s="758"/>
      <c r="NX124" s="234"/>
      <c r="NY124" s="241"/>
      <c r="NZ124" s="241"/>
      <c r="OA124" s="143"/>
      <c r="OB124" s="241"/>
      <c r="OC124" s="241"/>
      <c r="OD124" s="236"/>
      <c r="OE124" s="236"/>
      <c r="OF124" s="236"/>
      <c r="OG124" s="234"/>
      <c r="OH124" s="143"/>
      <c r="OI124" s="236"/>
      <c r="OJ124" s="236"/>
      <c r="OK124" s="236"/>
      <c r="OL124" s="236"/>
      <c r="OM124" s="236"/>
      <c r="ON124" s="236"/>
      <c r="OO124" s="236"/>
      <c r="OP124" s="236"/>
      <c r="OQ124" s="236"/>
      <c r="OR124" s="236"/>
      <c r="OS124" s="236"/>
      <c r="OT124" s="236"/>
      <c r="OU124" s="236"/>
      <c r="OV124" s="236"/>
      <c r="OW124" s="236"/>
      <c r="OX124" s="236"/>
      <c r="OY124" s="236"/>
      <c r="OZ124" s="236"/>
      <c r="PA124" s="236"/>
      <c r="PB124" s="236"/>
      <c r="PC124" s="236"/>
      <c r="PD124" s="236"/>
      <c r="PE124" s="236"/>
      <c r="PF124" s="236"/>
      <c r="PG124" s="236"/>
      <c r="PH124" s="236"/>
      <c r="PI124" s="236"/>
      <c r="PJ124" s="236"/>
      <c r="PK124" s="236"/>
      <c r="PL124" s="236"/>
      <c r="PM124" s="236"/>
      <c r="PN124" s="236"/>
      <c r="PO124" s="236"/>
      <c r="PP124" s="236"/>
      <c r="PQ124" s="236"/>
      <c r="PR124" s="236"/>
      <c r="PS124" s="236"/>
      <c r="PT124" s="236"/>
      <c r="PU124" s="236"/>
      <c r="PV124" s="236"/>
      <c r="PW124" s="236"/>
      <c r="PX124" s="236"/>
      <c r="PY124" s="236"/>
      <c r="PZ124" s="236"/>
      <c r="QA124" s="236"/>
      <c r="QB124" s="236"/>
      <c r="QC124" s="236"/>
      <c r="QD124" s="236"/>
      <c r="QE124" s="236"/>
      <c r="QF124" s="236"/>
      <c r="QG124" s="236"/>
      <c r="QH124" s="236"/>
      <c r="QI124" s="236"/>
      <c r="QJ124" s="236"/>
      <c r="QK124" s="236"/>
      <c r="QL124" s="236"/>
      <c r="QM124" s="236"/>
      <c r="QN124" s="236"/>
      <c r="QO124" s="236"/>
      <c r="QP124" s="236"/>
      <c r="QQ124" s="236"/>
      <c r="QR124" s="236"/>
      <c r="QS124" s="236"/>
      <c r="QT124" s="236"/>
      <c r="QU124" s="236"/>
      <c r="QV124" s="236"/>
      <c r="QW124" s="236"/>
      <c r="QX124" s="236"/>
      <c r="QY124" s="84"/>
      <c r="QZ124" s="84"/>
      <c r="RA124" s="84"/>
      <c r="RB124" s="84"/>
      <c r="RC124" s="84"/>
      <c r="RD124" s="84"/>
      <c r="RE124" s="84"/>
      <c r="RF124" s="84"/>
      <c r="RG124" s="84"/>
      <c r="RH124" s="84"/>
      <c r="RI124" s="84"/>
      <c r="RJ124" s="84"/>
      <c r="RK124" s="84"/>
      <c r="RL124" s="84"/>
      <c r="RM124" s="84"/>
      <c r="RN124" s="84"/>
      <c r="RO124" s="84"/>
      <c r="RP124" s="84"/>
      <c r="RQ124" s="84"/>
      <c r="RR124" s="84"/>
      <c r="RS124" s="84"/>
      <c r="RT124" s="84"/>
      <c r="RU124" s="84"/>
      <c r="RV124" s="84"/>
      <c r="RW124" s="84"/>
      <c r="RX124" s="84"/>
      <c r="RY124" s="84"/>
      <c r="RZ124" s="84"/>
      <c r="SA124" s="84"/>
      <c r="SB124" s="84"/>
      <c r="SC124" s="84"/>
      <c r="SD124" s="84"/>
      <c r="SE124" s="84"/>
      <c r="SF124" s="84"/>
      <c r="SG124" s="84"/>
      <c r="SH124" s="84"/>
      <c r="SI124" s="84"/>
      <c r="SJ124" s="84"/>
      <c r="SK124" s="84"/>
      <c r="SL124" s="84"/>
      <c r="SM124" s="84"/>
      <c r="SN124" s="84"/>
      <c r="SO124" s="84"/>
      <c r="SP124" s="84"/>
      <c r="SQ124" s="84"/>
      <c r="SR124" s="84"/>
      <c r="SS124" s="84"/>
      <c r="ST124" s="84"/>
      <c r="SU124" s="84"/>
      <c r="SV124" s="84"/>
      <c r="SW124" s="84"/>
      <c r="SX124" s="84"/>
      <c r="SY124" s="84"/>
      <c r="SZ124" s="84"/>
      <c r="TA124" s="84"/>
      <c r="TB124" s="84"/>
      <c r="TC124" s="84"/>
      <c r="TD124" s="84"/>
      <c r="TE124" s="84"/>
      <c r="TF124" s="84"/>
      <c r="TG124" s="84"/>
      <c r="TH124" s="84"/>
      <c r="TI124" s="84"/>
      <c r="TJ124" s="84"/>
      <c r="TK124" s="84"/>
      <c r="TL124" s="84"/>
      <c r="TM124" s="84"/>
      <c r="TN124" s="84"/>
      <c r="TO124" s="84"/>
      <c r="TP124" s="84"/>
      <c r="TQ124" s="84"/>
      <c r="TR124" s="84"/>
      <c r="TS124" s="84"/>
      <c r="TT124" s="84"/>
      <c r="TU124" s="84"/>
      <c r="TV124" s="84"/>
      <c r="TW124" s="84"/>
      <c r="TX124" s="84"/>
      <c r="TY124" s="84"/>
      <c r="TZ124" s="84"/>
      <c r="UA124" s="84"/>
      <c r="UB124" s="84"/>
      <c r="UC124" s="84"/>
      <c r="UD124" s="84"/>
      <c r="UE124" s="84"/>
      <c r="UF124" s="84"/>
      <c r="UG124" s="84"/>
      <c r="UH124" s="84"/>
      <c r="UI124" s="84"/>
    </row>
    <row r="125" spans="1:555" s="90" customFormat="1" ht="19.5" customHeight="1" x14ac:dyDescent="0.35">
      <c r="A125" s="84"/>
      <c r="B125" s="1167">
        <f t="shared" si="1483"/>
        <v>43405</v>
      </c>
      <c r="C125" s="867">
        <f t="shared" si="1484"/>
        <v>61868.824999999997</v>
      </c>
      <c r="D125" s="869">
        <v>0</v>
      </c>
      <c r="E125" s="869">
        <v>0</v>
      </c>
      <c r="F125" s="867">
        <f t="shared" si="1280"/>
        <v>8486.25</v>
      </c>
      <c r="G125" s="870">
        <f t="shared" si="1485"/>
        <v>70355.074999999997</v>
      </c>
      <c r="H125" s="953">
        <f t="shared" si="1486"/>
        <v>0.13716520396176912</v>
      </c>
      <c r="I125" s="355">
        <f t="shared" si="1487"/>
        <v>241629.32000000004</v>
      </c>
      <c r="J125" s="355">
        <f>MAX(I55:I125)</f>
        <v>241629.32000000004</v>
      </c>
      <c r="K125" s="355">
        <f t="shared" si="1281"/>
        <v>0</v>
      </c>
      <c r="L125" s="1145">
        <f t="shared" si="1282"/>
        <v>43405</v>
      </c>
      <c r="M125" s="330">
        <f t="shared" si="1488"/>
        <v>0</v>
      </c>
      <c r="N125" s="1217">
        <v>14865</v>
      </c>
      <c r="O125" s="498">
        <f t="shared" si="1283"/>
        <v>0</v>
      </c>
      <c r="P125" s="330">
        <f t="shared" si="1489"/>
        <v>1</v>
      </c>
      <c r="Q125" s="382">
        <f t="shared" si="1284"/>
        <v>1486.5</v>
      </c>
      <c r="R125" s="274">
        <f t="shared" si="1285"/>
        <v>1486.5</v>
      </c>
      <c r="S125" s="499">
        <f t="shared" si="1490"/>
        <v>0</v>
      </c>
      <c r="T125" s="1039">
        <v>23465</v>
      </c>
      <c r="U125" s="269">
        <f t="shared" si="1286"/>
        <v>0</v>
      </c>
      <c r="V125" s="499">
        <f t="shared" si="1491"/>
        <v>1</v>
      </c>
      <c r="W125" s="1236">
        <v>2347</v>
      </c>
      <c r="X125" s="269">
        <f t="shared" si="1287"/>
        <v>2347</v>
      </c>
      <c r="Y125" s="499">
        <f t="shared" si="1492"/>
        <v>0</v>
      </c>
      <c r="Z125" s="719">
        <v>-400</v>
      </c>
      <c r="AA125" s="392">
        <f t="shared" si="1288"/>
        <v>0</v>
      </c>
      <c r="AB125" s="330">
        <f t="shared" si="1493"/>
        <v>0</v>
      </c>
      <c r="AC125" s="298">
        <f t="shared" si="1289"/>
        <v>-200</v>
      </c>
      <c r="AD125" s="274">
        <f t="shared" si="1290"/>
        <v>0</v>
      </c>
      <c r="AE125" s="499">
        <f t="shared" si="1494"/>
        <v>1</v>
      </c>
      <c r="AF125" s="1040">
        <v>-40</v>
      </c>
      <c r="AG125" s="274">
        <f t="shared" si="1291"/>
        <v>-40</v>
      </c>
      <c r="AH125" s="499">
        <f t="shared" si="1495"/>
        <v>0</v>
      </c>
      <c r="AI125" s="1039">
        <v>1065</v>
      </c>
      <c r="AJ125" s="392">
        <f t="shared" si="1292"/>
        <v>0</v>
      </c>
      <c r="AK125" s="330">
        <f t="shared" si="1496"/>
        <v>0</v>
      </c>
      <c r="AL125" s="1039">
        <v>533</v>
      </c>
      <c r="AM125" s="274">
        <f t="shared" si="1293"/>
        <v>0</v>
      </c>
      <c r="AN125" s="499">
        <f t="shared" si="1497"/>
        <v>1</v>
      </c>
      <c r="AO125" s="1039">
        <v>213</v>
      </c>
      <c r="AP125" s="392">
        <f t="shared" si="1294"/>
        <v>213</v>
      </c>
      <c r="AQ125" s="316">
        <f t="shared" si="1498"/>
        <v>0</v>
      </c>
      <c r="AR125" s="1036">
        <v>4170</v>
      </c>
      <c r="AS125" s="392">
        <f t="shared" si="1295"/>
        <v>0</v>
      </c>
      <c r="AT125" s="276">
        <f t="shared" si="1499"/>
        <v>0</v>
      </c>
      <c r="AU125" s="1036">
        <v>2085</v>
      </c>
      <c r="AV125" s="392">
        <f t="shared" si="1296"/>
        <v>0</v>
      </c>
      <c r="AW125" s="297">
        <f t="shared" si="1500"/>
        <v>1</v>
      </c>
      <c r="AX125" s="1036">
        <v>417</v>
      </c>
      <c r="AY125" s="274">
        <f t="shared" si="1297"/>
        <v>417</v>
      </c>
      <c r="AZ125" s="499">
        <f t="shared" si="1501"/>
        <v>0</v>
      </c>
      <c r="BA125" s="507">
        <v>1840</v>
      </c>
      <c r="BB125" s="392">
        <f t="shared" si="1298"/>
        <v>0</v>
      </c>
      <c r="BC125" s="330">
        <f t="shared" si="1502"/>
        <v>0</v>
      </c>
      <c r="BD125" s="507">
        <v>325</v>
      </c>
      <c r="BE125" s="274">
        <f t="shared" si="1299"/>
        <v>0</v>
      </c>
      <c r="BF125" s="499">
        <f t="shared" si="1503"/>
        <v>0</v>
      </c>
      <c r="BG125" s="1039">
        <v>2012</v>
      </c>
      <c r="BH125" s="358">
        <f t="shared" si="1300"/>
        <v>0</v>
      </c>
      <c r="BI125" s="499">
        <f t="shared" si="1504"/>
        <v>0</v>
      </c>
      <c r="BJ125" s="1039">
        <v>5325</v>
      </c>
      <c r="BK125" s="269">
        <f t="shared" si="1301"/>
        <v>0</v>
      </c>
      <c r="BL125" s="499">
        <f t="shared" si="1505"/>
        <v>1</v>
      </c>
      <c r="BM125" s="382">
        <f t="shared" si="1302"/>
        <v>2662.5</v>
      </c>
      <c r="BN125" s="392">
        <f t="shared" si="1303"/>
        <v>2662.5</v>
      </c>
      <c r="BO125" s="499">
        <f t="shared" si="1506"/>
        <v>0</v>
      </c>
      <c r="BP125" s="1036">
        <v>1068.75</v>
      </c>
      <c r="BQ125" s="274">
        <f t="shared" si="1304"/>
        <v>0</v>
      </c>
      <c r="BR125" s="499">
        <f t="shared" si="1507"/>
        <v>0</v>
      </c>
      <c r="BS125" s="719">
        <v>2512.5</v>
      </c>
      <c r="BT125" s="269">
        <f t="shared" si="1305"/>
        <v>0</v>
      </c>
      <c r="BU125" s="499">
        <f t="shared" si="1508"/>
        <v>1</v>
      </c>
      <c r="BV125" s="298">
        <f t="shared" si="1306"/>
        <v>1256.25</v>
      </c>
      <c r="BW125" s="392">
        <f t="shared" si="1307"/>
        <v>1256.25</v>
      </c>
      <c r="BX125" s="499">
        <f t="shared" si="1509"/>
        <v>0</v>
      </c>
      <c r="BY125" s="1039">
        <v>95</v>
      </c>
      <c r="BZ125" s="392">
        <f t="shared" si="1308"/>
        <v>0</v>
      </c>
      <c r="CA125" s="297">
        <f t="shared" si="1575"/>
        <v>0</v>
      </c>
      <c r="CB125" s="1039">
        <v>1440</v>
      </c>
      <c r="CC125" s="269">
        <f t="shared" si="1309"/>
        <v>0</v>
      </c>
      <c r="CD125" s="501">
        <f t="shared" si="1510"/>
        <v>0</v>
      </c>
      <c r="CE125" s="298">
        <f t="shared" si="1310"/>
        <v>720</v>
      </c>
      <c r="CF125" s="500">
        <f t="shared" si="1311"/>
        <v>0</v>
      </c>
      <c r="CG125" s="330">
        <f t="shared" si="1511"/>
        <v>1</v>
      </c>
      <c r="CH125" s="1039">
        <v>144</v>
      </c>
      <c r="CI125" s="299">
        <f t="shared" si="1312"/>
        <v>144</v>
      </c>
      <c r="CJ125" s="499">
        <f t="shared" si="1512"/>
        <v>0</v>
      </c>
      <c r="CK125" s="507"/>
      <c r="CL125" s="392">
        <f t="shared" si="1313"/>
        <v>0</v>
      </c>
      <c r="CM125" s="330">
        <f t="shared" si="1513"/>
        <v>0</v>
      </c>
      <c r="CN125" s="507"/>
      <c r="CO125" s="269">
        <f t="shared" si="1314"/>
        <v>0</v>
      </c>
      <c r="CP125" s="501">
        <f t="shared" si="1514"/>
        <v>0</v>
      </c>
      <c r="CQ125" s="506"/>
      <c r="CR125" s="299"/>
      <c r="CS125" s="330">
        <f t="shared" si="1515"/>
        <v>1</v>
      </c>
      <c r="CT125" s="507"/>
      <c r="CU125" s="274">
        <f t="shared" si="1315"/>
        <v>0</v>
      </c>
      <c r="CV125" s="323">
        <f t="shared" si="1316"/>
        <v>8486.25</v>
      </c>
      <c r="CW125" s="323">
        <f t="shared" si="1516"/>
        <v>241629.32000000004</v>
      </c>
      <c r="CX125" s="223"/>
      <c r="CY125" s="1127">
        <f t="shared" si="1317"/>
        <v>43405</v>
      </c>
      <c r="CZ125" s="297">
        <f t="shared" si="1517"/>
        <v>0</v>
      </c>
      <c r="DA125" s="269">
        <v>12294</v>
      </c>
      <c r="DB125" s="299">
        <f t="shared" si="1318"/>
        <v>0</v>
      </c>
      <c r="DC125" s="297">
        <f t="shared" si="1518"/>
        <v>0</v>
      </c>
      <c r="DD125" s="298">
        <f t="shared" si="1319"/>
        <v>1229.4000000000001</v>
      </c>
      <c r="DE125" s="299">
        <f t="shared" si="1320"/>
        <v>0</v>
      </c>
      <c r="DF125" s="297">
        <f t="shared" si="1519"/>
        <v>0</v>
      </c>
      <c r="DG125" s="1217">
        <v>12260</v>
      </c>
      <c r="DH125" s="299">
        <f t="shared" si="1321"/>
        <v>0</v>
      </c>
      <c r="DI125" s="297">
        <f t="shared" si="1520"/>
        <v>0</v>
      </c>
      <c r="DJ125" s="1039">
        <v>1226</v>
      </c>
      <c r="DK125" s="596">
        <f t="shared" si="1322"/>
        <v>0</v>
      </c>
      <c r="DL125" s="297">
        <f t="shared" si="1521"/>
        <v>0</v>
      </c>
      <c r="DM125" s="1218">
        <v>-660</v>
      </c>
      <c r="DN125" s="596">
        <f t="shared" si="1323"/>
        <v>0</v>
      </c>
      <c r="DO125" s="330">
        <f t="shared" si="1522"/>
        <v>0</v>
      </c>
      <c r="DP125" s="298">
        <f t="shared" si="1324"/>
        <v>-330</v>
      </c>
      <c r="DQ125" s="274">
        <f t="shared" si="1325"/>
        <v>0</v>
      </c>
      <c r="DR125" s="499">
        <f t="shared" si="1523"/>
        <v>0</v>
      </c>
      <c r="DS125" s="298">
        <f t="shared" si="1326"/>
        <v>-66</v>
      </c>
      <c r="DT125" s="274">
        <f t="shared" si="1327"/>
        <v>0</v>
      </c>
      <c r="DU125" s="297">
        <f t="shared" si="1524"/>
        <v>0</v>
      </c>
      <c r="DV125" s="1040">
        <v>-850</v>
      </c>
      <c r="DW125" s="596">
        <f t="shared" si="1328"/>
        <v>0</v>
      </c>
      <c r="DX125" s="297">
        <f t="shared" si="1525"/>
        <v>0</v>
      </c>
      <c r="DY125" s="269">
        <f t="shared" si="1329"/>
        <v>-425</v>
      </c>
      <c r="DZ125" s="596">
        <f t="shared" si="1330"/>
        <v>0</v>
      </c>
      <c r="EA125" s="297">
        <f t="shared" si="1526"/>
        <v>0</v>
      </c>
      <c r="EB125" s="1052">
        <v>-170</v>
      </c>
      <c r="EC125" s="596">
        <f t="shared" si="1331"/>
        <v>0</v>
      </c>
      <c r="ED125" s="297">
        <f t="shared" si="1527"/>
        <v>0</v>
      </c>
      <c r="EE125" s="274">
        <v>1187</v>
      </c>
      <c r="EF125" s="596">
        <f t="shared" si="1332"/>
        <v>0</v>
      </c>
      <c r="EG125" s="297">
        <f t="shared" si="1528"/>
        <v>0</v>
      </c>
      <c r="EH125" s="269">
        <f t="shared" si="1333"/>
        <v>593.5</v>
      </c>
      <c r="EI125" s="596">
        <f t="shared" si="1334"/>
        <v>0</v>
      </c>
      <c r="EJ125" s="276">
        <f t="shared" si="1529"/>
        <v>0</v>
      </c>
      <c r="EK125" s="269">
        <f t="shared" si="1335"/>
        <v>118.7</v>
      </c>
      <c r="EL125" s="596">
        <f t="shared" si="1336"/>
        <v>0</v>
      </c>
      <c r="EM125" s="297">
        <f t="shared" si="1530"/>
        <v>0</v>
      </c>
      <c r="EN125" s="1229">
        <v>1790</v>
      </c>
      <c r="EO125" s="596">
        <f t="shared" si="1337"/>
        <v>0</v>
      </c>
      <c r="EP125" s="297">
        <f t="shared" si="1531"/>
        <v>0</v>
      </c>
      <c r="EQ125" s="269">
        <v>-380</v>
      </c>
      <c r="ER125" s="596">
        <f t="shared" si="1338"/>
        <v>0</v>
      </c>
      <c r="ES125" s="297">
        <f t="shared" si="1532"/>
        <v>0</v>
      </c>
      <c r="ET125" s="1039">
        <v>30</v>
      </c>
      <c r="EU125" s="596">
        <f t="shared" si="1339"/>
        <v>0</v>
      </c>
      <c r="EV125" s="297">
        <f t="shared" si="1533"/>
        <v>0</v>
      </c>
      <c r="EW125" s="1040">
        <v>-456</v>
      </c>
      <c r="EX125" s="596">
        <f t="shared" si="1340"/>
        <v>0</v>
      </c>
      <c r="EY125" s="297">
        <f t="shared" si="1534"/>
        <v>0</v>
      </c>
      <c r="EZ125" s="1040">
        <v>-228</v>
      </c>
      <c r="FA125" s="596">
        <f t="shared" si="1341"/>
        <v>0</v>
      </c>
      <c r="FB125" s="297">
        <f t="shared" si="1535"/>
        <v>0</v>
      </c>
      <c r="FC125" s="964">
        <v>-731.25</v>
      </c>
      <c r="FD125" s="596">
        <f t="shared" si="1342"/>
        <v>0</v>
      </c>
      <c r="FE125" s="297">
        <f t="shared" si="1536"/>
        <v>0</v>
      </c>
      <c r="FF125" s="1039">
        <v>462</v>
      </c>
      <c r="FG125" s="596">
        <f t="shared" si="1343"/>
        <v>0</v>
      </c>
      <c r="FH125" s="297">
        <f t="shared" si="1537"/>
        <v>0</v>
      </c>
      <c r="FI125" s="1039">
        <v>231</v>
      </c>
      <c r="FJ125" s="596">
        <f t="shared" si="1344"/>
        <v>0</v>
      </c>
      <c r="FK125" s="297">
        <f t="shared" si="1538"/>
        <v>0</v>
      </c>
      <c r="FL125" s="1040">
        <v>-270</v>
      </c>
      <c r="FM125" s="596">
        <f t="shared" si="1345"/>
        <v>0</v>
      </c>
      <c r="FN125" s="297">
        <f t="shared" si="1539"/>
        <v>0</v>
      </c>
      <c r="FO125" s="1039">
        <v>12340</v>
      </c>
      <c r="FP125" s="274">
        <f t="shared" si="1346"/>
        <v>0</v>
      </c>
      <c r="FQ125" s="274"/>
      <c r="FR125" s="297">
        <f t="shared" si="1540"/>
        <v>0</v>
      </c>
      <c r="FS125" s="269">
        <f t="shared" si="1347"/>
        <v>6170</v>
      </c>
      <c r="FT125" s="596">
        <f t="shared" si="1348"/>
        <v>0</v>
      </c>
      <c r="FU125" s="297">
        <f t="shared" si="1541"/>
        <v>0</v>
      </c>
      <c r="FV125" s="269">
        <f t="shared" si="1349"/>
        <v>1234</v>
      </c>
      <c r="FW125" s="596">
        <f t="shared" si="1350"/>
        <v>0</v>
      </c>
      <c r="FX125" s="301">
        <f t="shared" si="1351"/>
        <v>0</v>
      </c>
      <c r="FY125" s="492">
        <f t="shared" si="1542"/>
        <v>0</v>
      </c>
      <c r="FZ125" s="302"/>
      <c r="GA125" s="1131">
        <f t="shared" si="1352"/>
        <v>43405</v>
      </c>
      <c r="GB125" s="316">
        <f t="shared" si="1543"/>
        <v>0</v>
      </c>
      <c r="GC125" s="961">
        <v>12461</v>
      </c>
      <c r="GD125" s="268">
        <f t="shared" si="1353"/>
        <v>0</v>
      </c>
      <c r="GE125" s="316">
        <f t="shared" si="1544"/>
        <v>0</v>
      </c>
      <c r="GF125" s="1036">
        <v>1246</v>
      </c>
      <c r="GG125" s="386">
        <f t="shared" si="1354"/>
        <v>0</v>
      </c>
      <c r="GH125" s="669">
        <f t="shared" si="1545"/>
        <v>0</v>
      </c>
      <c r="GI125" s="1039">
        <v>15290</v>
      </c>
      <c r="GJ125" s="268">
        <f t="shared" si="1355"/>
        <v>0</v>
      </c>
      <c r="GK125" s="546">
        <f t="shared" si="1546"/>
        <v>0</v>
      </c>
      <c r="GL125" s="268">
        <f t="shared" si="1356"/>
        <v>1529</v>
      </c>
      <c r="GM125" s="386">
        <f t="shared" si="1357"/>
        <v>0</v>
      </c>
      <c r="GN125" s="297">
        <f t="shared" si="1547"/>
        <v>0</v>
      </c>
      <c r="GO125" s="269">
        <v>-1370</v>
      </c>
      <c r="GP125" s="596">
        <f t="shared" si="1358"/>
        <v>0</v>
      </c>
      <c r="GQ125" s="330">
        <f t="shared" si="1548"/>
        <v>0</v>
      </c>
      <c r="GR125" s="298">
        <f t="shared" si="1359"/>
        <v>-685</v>
      </c>
      <c r="GS125" s="274">
        <f t="shared" si="1360"/>
        <v>0</v>
      </c>
      <c r="GT125" s="499">
        <f t="shared" si="1549"/>
        <v>0</v>
      </c>
      <c r="GU125" s="298">
        <f t="shared" si="1361"/>
        <v>-137</v>
      </c>
      <c r="GV125" s="274">
        <f t="shared" si="1362"/>
        <v>0</v>
      </c>
      <c r="GW125" s="499">
        <f t="shared" si="1550"/>
        <v>0</v>
      </c>
      <c r="GX125" s="1040">
        <v>-1380</v>
      </c>
      <c r="GY125" s="274">
        <f t="shared" si="1363"/>
        <v>0</v>
      </c>
      <c r="GZ125" s="499">
        <f t="shared" si="1551"/>
        <v>0</v>
      </c>
      <c r="HA125" s="298">
        <f t="shared" si="1364"/>
        <v>-690</v>
      </c>
      <c r="HB125" s="274">
        <f t="shared" si="1365"/>
        <v>0</v>
      </c>
      <c r="HC125" s="499">
        <f t="shared" si="1552"/>
        <v>0</v>
      </c>
      <c r="HD125" s="1040">
        <v>-276</v>
      </c>
      <c r="HE125" s="274">
        <f t="shared" si="1366"/>
        <v>0</v>
      </c>
      <c r="HF125" s="691">
        <f t="shared" si="1553"/>
        <v>0</v>
      </c>
      <c r="HG125" s="317">
        <v>-947</v>
      </c>
      <c r="HH125" s="498">
        <f t="shared" si="1367"/>
        <v>0</v>
      </c>
      <c r="HI125" s="691">
        <f t="shared" si="1554"/>
        <v>0</v>
      </c>
      <c r="HJ125" s="317">
        <f t="shared" si="1368"/>
        <v>-473.5</v>
      </c>
      <c r="HK125" s="498">
        <f t="shared" si="1369"/>
        <v>0</v>
      </c>
      <c r="HL125" s="689">
        <f t="shared" si="1555"/>
        <v>0</v>
      </c>
      <c r="HM125" s="317">
        <f t="shared" si="1370"/>
        <v>-94.7</v>
      </c>
      <c r="HN125" s="317">
        <f t="shared" si="1371"/>
        <v>0</v>
      </c>
      <c r="HO125" s="691">
        <f t="shared" si="1556"/>
        <v>0</v>
      </c>
      <c r="HP125" s="1039">
        <v>410</v>
      </c>
      <c r="HQ125" s="498">
        <f t="shared" si="1372"/>
        <v>0</v>
      </c>
      <c r="HR125" s="499"/>
      <c r="HS125" s="298"/>
      <c r="HT125" s="392"/>
      <c r="HU125" s="691">
        <f t="shared" si="1557"/>
        <v>0</v>
      </c>
      <c r="HV125" s="1039">
        <v>490</v>
      </c>
      <c r="HW125" s="498">
        <f t="shared" si="1373"/>
        <v>0</v>
      </c>
      <c r="HX125" s="499"/>
      <c r="HY125" s="298"/>
      <c r="HZ125" s="392"/>
      <c r="IA125" s="689">
        <f t="shared" si="1558"/>
        <v>0</v>
      </c>
      <c r="IB125" s="1040">
        <v>-1350</v>
      </c>
      <c r="IC125" s="317">
        <f t="shared" si="1374"/>
        <v>0</v>
      </c>
      <c r="ID125" s="499">
        <f t="shared" si="1559"/>
        <v>0</v>
      </c>
      <c r="IE125" s="1040">
        <v>-221</v>
      </c>
      <c r="IF125" s="392">
        <f t="shared" si="1375"/>
        <v>0</v>
      </c>
      <c r="IG125" s="691">
        <f t="shared" si="1560"/>
        <v>0</v>
      </c>
      <c r="IH125" s="317">
        <v>-512</v>
      </c>
      <c r="II125" s="498">
        <f t="shared" si="1376"/>
        <v>0</v>
      </c>
      <c r="IJ125" s="691">
        <f t="shared" si="1561"/>
        <v>0</v>
      </c>
      <c r="IK125" s="298">
        <f t="shared" si="1377"/>
        <v>-256</v>
      </c>
      <c r="IL125" s="317">
        <f t="shared" si="1378"/>
        <v>0</v>
      </c>
      <c r="IM125" s="499">
        <f t="shared" si="1562"/>
        <v>0</v>
      </c>
      <c r="IN125" s="1040">
        <v>-80</v>
      </c>
      <c r="IO125" s="392">
        <f t="shared" si="1379"/>
        <v>0</v>
      </c>
      <c r="IP125" s="499">
        <f t="shared" si="1563"/>
        <v>0</v>
      </c>
      <c r="IQ125" s="1036">
        <v>793.75</v>
      </c>
      <c r="IR125" s="392">
        <f t="shared" si="1380"/>
        <v>0</v>
      </c>
      <c r="IS125" s="499"/>
      <c r="IT125" s="298"/>
      <c r="IU125" s="392"/>
      <c r="IV125" s="499">
        <f t="shared" si="1564"/>
        <v>0</v>
      </c>
      <c r="IW125" s="719">
        <v>1400</v>
      </c>
      <c r="IX125" s="392">
        <f t="shared" si="1381"/>
        <v>0</v>
      </c>
      <c r="IY125" s="499">
        <f t="shared" si="1565"/>
        <v>0</v>
      </c>
      <c r="IZ125" s="298">
        <f t="shared" si="1382"/>
        <v>700</v>
      </c>
      <c r="JA125" s="392">
        <f t="shared" si="1383"/>
        <v>0</v>
      </c>
      <c r="JB125" s="385">
        <f t="shared" si="1566"/>
        <v>0</v>
      </c>
      <c r="JC125" s="298">
        <v>138</v>
      </c>
      <c r="JD125" s="392">
        <f t="shared" si="1384"/>
        <v>0</v>
      </c>
      <c r="JE125" s="499">
        <f t="shared" si="1567"/>
        <v>0</v>
      </c>
      <c r="JF125" s="298">
        <v>-800</v>
      </c>
      <c r="JG125" s="392">
        <f t="shared" si="1385"/>
        <v>0</v>
      </c>
      <c r="JH125" s="499">
        <f t="shared" si="1568"/>
        <v>0</v>
      </c>
      <c r="JI125" s="1039">
        <v>14330</v>
      </c>
      <c r="JJ125" s="392">
        <f t="shared" si="1386"/>
        <v>0</v>
      </c>
      <c r="JK125" s="499">
        <f t="shared" si="1569"/>
        <v>0</v>
      </c>
      <c r="JL125" s="1039">
        <v>7165</v>
      </c>
      <c r="JM125" s="392">
        <f t="shared" si="1387"/>
        <v>0</v>
      </c>
      <c r="JN125" s="499">
        <f t="shared" si="1570"/>
        <v>0</v>
      </c>
      <c r="JO125" s="298">
        <f t="shared" si="1388"/>
        <v>1433</v>
      </c>
      <c r="JP125" s="392">
        <f t="shared" si="1389"/>
        <v>0</v>
      </c>
      <c r="JQ125" s="561">
        <f t="shared" si="1390"/>
        <v>0</v>
      </c>
      <c r="JR125" s="498">
        <f t="shared" si="1571"/>
        <v>0</v>
      </c>
      <c r="JS125" s="223"/>
      <c r="JT125" s="254">
        <f t="shared" si="1391"/>
        <v>43770</v>
      </c>
      <c r="JU125" s="253">
        <f t="shared" si="1392"/>
        <v>0</v>
      </c>
      <c r="JV125" s="253">
        <f t="shared" si="1393"/>
        <v>16630.875</v>
      </c>
      <c r="JW125" s="253">
        <f t="shared" si="1394"/>
        <v>0</v>
      </c>
      <c r="JX125" s="253">
        <f t="shared" si="1395"/>
        <v>13072.5</v>
      </c>
      <c r="JY125" s="253">
        <f t="shared" si="1396"/>
        <v>0</v>
      </c>
      <c r="JZ125" s="253">
        <f t="shared" si="1397"/>
        <v>0</v>
      </c>
      <c r="KA125" s="253">
        <f t="shared" si="1398"/>
        <v>14518</v>
      </c>
      <c r="KB125" s="253">
        <f t="shared" si="1399"/>
        <v>0</v>
      </c>
      <c r="KC125" s="253">
        <f t="shared" si="1400"/>
        <v>0</v>
      </c>
      <c r="KD125" s="831">
        <f t="shared" si="1401"/>
        <v>22836</v>
      </c>
      <c r="KE125" s="831">
        <f t="shared" si="1402"/>
        <v>0</v>
      </c>
      <c r="KF125" s="831">
        <f t="shared" si="1403"/>
        <v>0</v>
      </c>
      <c r="KG125" s="831">
        <f t="shared" si="1404"/>
        <v>8453.24</v>
      </c>
      <c r="KH125" s="831">
        <f t="shared" si="1405"/>
        <v>0</v>
      </c>
      <c r="KI125" s="831">
        <f t="shared" si="1406"/>
        <v>0</v>
      </c>
      <c r="KJ125" s="253">
        <f t="shared" si="1407"/>
        <v>0</v>
      </c>
      <c r="KK125" s="831">
        <f t="shared" si="1408"/>
        <v>0</v>
      </c>
      <c r="KL125" s="831">
        <f t="shared" si="1409"/>
        <v>98705.75</v>
      </c>
      <c r="KM125" s="831">
        <f t="shared" si="1410"/>
        <v>0</v>
      </c>
      <c r="KN125" s="831">
        <f t="shared" si="1411"/>
        <v>0</v>
      </c>
      <c r="KO125" s="831">
        <f t="shared" si="1412"/>
        <v>78153.125</v>
      </c>
      <c r="KP125" s="831">
        <f t="shared" si="1413"/>
        <v>0</v>
      </c>
      <c r="KQ125" s="831">
        <f t="shared" si="1414"/>
        <v>0</v>
      </c>
      <c r="KR125" s="831">
        <f t="shared" si="1415"/>
        <v>0</v>
      </c>
      <c r="KS125" s="831">
        <f t="shared" si="1416"/>
        <v>11560</v>
      </c>
      <c r="KT125" s="243">
        <f t="shared" si="1417"/>
        <v>0</v>
      </c>
      <c r="KU125" s="243">
        <f t="shared" si="1418"/>
        <v>0</v>
      </c>
      <c r="KV125" s="243">
        <f t="shared" si="1419"/>
        <v>0</v>
      </c>
      <c r="KW125" s="243">
        <f t="shared" si="1420"/>
        <v>0</v>
      </c>
      <c r="KX125" s="243">
        <f t="shared" si="1421"/>
        <v>0</v>
      </c>
      <c r="KY125" s="243">
        <f t="shared" si="1422"/>
        <v>0</v>
      </c>
      <c r="KZ125" s="243">
        <f t="shared" si="1572"/>
        <v>0</v>
      </c>
      <c r="LA125" s="243">
        <f t="shared" si="1423"/>
        <v>0</v>
      </c>
      <c r="LB125" s="243">
        <f t="shared" si="1424"/>
        <v>0</v>
      </c>
      <c r="LC125" s="243">
        <f t="shared" si="1425"/>
        <v>0</v>
      </c>
      <c r="LD125" s="243">
        <f t="shared" si="1426"/>
        <v>0</v>
      </c>
      <c r="LE125" s="243">
        <f t="shared" si="1427"/>
        <v>0</v>
      </c>
      <c r="LF125" s="243">
        <f t="shared" si="1428"/>
        <v>0</v>
      </c>
      <c r="LG125" s="243">
        <f t="shared" si="1429"/>
        <v>0</v>
      </c>
      <c r="LH125" s="243">
        <f t="shared" si="1430"/>
        <v>0</v>
      </c>
      <c r="LI125" s="243">
        <f t="shared" si="1431"/>
        <v>0</v>
      </c>
      <c r="LJ125" s="243">
        <f t="shared" si="1432"/>
        <v>0</v>
      </c>
      <c r="LK125" s="243">
        <f t="shared" si="1433"/>
        <v>0</v>
      </c>
      <c r="LL125" s="243">
        <f t="shared" si="1434"/>
        <v>0</v>
      </c>
      <c r="LM125" s="243">
        <f t="shared" si="1435"/>
        <v>0</v>
      </c>
      <c r="LN125" s="243">
        <f t="shared" si="1436"/>
        <v>0</v>
      </c>
      <c r="LO125" s="243">
        <f t="shared" si="1437"/>
        <v>0</v>
      </c>
      <c r="LP125" s="243">
        <f t="shared" si="1438"/>
        <v>0</v>
      </c>
      <c r="LQ125" s="243">
        <f t="shared" si="1439"/>
        <v>0</v>
      </c>
      <c r="LR125" s="243">
        <f t="shared" si="1440"/>
        <v>0</v>
      </c>
      <c r="LS125" s="243">
        <f t="shared" si="1441"/>
        <v>0</v>
      </c>
      <c r="LT125" s="243">
        <f t="shared" si="1442"/>
        <v>0</v>
      </c>
      <c r="LU125" s="243">
        <f t="shared" si="1443"/>
        <v>0</v>
      </c>
      <c r="LV125" s="243">
        <f t="shared" si="1444"/>
        <v>0</v>
      </c>
      <c r="LW125" s="243">
        <f t="shared" si="1445"/>
        <v>0</v>
      </c>
      <c r="LX125" s="243">
        <f t="shared" si="1446"/>
        <v>0</v>
      </c>
      <c r="LY125" s="243">
        <f t="shared" si="1447"/>
        <v>0</v>
      </c>
      <c r="LZ125" s="243">
        <f t="shared" si="1448"/>
        <v>0</v>
      </c>
      <c r="MA125" s="243">
        <f t="shared" si="1449"/>
        <v>0</v>
      </c>
      <c r="MB125" s="243">
        <f t="shared" si="1450"/>
        <v>0</v>
      </c>
      <c r="MC125" s="243">
        <f t="shared" si="1573"/>
        <v>0</v>
      </c>
      <c r="MD125" s="243">
        <f t="shared" si="1451"/>
        <v>0</v>
      </c>
      <c r="ME125" s="243">
        <f t="shared" si="1452"/>
        <v>0</v>
      </c>
      <c r="MF125" s="243">
        <f t="shared" si="1453"/>
        <v>0</v>
      </c>
      <c r="MG125" s="243">
        <f t="shared" si="1454"/>
        <v>0</v>
      </c>
      <c r="MH125" s="243">
        <f t="shared" si="1455"/>
        <v>0</v>
      </c>
      <c r="MI125" s="243">
        <f t="shared" si="1456"/>
        <v>0</v>
      </c>
      <c r="MJ125" s="243">
        <f t="shared" si="1457"/>
        <v>0</v>
      </c>
      <c r="MK125" s="243">
        <f t="shared" si="1458"/>
        <v>0</v>
      </c>
      <c r="ML125" s="243">
        <f t="shared" si="1459"/>
        <v>0</v>
      </c>
      <c r="MM125" s="243">
        <f t="shared" si="1460"/>
        <v>0</v>
      </c>
      <c r="MN125" s="243">
        <f t="shared" si="1461"/>
        <v>0</v>
      </c>
      <c r="MO125" s="243">
        <f t="shared" si="1462"/>
        <v>0</v>
      </c>
      <c r="MP125" s="243">
        <f t="shared" si="1463"/>
        <v>0</v>
      </c>
      <c r="MQ125" s="243">
        <f t="shared" si="1464"/>
        <v>0</v>
      </c>
      <c r="MR125" s="243">
        <f t="shared" si="1465"/>
        <v>0</v>
      </c>
      <c r="MS125" s="243">
        <f t="shared" si="1466"/>
        <v>0</v>
      </c>
      <c r="MT125" s="243">
        <f t="shared" si="1467"/>
        <v>0</v>
      </c>
      <c r="MU125" s="243">
        <f t="shared" si="1468"/>
        <v>0</v>
      </c>
      <c r="MV125" s="243">
        <f t="shared" si="1469"/>
        <v>0</v>
      </c>
      <c r="MW125" s="861">
        <f t="shared" si="1576"/>
        <v>43770</v>
      </c>
      <c r="MX125" s="253">
        <f t="shared" si="1577"/>
        <v>263929.49</v>
      </c>
      <c r="MY125" s="243">
        <f t="shared" si="1578"/>
        <v>0</v>
      </c>
      <c r="MZ125" s="243">
        <f t="shared" si="1579"/>
        <v>0</v>
      </c>
      <c r="NA125" s="243">
        <f t="shared" si="1580"/>
        <v>263929.49</v>
      </c>
      <c r="NB125" s="359"/>
      <c r="NC125" s="1159">
        <f t="shared" si="1470"/>
        <v>43405</v>
      </c>
      <c r="ND125" s="378">
        <f t="shared" si="1471"/>
        <v>8486.25</v>
      </c>
      <c r="NE125" s="378">
        <f t="shared" si="1472"/>
        <v>0</v>
      </c>
      <c r="NF125" s="382">
        <f t="shared" si="1473"/>
        <v>0</v>
      </c>
      <c r="NG125" s="274">
        <f t="shared" si="1474"/>
        <v>8486.25</v>
      </c>
      <c r="NH125" s="819">
        <f t="shared" si="1475"/>
        <v>43405</v>
      </c>
      <c r="NI125" s="269">
        <f t="shared" si="1476"/>
        <v>8486.25</v>
      </c>
      <c r="NJ125" s="274">
        <f t="shared" si="1477"/>
        <v>0</v>
      </c>
      <c r="NK125" s="1113">
        <f t="shared" si="1478"/>
        <v>1</v>
      </c>
      <c r="NL125" s="992">
        <f t="shared" si="1479"/>
        <v>0</v>
      </c>
      <c r="NM125" s="413">
        <f t="shared" si="1480"/>
        <v>43405</v>
      </c>
      <c r="NN125" s="378">
        <f t="shared" si="1574"/>
        <v>241629.32000000004</v>
      </c>
      <c r="NO125" s="243">
        <f>MAX(NN55:NN125)</f>
        <v>241629.32000000004</v>
      </c>
      <c r="NP125" s="243">
        <f t="shared" si="1481"/>
        <v>0</v>
      </c>
      <c r="NQ125" s="276">
        <f>(NP125=NP203)*1</f>
        <v>0</v>
      </c>
      <c r="NR125" s="254">
        <f t="shared" si="1482"/>
        <v>0</v>
      </c>
      <c r="NS125" s="757"/>
      <c r="NT125" s="757"/>
      <c r="NU125" s="758"/>
      <c r="NV125" s="758"/>
      <c r="NW125" s="758"/>
      <c r="NX125" s="234"/>
      <c r="NY125" s="241"/>
      <c r="NZ125" s="241"/>
      <c r="OA125" s="143"/>
      <c r="OB125" s="241"/>
      <c r="OC125" s="241"/>
      <c r="OD125" s="236"/>
      <c r="OE125" s="236"/>
      <c r="OF125" s="236"/>
      <c r="OG125" s="234"/>
      <c r="OH125" s="143"/>
      <c r="OI125" s="236"/>
      <c r="OJ125" s="236"/>
      <c r="OK125" s="236"/>
      <c r="OL125" s="236"/>
      <c r="OM125" s="236"/>
      <c r="ON125" s="236"/>
      <c r="OO125" s="236"/>
      <c r="OP125" s="236"/>
      <c r="OQ125" s="236"/>
      <c r="OR125" s="236"/>
      <c r="OS125" s="236"/>
      <c r="OT125" s="236"/>
      <c r="OU125" s="236"/>
      <c r="OV125" s="236"/>
      <c r="OW125" s="236"/>
      <c r="OX125" s="236"/>
      <c r="OY125" s="236"/>
      <c r="OZ125" s="236"/>
      <c r="PA125" s="236"/>
      <c r="PB125" s="236"/>
      <c r="PC125" s="236"/>
      <c r="PD125" s="236"/>
      <c r="PE125" s="236"/>
      <c r="PF125" s="236"/>
      <c r="PG125" s="236"/>
      <c r="PH125" s="236"/>
      <c r="PI125" s="236"/>
      <c r="PJ125" s="236"/>
      <c r="PK125" s="236"/>
      <c r="PL125" s="236"/>
      <c r="PM125" s="236"/>
      <c r="PN125" s="236"/>
      <c r="PO125" s="236"/>
      <c r="PP125" s="236"/>
      <c r="PQ125" s="236"/>
      <c r="PR125" s="236"/>
      <c r="PS125" s="236"/>
      <c r="PT125" s="236"/>
      <c r="PU125" s="236"/>
      <c r="PV125" s="236"/>
      <c r="PW125" s="236"/>
      <c r="PX125" s="236"/>
      <c r="PY125" s="236"/>
      <c r="PZ125" s="236"/>
      <c r="QA125" s="236"/>
      <c r="QB125" s="236"/>
      <c r="QC125" s="236"/>
      <c r="QD125" s="236"/>
      <c r="QE125" s="236"/>
      <c r="QF125" s="236"/>
      <c r="QG125" s="236"/>
      <c r="QH125" s="236"/>
      <c r="QI125" s="236"/>
      <c r="QJ125" s="236"/>
      <c r="QK125" s="236"/>
      <c r="QL125" s="236"/>
      <c r="QM125" s="236"/>
      <c r="QN125" s="236"/>
      <c r="QO125" s="236"/>
      <c r="QP125" s="236"/>
      <c r="QQ125" s="236"/>
      <c r="QR125" s="236"/>
      <c r="QS125" s="236"/>
      <c r="QT125" s="236"/>
      <c r="QU125" s="236"/>
      <c r="QV125" s="236"/>
      <c r="QW125" s="236"/>
      <c r="QX125" s="236"/>
      <c r="QY125" s="84"/>
      <c r="QZ125" s="84"/>
      <c r="RA125" s="84"/>
      <c r="RB125" s="84"/>
      <c r="RC125" s="84"/>
      <c r="RD125" s="84"/>
      <c r="RE125" s="84"/>
      <c r="RF125" s="84"/>
      <c r="RG125" s="84"/>
      <c r="RH125" s="84"/>
      <c r="RI125" s="84"/>
      <c r="RJ125" s="84"/>
      <c r="RK125" s="84"/>
      <c r="RL125" s="84"/>
      <c r="RM125" s="84"/>
      <c r="RN125" s="84"/>
      <c r="RO125" s="84"/>
      <c r="RP125" s="84"/>
      <c r="RQ125" s="84"/>
      <c r="RR125" s="84"/>
      <c r="RS125" s="84"/>
      <c r="RT125" s="84"/>
      <c r="RU125" s="84"/>
      <c r="RV125" s="84"/>
      <c r="RW125" s="84"/>
      <c r="RX125" s="84"/>
      <c r="RY125" s="84"/>
      <c r="RZ125" s="84"/>
      <c r="SA125" s="84"/>
      <c r="SB125" s="84"/>
      <c r="SC125" s="84"/>
      <c r="SD125" s="84"/>
      <c r="SE125" s="84"/>
      <c r="SF125" s="84"/>
      <c r="SG125" s="84"/>
      <c r="SH125" s="84"/>
      <c r="SI125" s="84"/>
      <c r="SJ125" s="84"/>
      <c r="SK125" s="84"/>
      <c r="SL125" s="84"/>
      <c r="SM125" s="84"/>
      <c r="SN125" s="84"/>
      <c r="SO125" s="84"/>
      <c r="SP125" s="84"/>
      <c r="SQ125" s="84"/>
      <c r="SR125" s="84"/>
      <c r="SS125" s="84"/>
      <c r="ST125" s="84"/>
      <c r="SU125" s="84"/>
      <c r="SV125" s="84"/>
      <c r="SW125" s="84"/>
      <c r="SX125" s="84"/>
      <c r="SY125" s="84"/>
      <c r="SZ125" s="84"/>
      <c r="TA125" s="84"/>
      <c r="TB125" s="84"/>
      <c r="TC125" s="84"/>
      <c r="TD125" s="84"/>
      <c r="TE125" s="84"/>
      <c r="TF125" s="84"/>
      <c r="TG125" s="84"/>
      <c r="TH125" s="84"/>
      <c r="TI125" s="84"/>
      <c r="TJ125" s="84"/>
      <c r="TK125" s="84"/>
      <c r="TL125" s="84"/>
      <c r="TM125" s="84"/>
      <c r="TN125" s="84"/>
      <c r="TO125" s="84"/>
      <c r="TP125" s="84"/>
      <c r="TQ125" s="84"/>
      <c r="TR125" s="84"/>
      <c r="TS125" s="84"/>
      <c r="TT125" s="84"/>
      <c r="TU125" s="84"/>
      <c r="TV125" s="84"/>
      <c r="TW125" s="84"/>
      <c r="TX125" s="84"/>
      <c r="TY125" s="84"/>
      <c r="TZ125" s="84"/>
      <c r="UA125" s="84"/>
      <c r="UB125" s="84"/>
      <c r="UC125" s="84"/>
      <c r="UD125" s="84"/>
      <c r="UE125" s="84"/>
      <c r="UF125" s="84"/>
      <c r="UG125" s="84"/>
      <c r="UH125" s="84"/>
      <c r="UI125" s="84"/>
    </row>
    <row r="126" spans="1:555" s="90" customFormat="1" ht="19.5" customHeight="1" x14ac:dyDescent="0.35">
      <c r="A126" s="84"/>
      <c r="B126" s="1167">
        <f t="shared" si="1483"/>
        <v>43435</v>
      </c>
      <c r="C126" s="867">
        <f t="shared" si="1484"/>
        <v>70355.074999999997</v>
      </c>
      <c r="D126" s="869">
        <v>0</v>
      </c>
      <c r="E126" s="869">
        <v>0</v>
      </c>
      <c r="F126" s="867">
        <f t="shared" si="1280"/>
        <v>2722.1800000000003</v>
      </c>
      <c r="G126" s="870">
        <f t="shared" si="1485"/>
        <v>73077.255000000005</v>
      </c>
      <c r="H126" s="953">
        <f t="shared" si="1486"/>
        <v>3.8692020440600772E-2</v>
      </c>
      <c r="I126" s="355">
        <f t="shared" si="1487"/>
        <v>244351.50000000003</v>
      </c>
      <c r="J126" s="355">
        <f>MAX(I55:I126)</f>
        <v>244351.50000000003</v>
      </c>
      <c r="K126" s="355"/>
      <c r="L126" s="1145">
        <f t="shared" si="1282"/>
        <v>43435</v>
      </c>
      <c r="M126" s="330">
        <f t="shared" si="1488"/>
        <v>0</v>
      </c>
      <c r="N126" s="1217">
        <v>16998</v>
      </c>
      <c r="O126" s="498">
        <f t="shared" si="1283"/>
        <v>0</v>
      </c>
      <c r="P126" s="330">
        <f t="shared" si="1489"/>
        <v>1</v>
      </c>
      <c r="Q126" s="382">
        <f t="shared" si="1284"/>
        <v>1699.8</v>
      </c>
      <c r="R126" s="274">
        <f t="shared" si="1285"/>
        <v>1699.8</v>
      </c>
      <c r="S126" s="499">
        <f t="shared" si="1490"/>
        <v>0</v>
      </c>
      <c r="T126" s="1039">
        <v>20710</v>
      </c>
      <c r="U126" s="269">
        <f t="shared" si="1286"/>
        <v>0</v>
      </c>
      <c r="V126" s="499">
        <f t="shared" si="1491"/>
        <v>1</v>
      </c>
      <c r="W126" s="1235">
        <v>2071</v>
      </c>
      <c r="X126" s="269">
        <f t="shared" si="1287"/>
        <v>2071</v>
      </c>
      <c r="Y126" s="499">
        <f t="shared" si="1492"/>
        <v>0</v>
      </c>
      <c r="Z126" s="719">
        <v>-3810</v>
      </c>
      <c r="AA126" s="392">
        <f t="shared" si="1288"/>
        <v>0</v>
      </c>
      <c r="AB126" s="330">
        <f t="shared" si="1493"/>
        <v>0</v>
      </c>
      <c r="AC126" s="298">
        <f t="shared" si="1289"/>
        <v>-1905</v>
      </c>
      <c r="AD126" s="274">
        <f t="shared" si="1290"/>
        <v>0</v>
      </c>
      <c r="AE126" s="499">
        <f t="shared" si="1494"/>
        <v>1</v>
      </c>
      <c r="AF126" s="1040">
        <v>-381</v>
      </c>
      <c r="AG126" s="274">
        <f t="shared" si="1291"/>
        <v>-381</v>
      </c>
      <c r="AH126" s="499">
        <f t="shared" si="1495"/>
        <v>0</v>
      </c>
      <c r="AI126" s="1040">
        <v>-2835</v>
      </c>
      <c r="AJ126" s="392">
        <f t="shared" si="1292"/>
        <v>0</v>
      </c>
      <c r="AK126" s="330">
        <f t="shared" si="1496"/>
        <v>0</v>
      </c>
      <c r="AL126" s="1040">
        <v>-1418</v>
      </c>
      <c r="AM126" s="274">
        <f t="shared" si="1293"/>
        <v>0</v>
      </c>
      <c r="AN126" s="499">
        <f t="shared" si="1497"/>
        <v>1</v>
      </c>
      <c r="AO126" s="1040">
        <v>-567</v>
      </c>
      <c r="AP126" s="392">
        <f t="shared" si="1294"/>
        <v>-567</v>
      </c>
      <c r="AQ126" s="316">
        <f t="shared" si="1498"/>
        <v>0</v>
      </c>
      <c r="AR126" s="964">
        <v>-3193.75</v>
      </c>
      <c r="AS126" s="392">
        <f t="shared" si="1295"/>
        <v>0</v>
      </c>
      <c r="AT126" s="276">
        <f t="shared" si="1499"/>
        <v>0</v>
      </c>
      <c r="AU126" s="964">
        <v>-1596.87</v>
      </c>
      <c r="AV126" s="392">
        <f t="shared" si="1296"/>
        <v>0</v>
      </c>
      <c r="AW126" s="297">
        <f t="shared" si="1500"/>
        <v>1</v>
      </c>
      <c r="AX126" s="964">
        <v>-319.37</v>
      </c>
      <c r="AY126" s="274">
        <f t="shared" si="1297"/>
        <v>-319.37</v>
      </c>
      <c r="AZ126" s="499">
        <f t="shared" si="1501"/>
        <v>0</v>
      </c>
      <c r="BA126" s="506">
        <v>2580</v>
      </c>
      <c r="BB126" s="392">
        <f t="shared" si="1298"/>
        <v>0</v>
      </c>
      <c r="BC126" s="330">
        <f t="shared" si="1502"/>
        <v>0</v>
      </c>
      <c r="BD126" s="506">
        <v>1020</v>
      </c>
      <c r="BE126" s="274">
        <f t="shared" si="1299"/>
        <v>0</v>
      </c>
      <c r="BF126" s="499">
        <f t="shared" si="1503"/>
        <v>0</v>
      </c>
      <c r="BG126" s="1040">
        <v>-613</v>
      </c>
      <c r="BH126" s="358">
        <f t="shared" si="1300"/>
        <v>0</v>
      </c>
      <c r="BI126" s="499">
        <f t="shared" si="1504"/>
        <v>0</v>
      </c>
      <c r="BJ126" s="1040">
        <v>-1356</v>
      </c>
      <c r="BK126" s="269">
        <f t="shared" si="1301"/>
        <v>0</v>
      </c>
      <c r="BL126" s="499">
        <f t="shared" si="1505"/>
        <v>1</v>
      </c>
      <c r="BM126" s="382">
        <f t="shared" si="1302"/>
        <v>-678</v>
      </c>
      <c r="BN126" s="392">
        <f t="shared" si="1303"/>
        <v>-678</v>
      </c>
      <c r="BO126" s="499">
        <f t="shared" si="1506"/>
        <v>0</v>
      </c>
      <c r="BP126" s="964">
        <v>-450</v>
      </c>
      <c r="BQ126" s="274">
        <f t="shared" si="1304"/>
        <v>0</v>
      </c>
      <c r="BR126" s="499">
        <f t="shared" si="1507"/>
        <v>0</v>
      </c>
      <c r="BS126" s="719">
        <v>1587.5</v>
      </c>
      <c r="BT126" s="269">
        <f t="shared" si="1305"/>
        <v>0</v>
      </c>
      <c r="BU126" s="499">
        <f t="shared" si="1508"/>
        <v>1</v>
      </c>
      <c r="BV126" s="298">
        <f t="shared" si="1306"/>
        <v>793.75</v>
      </c>
      <c r="BW126" s="392">
        <f t="shared" si="1307"/>
        <v>793.75</v>
      </c>
      <c r="BX126" s="499">
        <f t="shared" si="1509"/>
        <v>0</v>
      </c>
      <c r="BY126" s="1039">
        <v>1035</v>
      </c>
      <c r="BZ126" s="392">
        <f t="shared" si="1308"/>
        <v>0</v>
      </c>
      <c r="CA126" s="297">
        <f t="shared" si="1575"/>
        <v>0</v>
      </c>
      <c r="CB126" s="1039">
        <v>1030</v>
      </c>
      <c r="CC126" s="269">
        <f t="shared" si="1309"/>
        <v>0</v>
      </c>
      <c r="CD126" s="501">
        <f t="shared" si="1510"/>
        <v>0</v>
      </c>
      <c r="CE126" s="298">
        <f t="shared" si="1310"/>
        <v>515</v>
      </c>
      <c r="CF126" s="500">
        <f t="shared" si="1311"/>
        <v>0</v>
      </c>
      <c r="CG126" s="330">
        <f t="shared" si="1511"/>
        <v>1</v>
      </c>
      <c r="CH126" s="1039">
        <v>103</v>
      </c>
      <c r="CI126" s="299">
        <f t="shared" si="1312"/>
        <v>103</v>
      </c>
      <c r="CJ126" s="499">
        <f t="shared" si="1512"/>
        <v>0</v>
      </c>
      <c r="CK126" s="506"/>
      <c r="CL126" s="392">
        <f t="shared" si="1313"/>
        <v>0</v>
      </c>
      <c r="CM126" s="330">
        <f t="shared" si="1513"/>
        <v>0</v>
      </c>
      <c r="CN126" s="506"/>
      <c r="CO126" s="269">
        <f t="shared" si="1314"/>
        <v>0</v>
      </c>
      <c r="CP126" s="501">
        <f t="shared" si="1514"/>
        <v>0</v>
      </c>
      <c r="CQ126" s="507"/>
      <c r="CR126" s="299"/>
      <c r="CS126" s="330">
        <f t="shared" si="1515"/>
        <v>1</v>
      </c>
      <c r="CT126" s="506"/>
      <c r="CU126" s="274">
        <f t="shared" si="1315"/>
        <v>0</v>
      </c>
      <c r="CV126" s="323">
        <f t="shared" si="1316"/>
        <v>2722.1800000000003</v>
      </c>
      <c r="CW126" s="323">
        <f t="shared" si="1516"/>
        <v>244351.50000000003</v>
      </c>
      <c r="CX126" s="223"/>
      <c r="CY126" s="1127">
        <f t="shared" si="1317"/>
        <v>43435</v>
      </c>
      <c r="CZ126" s="297">
        <f t="shared" si="1517"/>
        <v>0</v>
      </c>
      <c r="DA126" s="269">
        <v>15888</v>
      </c>
      <c r="DB126" s="299">
        <f t="shared" si="1318"/>
        <v>0</v>
      </c>
      <c r="DC126" s="297">
        <f t="shared" si="1518"/>
        <v>0</v>
      </c>
      <c r="DD126" s="298">
        <f t="shared" si="1319"/>
        <v>1588.8</v>
      </c>
      <c r="DE126" s="299">
        <f t="shared" si="1320"/>
        <v>0</v>
      </c>
      <c r="DF126" s="297">
        <f t="shared" si="1519"/>
        <v>0</v>
      </c>
      <c r="DG126" s="1217">
        <v>4780</v>
      </c>
      <c r="DH126" s="299">
        <f t="shared" si="1321"/>
        <v>0</v>
      </c>
      <c r="DI126" s="297">
        <f t="shared" si="1520"/>
        <v>0</v>
      </c>
      <c r="DJ126" s="1039">
        <v>478</v>
      </c>
      <c r="DK126" s="596">
        <f t="shared" si="1322"/>
        <v>0</v>
      </c>
      <c r="DL126" s="297">
        <f t="shared" si="1521"/>
        <v>0</v>
      </c>
      <c r="DM126" s="1217">
        <v>1560</v>
      </c>
      <c r="DN126" s="596">
        <f t="shared" si="1323"/>
        <v>0</v>
      </c>
      <c r="DO126" s="330">
        <f t="shared" si="1522"/>
        <v>0</v>
      </c>
      <c r="DP126" s="298">
        <f t="shared" si="1324"/>
        <v>780</v>
      </c>
      <c r="DQ126" s="274">
        <f t="shared" si="1325"/>
        <v>0</v>
      </c>
      <c r="DR126" s="499">
        <f t="shared" si="1523"/>
        <v>0</v>
      </c>
      <c r="DS126" s="298">
        <f t="shared" si="1326"/>
        <v>156</v>
      </c>
      <c r="DT126" s="274">
        <f t="shared" si="1327"/>
        <v>0</v>
      </c>
      <c r="DU126" s="297">
        <f t="shared" si="1524"/>
        <v>0</v>
      </c>
      <c r="DV126" s="1039">
        <v>125</v>
      </c>
      <c r="DW126" s="596">
        <f t="shared" si="1328"/>
        <v>0</v>
      </c>
      <c r="DX126" s="297">
        <f t="shared" si="1525"/>
        <v>0</v>
      </c>
      <c r="DY126" s="269">
        <f t="shared" si="1329"/>
        <v>62.5</v>
      </c>
      <c r="DZ126" s="596">
        <f t="shared" si="1330"/>
        <v>0</v>
      </c>
      <c r="EA126" s="297">
        <f t="shared" si="1526"/>
        <v>0</v>
      </c>
      <c r="EB126" s="1053">
        <v>27.5</v>
      </c>
      <c r="EC126" s="596">
        <f t="shared" si="1331"/>
        <v>0</v>
      </c>
      <c r="ED126" s="297">
        <f t="shared" si="1527"/>
        <v>0</v>
      </c>
      <c r="EE126" s="274">
        <v>-562</v>
      </c>
      <c r="EF126" s="596">
        <f t="shared" si="1332"/>
        <v>0</v>
      </c>
      <c r="EG126" s="297">
        <f t="shared" si="1528"/>
        <v>0</v>
      </c>
      <c r="EH126" s="269">
        <f t="shared" si="1333"/>
        <v>-281</v>
      </c>
      <c r="EI126" s="596">
        <f t="shared" si="1334"/>
        <v>0</v>
      </c>
      <c r="EJ126" s="276">
        <f t="shared" si="1529"/>
        <v>0</v>
      </c>
      <c r="EK126" s="269">
        <f t="shared" si="1335"/>
        <v>-56.2</v>
      </c>
      <c r="EL126" s="596">
        <f t="shared" si="1336"/>
        <v>0</v>
      </c>
      <c r="EM126" s="297">
        <f t="shared" si="1530"/>
        <v>0</v>
      </c>
      <c r="EN126" s="1229">
        <v>480</v>
      </c>
      <c r="EO126" s="596">
        <f t="shared" si="1337"/>
        <v>0</v>
      </c>
      <c r="EP126" s="297">
        <f t="shared" si="1531"/>
        <v>0</v>
      </c>
      <c r="EQ126" s="269">
        <v>555</v>
      </c>
      <c r="ER126" s="596">
        <f t="shared" si="1338"/>
        <v>0</v>
      </c>
      <c r="ES126" s="297">
        <f t="shared" si="1532"/>
        <v>0</v>
      </c>
      <c r="ET126" s="1040">
        <v>-2080</v>
      </c>
      <c r="EU126" s="596">
        <f t="shared" si="1339"/>
        <v>0</v>
      </c>
      <c r="EV126" s="297">
        <f t="shared" si="1533"/>
        <v>0</v>
      </c>
      <c r="EW126" s="1040">
        <v>-4744</v>
      </c>
      <c r="EX126" s="596">
        <f t="shared" si="1340"/>
        <v>0</v>
      </c>
      <c r="EY126" s="297">
        <f t="shared" si="1534"/>
        <v>0</v>
      </c>
      <c r="EZ126" s="1040">
        <v>-2372</v>
      </c>
      <c r="FA126" s="596">
        <f t="shared" si="1341"/>
        <v>0</v>
      </c>
      <c r="FB126" s="297">
        <f t="shared" si="1535"/>
        <v>0</v>
      </c>
      <c r="FC126" s="964">
        <v>-1368.75</v>
      </c>
      <c r="FD126" s="596">
        <f t="shared" si="1342"/>
        <v>0</v>
      </c>
      <c r="FE126" s="297">
        <f t="shared" si="1536"/>
        <v>0</v>
      </c>
      <c r="FF126" s="1039">
        <v>3325</v>
      </c>
      <c r="FG126" s="596">
        <f t="shared" si="1343"/>
        <v>0</v>
      </c>
      <c r="FH126" s="297">
        <f t="shared" si="1537"/>
        <v>0</v>
      </c>
      <c r="FI126" s="1039">
        <v>1663</v>
      </c>
      <c r="FJ126" s="596">
        <f t="shared" si="1344"/>
        <v>0</v>
      </c>
      <c r="FK126" s="297">
        <f t="shared" si="1538"/>
        <v>0</v>
      </c>
      <c r="FL126" s="1040">
        <v>-2345</v>
      </c>
      <c r="FM126" s="596">
        <f t="shared" si="1345"/>
        <v>0</v>
      </c>
      <c r="FN126" s="297">
        <f t="shared" si="1539"/>
        <v>0</v>
      </c>
      <c r="FO126" s="1040">
        <v>-6700</v>
      </c>
      <c r="FP126" s="274">
        <f t="shared" si="1346"/>
        <v>0</v>
      </c>
      <c r="FQ126" s="274"/>
      <c r="FR126" s="297">
        <f t="shared" si="1540"/>
        <v>0</v>
      </c>
      <c r="FS126" s="269">
        <f t="shared" si="1347"/>
        <v>-3350</v>
      </c>
      <c r="FT126" s="596">
        <f t="shared" si="1348"/>
        <v>0</v>
      </c>
      <c r="FU126" s="297">
        <f t="shared" si="1541"/>
        <v>0</v>
      </c>
      <c r="FV126" s="269">
        <f t="shared" si="1349"/>
        <v>-670</v>
      </c>
      <c r="FW126" s="596">
        <f t="shared" si="1350"/>
        <v>0</v>
      </c>
      <c r="FX126" s="301">
        <f t="shared" si="1351"/>
        <v>0</v>
      </c>
      <c r="FY126" s="492">
        <f t="shared" si="1542"/>
        <v>0</v>
      </c>
      <c r="FZ126" s="302"/>
      <c r="GA126" s="1131">
        <f t="shared" si="1352"/>
        <v>43435</v>
      </c>
      <c r="GB126" s="316">
        <f t="shared" si="1543"/>
        <v>0</v>
      </c>
      <c r="GC126" s="961">
        <v>9158</v>
      </c>
      <c r="GD126" s="268">
        <f t="shared" si="1353"/>
        <v>0</v>
      </c>
      <c r="GE126" s="316">
        <f t="shared" si="1544"/>
        <v>0</v>
      </c>
      <c r="GF126" s="1036">
        <v>916</v>
      </c>
      <c r="GG126" s="386">
        <f t="shared" si="1354"/>
        <v>0</v>
      </c>
      <c r="GH126" s="669">
        <f t="shared" si="1545"/>
        <v>0</v>
      </c>
      <c r="GI126" s="1039">
        <v>6180</v>
      </c>
      <c r="GJ126" s="268">
        <f t="shared" si="1355"/>
        <v>0</v>
      </c>
      <c r="GK126" s="546">
        <f t="shared" si="1546"/>
        <v>0</v>
      </c>
      <c r="GL126" s="268">
        <f t="shared" si="1356"/>
        <v>618</v>
      </c>
      <c r="GM126" s="386">
        <f t="shared" si="1357"/>
        <v>0</v>
      </c>
      <c r="GN126" s="297">
        <f t="shared" si="1547"/>
        <v>0</v>
      </c>
      <c r="GO126" s="269">
        <v>4294</v>
      </c>
      <c r="GP126" s="596">
        <f t="shared" si="1358"/>
        <v>0</v>
      </c>
      <c r="GQ126" s="330">
        <f t="shared" si="1548"/>
        <v>0</v>
      </c>
      <c r="GR126" s="298">
        <f t="shared" si="1359"/>
        <v>2147</v>
      </c>
      <c r="GS126" s="274">
        <f t="shared" si="1360"/>
        <v>0</v>
      </c>
      <c r="GT126" s="499">
        <f t="shared" si="1549"/>
        <v>0</v>
      </c>
      <c r="GU126" s="298">
        <f t="shared" si="1361"/>
        <v>429.4</v>
      </c>
      <c r="GV126" s="274">
        <f t="shared" si="1362"/>
        <v>0</v>
      </c>
      <c r="GW126" s="499">
        <f t="shared" si="1550"/>
        <v>0</v>
      </c>
      <c r="GX126" s="1039">
        <v>953</v>
      </c>
      <c r="GY126" s="274">
        <f t="shared" si="1363"/>
        <v>0</v>
      </c>
      <c r="GZ126" s="499">
        <f t="shared" si="1551"/>
        <v>0</v>
      </c>
      <c r="HA126" s="298">
        <f t="shared" si="1364"/>
        <v>476.5</v>
      </c>
      <c r="HB126" s="274">
        <f t="shared" si="1365"/>
        <v>0</v>
      </c>
      <c r="HC126" s="499">
        <f t="shared" si="1552"/>
        <v>0</v>
      </c>
      <c r="HD126" s="1039">
        <v>191</v>
      </c>
      <c r="HE126" s="274">
        <f t="shared" si="1366"/>
        <v>0</v>
      </c>
      <c r="HF126" s="691">
        <f t="shared" si="1553"/>
        <v>0</v>
      </c>
      <c r="HG126" s="317">
        <v>-2133</v>
      </c>
      <c r="HH126" s="498">
        <f t="shared" si="1367"/>
        <v>0</v>
      </c>
      <c r="HI126" s="691">
        <f t="shared" si="1554"/>
        <v>0</v>
      </c>
      <c r="HJ126" s="317">
        <f t="shared" si="1368"/>
        <v>-1066.5</v>
      </c>
      <c r="HK126" s="498">
        <f t="shared" si="1369"/>
        <v>0</v>
      </c>
      <c r="HL126" s="689">
        <f t="shared" si="1555"/>
        <v>0</v>
      </c>
      <c r="HM126" s="317">
        <f t="shared" si="1370"/>
        <v>-213.3</v>
      </c>
      <c r="HN126" s="317">
        <f t="shared" si="1371"/>
        <v>0</v>
      </c>
      <c r="HO126" s="691">
        <f t="shared" si="1556"/>
        <v>0</v>
      </c>
      <c r="HP126" s="1039">
        <v>1420</v>
      </c>
      <c r="HQ126" s="498">
        <f t="shared" si="1372"/>
        <v>0</v>
      </c>
      <c r="HR126" s="499"/>
      <c r="HS126" s="298"/>
      <c r="HT126" s="392"/>
      <c r="HU126" s="691">
        <f t="shared" si="1557"/>
        <v>0</v>
      </c>
      <c r="HV126" s="1039">
        <v>400</v>
      </c>
      <c r="HW126" s="498">
        <f t="shared" si="1373"/>
        <v>0</v>
      </c>
      <c r="HX126" s="499"/>
      <c r="HY126" s="298"/>
      <c r="HZ126" s="392"/>
      <c r="IA126" s="689">
        <f t="shared" si="1558"/>
        <v>0</v>
      </c>
      <c r="IB126" s="1040">
        <v>-1387</v>
      </c>
      <c r="IC126" s="317">
        <f t="shared" si="1374"/>
        <v>0</v>
      </c>
      <c r="ID126" s="499">
        <f t="shared" si="1559"/>
        <v>0</v>
      </c>
      <c r="IE126" s="1040">
        <v>-250</v>
      </c>
      <c r="IF126" s="392">
        <f t="shared" si="1375"/>
        <v>0</v>
      </c>
      <c r="IG126" s="691">
        <f t="shared" si="1560"/>
        <v>0</v>
      </c>
      <c r="IH126" s="317">
        <v>-4875</v>
      </c>
      <c r="II126" s="498">
        <f t="shared" si="1376"/>
        <v>0</v>
      </c>
      <c r="IJ126" s="691">
        <f t="shared" si="1561"/>
        <v>0</v>
      </c>
      <c r="IK126" s="298">
        <f t="shared" si="1377"/>
        <v>-2437.5</v>
      </c>
      <c r="IL126" s="317">
        <f t="shared" si="1378"/>
        <v>0</v>
      </c>
      <c r="IM126" s="499">
        <f t="shared" si="1562"/>
        <v>0</v>
      </c>
      <c r="IN126" s="1040">
        <v>-590</v>
      </c>
      <c r="IO126" s="392">
        <f t="shared" si="1379"/>
        <v>0</v>
      </c>
      <c r="IP126" s="499">
        <f t="shared" si="1563"/>
        <v>0</v>
      </c>
      <c r="IQ126" s="1036">
        <v>356.25</v>
      </c>
      <c r="IR126" s="392">
        <f t="shared" si="1380"/>
        <v>0</v>
      </c>
      <c r="IS126" s="499"/>
      <c r="IT126" s="298"/>
      <c r="IU126" s="392"/>
      <c r="IV126" s="499">
        <f t="shared" si="1564"/>
        <v>0</v>
      </c>
      <c r="IW126" s="719">
        <v>2350</v>
      </c>
      <c r="IX126" s="392">
        <f t="shared" si="1381"/>
        <v>0</v>
      </c>
      <c r="IY126" s="499">
        <f t="shared" si="1565"/>
        <v>0</v>
      </c>
      <c r="IZ126" s="298">
        <f t="shared" si="1382"/>
        <v>1175</v>
      </c>
      <c r="JA126" s="392">
        <f t="shared" si="1383"/>
        <v>0</v>
      </c>
      <c r="JB126" s="385">
        <f t="shared" si="1566"/>
        <v>0</v>
      </c>
      <c r="JC126" s="298">
        <v>211</v>
      </c>
      <c r="JD126" s="392">
        <f t="shared" si="1384"/>
        <v>0</v>
      </c>
      <c r="JE126" s="499">
        <f t="shared" si="1567"/>
        <v>0</v>
      </c>
      <c r="JF126" s="298">
        <v>-2085</v>
      </c>
      <c r="JG126" s="392">
        <f t="shared" si="1385"/>
        <v>0</v>
      </c>
      <c r="JH126" s="499">
        <f t="shared" si="1568"/>
        <v>0</v>
      </c>
      <c r="JI126" s="1040">
        <v>-4670</v>
      </c>
      <c r="JJ126" s="392">
        <f t="shared" si="1386"/>
        <v>0</v>
      </c>
      <c r="JK126" s="499">
        <f t="shared" si="1569"/>
        <v>0</v>
      </c>
      <c r="JL126" s="1040">
        <v>-2335</v>
      </c>
      <c r="JM126" s="392">
        <f t="shared" si="1387"/>
        <v>0</v>
      </c>
      <c r="JN126" s="499">
        <f t="shared" si="1570"/>
        <v>0</v>
      </c>
      <c r="JO126" s="298">
        <f t="shared" si="1388"/>
        <v>-467</v>
      </c>
      <c r="JP126" s="392">
        <f t="shared" si="1389"/>
        <v>0</v>
      </c>
      <c r="JQ126" s="561">
        <f t="shared" si="1390"/>
        <v>0</v>
      </c>
      <c r="JR126" s="498">
        <f t="shared" si="1571"/>
        <v>0</v>
      </c>
      <c r="JS126" s="223"/>
      <c r="JT126" s="254">
        <f t="shared" si="1391"/>
        <v>43800</v>
      </c>
      <c r="JU126" s="253">
        <f t="shared" si="1392"/>
        <v>0</v>
      </c>
      <c r="JV126" s="253">
        <f t="shared" si="1393"/>
        <v>16997.375</v>
      </c>
      <c r="JW126" s="253">
        <f t="shared" si="1394"/>
        <v>0</v>
      </c>
      <c r="JX126" s="253">
        <f t="shared" si="1395"/>
        <v>13988.5</v>
      </c>
      <c r="JY126" s="253">
        <f t="shared" si="1396"/>
        <v>0</v>
      </c>
      <c r="JZ126" s="253">
        <f t="shared" si="1397"/>
        <v>0</v>
      </c>
      <c r="KA126" s="253">
        <f t="shared" si="1398"/>
        <v>14481</v>
      </c>
      <c r="KB126" s="253">
        <f t="shared" si="1399"/>
        <v>0</v>
      </c>
      <c r="KC126" s="253">
        <f t="shared" si="1400"/>
        <v>0</v>
      </c>
      <c r="KD126" s="831">
        <f t="shared" si="1401"/>
        <v>23318</v>
      </c>
      <c r="KE126" s="831">
        <f t="shared" si="1402"/>
        <v>0</v>
      </c>
      <c r="KF126" s="831">
        <f t="shared" si="1403"/>
        <v>0</v>
      </c>
      <c r="KG126" s="831">
        <f t="shared" si="1404"/>
        <v>8660.869999999999</v>
      </c>
      <c r="KH126" s="831">
        <f t="shared" si="1405"/>
        <v>0</v>
      </c>
      <c r="KI126" s="831">
        <f t="shared" si="1406"/>
        <v>0</v>
      </c>
      <c r="KJ126" s="253">
        <f t="shared" si="1407"/>
        <v>0</v>
      </c>
      <c r="KK126" s="831">
        <f t="shared" si="1408"/>
        <v>0</v>
      </c>
      <c r="KL126" s="831">
        <f t="shared" si="1409"/>
        <v>98890.125</v>
      </c>
      <c r="KM126" s="831">
        <f t="shared" si="1410"/>
        <v>0</v>
      </c>
      <c r="KN126" s="831">
        <f t="shared" si="1411"/>
        <v>0</v>
      </c>
      <c r="KO126" s="831">
        <f t="shared" si="1412"/>
        <v>78525</v>
      </c>
      <c r="KP126" s="831">
        <f t="shared" si="1413"/>
        <v>0</v>
      </c>
      <c r="KQ126" s="831">
        <f t="shared" si="1414"/>
        <v>0</v>
      </c>
      <c r="KR126" s="831">
        <f t="shared" si="1415"/>
        <v>0</v>
      </c>
      <c r="KS126" s="831">
        <f t="shared" si="1416"/>
        <v>11274</v>
      </c>
      <c r="KT126" s="243">
        <f t="shared" si="1417"/>
        <v>0</v>
      </c>
      <c r="KU126" s="243">
        <f t="shared" si="1418"/>
        <v>0</v>
      </c>
      <c r="KV126" s="243">
        <f t="shared" si="1419"/>
        <v>0</v>
      </c>
      <c r="KW126" s="243">
        <f t="shared" si="1420"/>
        <v>0</v>
      </c>
      <c r="KX126" s="243">
        <f t="shared" si="1421"/>
        <v>0</v>
      </c>
      <c r="KY126" s="243">
        <f t="shared" si="1422"/>
        <v>0</v>
      </c>
      <c r="KZ126" s="243">
        <f t="shared" si="1572"/>
        <v>0</v>
      </c>
      <c r="LA126" s="243">
        <f t="shared" si="1423"/>
        <v>0</v>
      </c>
      <c r="LB126" s="243">
        <f t="shared" si="1424"/>
        <v>0</v>
      </c>
      <c r="LC126" s="243">
        <f t="shared" si="1425"/>
        <v>0</v>
      </c>
      <c r="LD126" s="243">
        <f t="shared" si="1426"/>
        <v>0</v>
      </c>
      <c r="LE126" s="243">
        <f t="shared" si="1427"/>
        <v>0</v>
      </c>
      <c r="LF126" s="243">
        <f t="shared" si="1428"/>
        <v>0</v>
      </c>
      <c r="LG126" s="243">
        <f t="shared" si="1429"/>
        <v>0</v>
      </c>
      <c r="LH126" s="243">
        <f t="shared" si="1430"/>
        <v>0</v>
      </c>
      <c r="LI126" s="243">
        <f t="shared" si="1431"/>
        <v>0</v>
      </c>
      <c r="LJ126" s="243">
        <f t="shared" si="1432"/>
        <v>0</v>
      </c>
      <c r="LK126" s="243">
        <f t="shared" si="1433"/>
        <v>0</v>
      </c>
      <c r="LL126" s="243">
        <f t="shared" si="1434"/>
        <v>0</v>
      </c>
      <c r="LM126" s="243">
        <f t="shared" si="1435"/>
        <v>0</v>
      </c>
      <c r="LN126" s="243">
        <f t="shared" si="1436"/>
        <v>0</v>
      </c>
      <c r="LO126" s="243">
        <f t="shared" si="1437"/>
        <v>0</v>
      </c>
      <c r="LP126" s="243">
        <f t="shared" si="1438"/>
        <v>0</v>
      </c>
      <c r="LQ126" s="243">
        <f t="shared" si="1439"/>
        <v>0</v>
      </c>
      <c r="LR126" s="243">
        <f t="shared" si="1440"/>
        <v>0</v>
      </c>
      <c r="LS126" s="243">
        <f t="shared" si="1441"/>
        <v>0</v>
      </c>
      <c r="LT126" s="243">
        <f t="shared" si="1442"/>
        <v>0</v>
      </c>
      <c r="LU126" s="243">
        <f t="shared" si="1443"/>
        <v>0</v>
      </c>
      <c r="LV126" s="243">
        <f t="shared" si="1444"/>
        <v>0</v>
      </c>
      <c r="LW126" s="243">
        <f t="shared" si="1445"/>
        <v>0</v>
      </c>
      <c r="LX126" s="243">
        <f t="shared" si="1446"/>
        <v>0</v>
      </c>
      <c r="LY126" s="243">
        <f t="shared" si="1447"/>
        <v>0</v>
      </c>
      <c r="LZ126" s="243">
        <f t="shared" si="1448"/>
        <v>0</v>
      </c>
      <c r="MA126" s="243">
        <f t="shared" si="1449"/>
        <v>0</v>
      </c>
      <c r="MB126" s="243">
        <f t="shared" si="1450"/>
        <v>0</v>
      </c>
      <c r="MC126" s="243">
        <f t="shared" si="1573"/>
        <v>0</v>
      </c>
      <c r="MD126" s="243">
        <f t="shared" si="1451"/>
        <v>0</v>
      </c>
      <c r="ME126" s="243">
        <f t="shared" si="1452"/>
        <v>0</v>
      </c>
      <c r="MF126" s="243">
        <f t="shared" si="1453"/>
        <v>0</v>
      </c>
      <c r="MG126" s="243">
        <f t="shared" si="1454"/>
        <v>0</v>
      </c>
      <c r="MH126" s="243">
        <f t="shared" si="1455"/>
        <v>0</v>
      </c>
      <c r="MI126" s="243">
        <f t="shared" si="1456"/>
        <v>0</v>
      </c>
      <c r="MJ126" s="243">
        <f t="shared" si="1457"/>
        <v>0</v>
      </c>
      <c r="MK126" s="243">
        <f t="shared" si="1458"/>
        <v>0</v>
      </c>
      <c r="ML126" s="243">
        <f t="shared" si="1459"/>
        <v>0</v>
      </c>
      <c r="MM126" s="243">
        <f t="shared" si="1460"/>
        <v>0</v>
      </c>
      <c r="MN126" s="243">
        <f t="shared" si="1461"/>
        <v>0</v>
      </c>
      <c r="MO126" s="243">
        <f t="shared" si="1462"/>
        <v>0</v>
      </c>
      <c r="MP126" s="243">
        <f t="shared" si="1463"/>
        <v>0</v>
      </c>
      <c r="MQ126" s="243">
        <f t="shared" si="1464"/>
        <v>0</v>
      </c>
      <c r="MR126" s="243">
        <f t="shared" si="1465"/>
        <v>0</v>
      </c>
      <c r="MS126" s="243">
        <f t="shared" si="1466"/>
        <v>0</v>
      </c>
      <c r="MT126" s="243">
        <f t="shared" si="1467"/>
        <v>0</v>
      </c>
      <c r="MU126" s="243">
        <f t="shared" si="1468"/>
        <v>0</v>
      </c>
      <c r="MV126" s="243">
        <f t="shared" si="1469"/>
        <v>0</v>
      </c>
      <c r="MW126" s="861">
        <f t="shared" si="1576"/>
        <v>43800</v>
      </c>
      <c r="MX126" s="253">
        <f t="shared" si="1577"/>
        <v>266134.87</v>
      </c>
      <c r="MY126" s="243">
        <f t="shared" si="1578"/>
        <v>0</v>
      </c>
      <c r="MZ126" s="243">
        <f t="shared" si="1579"/>
        <v>0</v>
      </c>
      <c r="NA126" s="243">
        <f t="shared" si="1580"/>
        <v>266134.87</v>
      </c>
      <c r="NB126" s="359"/>
      <c r="NC126" s="1159">
        <f t="shared" si="1470"/>
        <v>43435</v>
      </c>
      <c r="ND126" s="378">
        <f t="shared" si="1471"/>
        <v>2722.1800000000003</v>
      </c>
      <c r="NE126" s="378">
        <f t="shared" si="1472"/>
        <v>0</v>
      </c>
      <c r="NF126" s="382">
        <f t="shared" si="1473"/>
        <v>0</v>
      </c>
      <c r="NG126" s="274">
        <f t="shared" si="1474"/>
        <v>2722.1800000000003</v>
      </c>
      <c r="NH126" s="819">
        <f t="shared" si="1475"/>
        <v>43435</v>
      </c>
      <c r="NI126" s="269">
        <f t="shared" si="1476"/>
        <v>2722.1800000000003</v>
      </c>
      <c r="NJ126" s="274">
        <f t="shared" si="1477"/>
        <v>0</v>
      </c>
      <c r="NK126" s="1113">
        <f t="shared" si="1478"/>
        <v>1</v>
      </c>
      <c r="NL126" s="992">
        <f t="shared" si="1479"/>
        <v>0</v>
      </c>
      <c r="NM126" s="413">
        <f t="shared" si="1480"/>
        <v>43435</v>
      </c>
      <c r="NN126" s="378">
        <f t="shared" si="1574"/>
        <v>244351.50000000003</v>
      </c>
      <c r="NO126" s="243">
        <f>MAX(NN56:NN126)</f>
        <v>244351.50000000003</v>
      </c>
      <c r="NP126" s="243">
        <f t="shared" si="1481"/>
        <v>0</v>
      </c>
      <c r="NQ126" s="276">
        <f>(NP126=NP203)*1</f>
        <v>0</v>
      </c>
      <c r="NR126" s="254">
        <f t="shared" si="1482"/>
        <v>0</v>
      </c>
      <c r="NS126" s="757"/>
      <c r="NT126" s="757"/>
      <c r="NU126" s="758"/>
      <c r="NV126" s="758"/>
      <c r="NW126" s="758"/>
      <c r="NX126" s="234"/>
      <c r="NY126" s="241"/>
      <c r="NZ126" s="241"/>
      <c r="OA126" s="143"/>
      <c r="OB126" s="241"/>
      <c r="OC126" s="241"/>
      <c r="OD126" s="236"/>
      <c r="OE126" s="236"/>
      <c r="OF126" s="236"/>
      <c r="OG126" s="234"/>
      <c r="OH126" s="143"/>
      <c r="OI126" s="236"/>
      <c r="OJ126" s="236"/>
      <c r="OK126" s="236"/>
      <c r="OL126" s="236"/>
      <c r="OM126" s="236"/>
      <c r="ON126" s="236"/>
      <c r="OO126" s="236"/>
      <c r="OP126" s="236"/>
      <c r="OQ126" s="236"/>
      <c r="OR126" s="236"/>
      <c r="OS126" s="236"/>
      <c r="OT126" s="236"/>
      <c r="OU126" s="236"/>
      <c r="OV126" s="236"/>
      <c r="OW126" s="236"/>
      <c r="OX126" s="236"/>
      <c r="OY126" s="236"/>
      <c r="OZ126" s="236"/>
      <c r="PA126" s="236"/>
      <c r="PB126" s="236"/>
      <c r="PC126" s="236"/>
      <c r="PD126" s="236"/>
      <c r="PE126" s="236"/>
      <c r="PF126" s="236"/>
      <c r="PG126" s="236"/>
      <c r="PH126" s="236"/>
      <c r="PI126" s="236"/>
      <c r="PJ126" s="236"/>
      <c r="PK126" s="236"/>
      <c r="PL126" s="236"/>
      <c r="PM126" s="236"/>
      <c r="PN126" s="236"/>
      <c r="PO126" s="236"/>
      <c r="PP126" s="236"/>
      <c r="PQ126" s="236"/>
      <c r="PR126" s="236"/>
      <c r="PS126" s="236"/>
      <c r="PT126" s="236"/>
      <c r="PU126" s="236"/>
      <c r="PV126" s="236"/>
      <c r="PW126" s="236"/>
      <c r="PX126" s="236"/>
      <c r="PY126" s="236"/>
      <c r="PZ126" s="236"/>
      <c r="QA126" s="236"/>
      <c r="QB126" s="236"/>
      <c r="QC126" s="236"/>
      <c r="QD126" s="236"/>
      <c r="QE126" s="236"/>
      <c r="QF126" s="236"/>
      <c r="QG126" s="236"/>
      <c r="QH126" s="236"/>
      <c r="QI126" s="236"/>
      <c r="QJ126" s="236"/>
      <c r="QK126" s="236"/>
      <c r="QL126" s="236"/>
      <c r="QM126" s="236"/>
      <c r="QN126" s="236"/>
      <c r="QO126" s="236"/>
      <c r="QP126" s="236"/>
      <c r="QQ126" s="236"/>
      <c r="QR126" s="236"/>
      <c r="QS126" s="236"/>
      <c r="QT126" s="236"/>
      <c r="QU126" s="236"/>
      <c r="QV126" s="236"/>
      <c r="QW126" s="236"/>
      <c r="QX126" s="236"/>
      <c r="QY126" s="84"/>
      <c r="QZ126" s="84"/>
      <c r="RA126" s="84"/>
      <c r="RB126" s="84"/>
      <c r="RC126" s="84"/>
      <c r="RD126" s="84"/>
      <c r="RE126" s="84"/>
      <c r="RF126" s="84"/>
      <c r="RG126" s="84"/>
      <c r="RH126" s="84"/>
      <c r="RI126" s="84"/>
      <c r="RJ126" s="84"/>
      <c r="RK126" s="84"/>
      <c r="RL126" s="84"/>
      <c r="RM126" s="84"/>
      <c r="RN126" s="84"/>
      <c r="RO126" s="84"/>
      <c r="RP126" s="84"/>
      <c r="RQ126" s="84"/>
      <c r="RR126" s="84"/>
      <c r="RS126" s="84"/>
      <c r="RT126" s="84"/>
      <c r="RU126" s="84"/>
      <c r="RV126" s="84"/>
      <c r="RW126" s="84"/>
      <c r="RX126" s="84"/>
      <c r="RY126" s="84"/>
      <c r="RZ126" s="84"/>
      <c r="SA126" s="84"/>
      <c r="SB126" s="84"/>
      <c r="SC126" s="84"/>
      <c r="SD126" s="84"/>
      <c r="SE126" s="84"/>
      <c r="SF126" s="84"/>
      <c r="SG126" s="84"/>
      <c r="SH126" s="84"/>
      <c r="SI126" s="84"/>
      <c r="SJ126" s="84"/>
      <c r="SK126" s="84"/>
      <c r="SL126" s="84"/>
      <c r="SM126" s="84"/>
      <c r="SN126" s="84"/>
      <c r="SO126" s="84"/>
      <c r="SP126" s="84"/>
      <c r="SQ126" s="84"/>
      <c r="SR126" s="84"/>
      <c r="SS126" s="84"/>
      <c r="ST126" s="84"/>
      <c r="SU126" s="84"/>
      <c r="SV126" s="84"/>
      <c r="SW126" s="84"/>
      <c r="SX126" s="84"/>
      <c r="SY126" s="84"/>
      <c r="SZ126" s="84"/>
      <c r="TA126" s="84"/>
      <c r="TB126" s="84"/>
      <c r="TC126" s="84"/>
      <c r="TD126" s="84"/>
      <c r="TE126" s="84"/>
      <c r="TF126" s="84"/>
      <c r="TG126" s="84"/>
      <c r="TH126" s="84"/>
      <c r="TI126" s="84"/>
      <c r="TJ126" s="84"/>
      <c r="TK126" s="84"/>
      <c r="TL126" s="84"/>
      <c r="TM126" s="84"/>
      <c r="TN126" s="84"/>
      <c r="TO126" s="84"/>
      <c r="TP126" s="84"/>
      <c r="TQ126" s="84"/>
      <c r="TR126" s="84"/>
      <c r="TS126" s="84"/>
      <c r="TT126" s="84"/>
      <c r="TU126" s="84"/>
      <c r="TV126" s="84"/>
      <c r="TW126" s="84"/>
      <c r="TX126" s="84"/>
      <c r="TY126" s="84"/>
      <c r="TZ126" s="84"/>
      <c r="UA126" s="84"/>
      <c r="UB126" s="84"/>
      <c r="UC126" s="84"/>
      <c r="UD126" s="84"/>
      <c r="UE126" s="84"/>
      <c r="UF126" s="84"/>
      <c r="UG126" s="84"/>
      <c r="UH126" s="84"/>
      <c r="UI126" s="84"/>
    </row>
    <row r="127" spans="1:555" s="90" customFormat="1" ht="19.5" customHeight="1" x14ac:dyDescent="0.35">
      <c r="A127" s="84"/>
      <c r="B127" s="1167"/>
      <c r="C127" s="867"/>
      <c r="D127" s="869"/>
      <c r="E127" s="869"/>
      <c r="F127" s="871" t="s">
        <v>35</v>
      </c>
      <c r="G127" s="870"/>
      <c r="H127" s="954" t="s">
        <v>18</v>
      </c>
      <c r="I127" s="355"/>
      <c r="J127" s="355"/>
      <c r="K127" s="355"/>
      <c r="L127" s="1146"/>
      <c r="M127" s="330"/>
      <c r="N127" s="1215" t="s">
        <v>89</v>
      </c>
      <c r="O127" s="498"/>
      <c r="P127" s="330"/>
      <c r="Q127" s="536"/>
      <c r="R127" s="274"/>
      <c r="S127" s="499"/>
      <c r="T127" s="1037" t="s">
        <v>89</v>
      </c>
      <c r="U127" s="269"/>
      <c r="V127" s="499"/>
      <c r="W127" s="1235" t="s">
        <v>89</v>
      </c>
      <c r="X127" s="269"/>
      <c r="Y127" s="499"/>
      <c r="Z127" s="617" t="s">
        <v>89</v>
      </c>
      <c r="AA127" s="392"/>
      <c r="AB127" s="330"/>
      <c r="AC127" s="607" t="s">
        <v>89</v>
      </c>
      <c r="AD127" s="274"/>
      <c r="AE127" s="499"/>
      <c r="AF127" s="1037" t="s">
        <v>89</v>
      </c>
      <c r="AG127" s="274"/>
      <c r="AH127" s="499"/>
      <c r="AI127" s="1037" t="s">
        <v>89</v>
      </c>
      <c r="AJ127" s="392"/>
      <c r="AK127" s="330"/>
      <c r="AL127" s="1037" t="s">
        <v>89</v>
      </c>
      <c r="AM127" s="274"/>
      <c r="AN127" s="499"/>
      <c r="AO127" s="1037" t="s">
        <v>89</v>
      </c>
      <c r="AP127" s="392"/>
      <c r="AQ127" s="660"/>
      <c r="AR127" s="1037" t="s">
        <v>89</v>
      </c>
      <c r="AS127" s="270"/>
      <c r="AT127" s="669"/>
      <c r="AU127" s="1037" t="s">
        <v>89</v>
      </c>
      <c r="AV127" s="270"/>
      <c r="AW127" s="675"/>
      <c r="AX127" s="1037" t="s">
        <v>89</v>
      </c>
      <c r="AY127" s="270"/>
      <c r="AZ127" s="499"/>
      <c r="BA127" s="270" t="s">
        <v>89</v>
      </c>
      <c r="BB127" s="392"/>
      <c r="BC127" s="330"/>
      <c r="BD127" s="270" t="s">
        <v>89</v>
      </c>
      <c r="BE127" s="274"/>
      <c r="BF127" s="499"/>
      <c r="BG127" s="1037" t="s">
        <v>89</v>
      </c>
      <c r="BH127" s="358"/>
      <c r="BI127" s="499"/>
      <c r="BJ127" s="1037" t="s">
        <v>89</v>
      </c>
      <c r="BK127" s="269"/>
      <c r="BL127" s="499"/>
      <c r="BM127" s="576" t="s">
        <v>89</v>
      </c>
      <c r="BN127" s="392"/>
      <c r="BO127" s="499"/>
      <c r="BP127" s="1037" t="s">
        <v>89</v>
      </c>
      <c r="BQ127" s="274"/>
      <c r="BR127" s="499"/>
      <c r="BS127" s="617" t="s">
        <v>89</v>
      </c>
      <c r="BT127" s="269"/>
      <c r="BU127" s="499"/>
      <c r="BV127" s="617"/>
      <c r="BW127" s="392"/>
      <c r="BX127" s="499"/>
      <c r="BY127" s="1037" t="s">
        <v>89</v>
      </c>
      <c r="BZ127" s="392"/>
      <c r="CA127" s="297"/>
      <c r="CB127" s="1037" t="s">
        <v>89</v>
      </c>
      <c r="CC127" s="269"/>
      <c r="CD127" s="297"/>
      <c r="CE127" s="270" t="s">
        <v>89</v>
      </c>
      <c r="CF127" s="269"/>
      <c r="CG127" s="297"/>
      <c r="CH127" s="1037" t="s">
        <v>89</v>
      </c>
      <c r="CI127" s="269"/>
      <c r="CJ127" s="499"/>
      <c r="CK127" s="270"/>
      <c r="CL127" s="392"/>
      <c r="CM127" s="330"/>
      <c r="CN127" s="270"/>
      <c r="CO127" s="269"/>
      <c r="CP127" s="501"/>
      <c r="CQ127" s="270"/>
      <c r="CR127" s="299"/>
      <c r="CS127" s="330"/>
      <c r="CT127" s="270"/>
      <c r="CU127" s="274"/>
      <c r="CV127" s="502" t="s">
        <v>56</v>
      </c>
      <c r="CW127" s="502"/>
      <c r="CX127" s="223"/>
      <c r="CY127" s="1127"/>
      <c r="CZ127" s="303"/>
      <c r="DA127" s="269" t="s">
        <v>89</v>
      </c>
      <c r="DB127" s="299"/>
      <c r="DC127" s="303"/>
      <c r="DD127" s="298" t="s">
        <v>89</v>
      </c>
      <c r="DE127" s="299"/>
      <c r="DF127" s="303"/>
      <c r="DG127" s="1215" t="s">
        <v>89</v>
      </c>
      <c r="DH127" s="299"/>
      <c r="DI127" s="297"/>
      <c r="DJ127" s="1037" t="s">
        <v>89</v>
      </c>
      <c r="DK127" s="596"/>
      <c r="DL127" s="297"/>
      <c r="DM127" s="1215" t="s">
        <v>89</v>
      </c>
      <c r="DN127" s="299"/>
      <c r="DO127" s="330"/>
      <c r="DP127" s="607" t="s">
        <v>89</v>
      </c>
      <c r="DQ127" s="274"/>
      <c r="DR127" s="499"/>
      <c r="DS127" s="607" t="s">
        <v>89</v>
      </c>
      <c r="DT127" s="274"/>
      <c r="DU127" s="297"/>
      <c r="DV127" s="1037" t="s">
        <v>89</v>
      </c>
      <c r="DW127" s="299"/>
      <c r="DX127" s="297"/>
      <c r="DY127" s="269" t="s">
        <v>89</v>
      </c>
      <c r="DZ127" s="299"/>
      <c r="EA127" s="297"/>
      <c r="EB127" s="1053" t="s">
        <v>89</v>
      </c>
      <c r="EC127" s="299"/>
      <c r="ED127" s="276"/>
      <c r="EE127" s="269" t="s">
        <v>89</v>
      </c>
      <c r="EF127" s="299"/>
      <c r="EG127" s="316"/>
      <c r="EH127" s="269" t="s">
        <v>89</v>
      </c>
      <c r="EI127" s="358"/>
      <c r="EJ127" s="276"/>
      <c r="EK127" s="269" t="s">
        <v>89</v>
      </c>
      <c r="EL127" s="269"/>
      <c r="EM127" s="297"/>
      <c r="EN127" s="1226" t="s">
        <v>89</v>
      </c>
      <c r="EO127" s="299"/>
      <c r="EP127" s="297"/>
      <c r="EQ127" s="269" t="s">
        <v>89</v>
      </c>
      <c r="ER127" s="299"/>
      <c r="ES127" s="297"/>
      <c r="ET127" s="1037" t="s">
        <v>89</v>
      </c>
      <c r="EU127" s="299"/>
      <c r="EV127" s="297"/>
      <c r="EW127" s="1037" t="s">
        <v>89</v>
      </c>
      <c r="EX127" s="299"/>
      <c r="EY127" s="297"/>
      <c r="EZ127" s="1037" t="s">
        <v>89</v>
      </c>
      <c r="FA127" s="299"/>
      <c r="FB127" s="297"/>
      <c r="FC127" s="1037" t="s">
        <v>89</v>
      </c>
      <c r="FD127" s="299"/>
      <c r="FE127" s="297"/>
      <c r="FF127" s="1037" t="s">
        <v>89</v>
      </c>
      <c r="FG127" s="299"/>
      <c r="FH127" s="297"/>
      <c r="FI127" s="1037" t="s">
        <v>89</v>
      </c>
      <c r="FJ127" s="299"/>
      <c r="FK127" s="297"/>
      <c r="FL127" s="1037" t="s">
        <v>89</v>
      </c>
      <c r="FM127" s="299"/>
      <c r="FN127" s="297"/>
      <c r="FO127" s="1037" t="s">
        <v>89</v>
      </c>
      <c r="FP127" s="269"/>
      <c r="FQ127" s="269"/>
      <c r="FR127" s="297"/>
      <c r="FS127" s="269" t="s">
        <v>89</v>
      </c>
      <c r="FT127" s="299"/>
      <c r="FU127" s="297"/>
      <c r="FV127" s="269" t="s">
        <v>89</v>
      </c>
      <c r="FW127" s="299"/>
      <c r="FX127" s="607" t="s">
        <v>89</v>
      </c>
      <c r="FY127" s="492"/>
      <c r="FZ127" s="302"/>
      <c r="GA127" s="1131"/>
      <c r="GB127" s="387"/>
      <c r="GC127" s="502" t="s">
        <v>89</v>
      </c>
      <c r="GD127" s="270"/>
      <c r="GE127" s="546"/>
      <c r="GF127" s="1037" t="s">
        <v>89</v>
      </c>
      <c r="GG127" s="388"/>
      <c r="GH127" s="669"/>
      <c r="GI127" s="1037" t="s">
        <v>89</v>
      </c>
      <c r="GJ127" s="270"/>
      <c r="GK127" s="546"/>
      <c r="GL127" s="270" t="s">
        <v>89</v>
      </c>
      <c r="GM127" s="388"/>
      <c r="GN127" s="297"/>
      <c r="GO127" s="269" t="s">
        <v>89</v>
      </c>
      <c r="GP127" s="299"/>
      <c r="GQ127" s="330"/>
      <c r="GR127" s="607" t="s">
        <v>89</v>
      </c>
      <c r="GS127" s="274"/>
      <c r="GT127" s="499"/>
      <c r="GU127" s="607" t="s">
        <v>89</v>
      </c>
      <c r="GV127" s="274"/>
      <c r="GW127" s="499"/>
      <c r="GX127" s="1037" t="s">
        <v>89</v>
      </c>
      <c r="GY127" s="274"/>
      <c r="GZ127" s="499"/>
      <c r="HA127" s="269" t="s">
        <v>89</v>
      </c>
      <c r="HB127" s="274"/>
      <c r="HC127" s="499"/>
      <c r="HD127" s="1037" t="s">
        <v>89</v>
      </c>
      <c r="HE127" s="274"/>
      <c r="HF127" s="691"/>
      <c r="HG127" s="230" t="s">
        <v>89</v>
      </c>
      <c r="HH127" s="498"/>
      <c r="HI127" s="691"/>
      <c r="HJ127" s="230" t="s">
        <v>89</v>
      </c>
      <c r="HK127" s="498"/>
      <c r="HL127" s="276"/>
      <c r="HM127" s="230" t="s">
        <v>89</v>
      </c>
      <c r="HN127" s="317"/>
      <c r="HO127" s="691"/>
      <c r="HP127" s="1037" t="s">
        <v>89</v>
      </c>
      <c r="HQ127" s="498"/>
      <c r="HR127" s="499"/>
      <c r="HS127" s="270"/>
      <c r="HT127" s="392"/>
      <c r="HU127" s="691"/>
      <c r="HV127" s="1037" t="s">
        <v>89</v>
      </c>
      <c r="HW127" s="498"/>
      <c r="HX127" s="499"/>
      <c r="HY127" s="270"/>
      <c r="HZ127" s="392"/>
      <c r="IA127" s="276"/>
      <c r="IB127" s="1037" t="s">
        <v>89</v>
      </c>
      <c r="IC127" s="317"/>
      <c r="ID127" s="499"/>
      <c r="IE127" s="1037" t="s">
        <v>89</v>
      </c>
      <c r="IF127" s="392"/>
      <c r="IG127" s="316"/>
      <c r="IH127" s="230" t="s">
        <v>89</v>
      </c>
      <c r="II127" s="498"/>
      <c r="IJ127" s="316"/>
      <c r="IK127" s="304" t="s">
        <v>89</v>
      </c>
      <c r="IL127" s="317"/>
      <c r="IM127" s="499"/>
      <c r="IN127" s="1037" t="s">
        <v>89</v>
      </c>
      <c r="IO127" s="392"/>
      <c r="IP127" s="499"/>
      <c r="IQ127" s="1037" t="s">
        <v>89</v>
      </c>
      <c r="IR127" s="392"/>
      <c r="IS127" s="499"/>
      <c r="IT127" s="270"/>
      <c r="IU127" s="392"/>
      <c r="IV127" s="499"/>
      <c r="IW127" s="617" t="s">
        <v>89</v>
      </c>
      <c r="IX127" s="392"/>
      <c r="IY127" s="499"/>
      <c r="IZ127" s="270" t="s">
        <v>89</v>
      </c>
      <c r="JA127" s="392"/>
      <c r="JB127" s="385"/>
      <c r="JC127" s="270" t="s">
        <v>89</v>
      </c>
      <c r="JD127" s="392"/>
      <c r="JE127" s="499"/>
      <c r="JF127" s="270" t="s">
        <v>89</v>
      </c>
      <c r="JG127" s="392"/>
      <c r="JH127" s="499"/>
      <c r="JI127" s="1037" t="s">
        <v>89</v>
      </c>
      <c r="JJ127" s="392"/>
      <c r="JK127" s="499"/>
      <c r="JL127" s="1037" t="s">
        <v>89</v>
      </c>
      <c r="JM127" s="392"/>
      <c r="JN127" s="499"/>
      <c r="JO127" s="270" t="s">
        <v>89</v>
      </c>
      <c r="JP127" s="392"/>
      <c r="JQ127" s="269" t="s">
        <v>89</v>
      </c>
      <c r="JR127" s="498"/>
      <c r="JS127" s="223"/>
      <c r="JT127" s="254">
        <f t="shared" ref="JT127:JT138" si="1581">B145</f>
        <v>43831</v>
      </c>
      <c r="JU127" s="253">
        <f t="shared" ref="JU127:JU138" si="1582">JU126+O145</f>
        <v>0</v>
      </c>
      <c r="JV127" s="253">
        <f t="shared" ref="JV127:JV138" si="1583">JV126+R145</f>
        <v>17355.875</v>
      </c>
      <c r="JW127" s="253">
        <f t="shared" ref="JW127:JW138" si="1584">JW126+U145</f>
        <v>0</v>
      </c>
      <c r="JX127" s="253">
        <f t="shared" ref="JX127:JX138" si="1585">JX126+X145</f>
        <v>14101.5</v>
      </c>
      <c r="JY127" s="253">
        <f t="shared" ref="JY127:JY138" si="1586">JY126+AA145</f>
        <v>0</v>
      </c>
      <c r="JZ127" s="253">
        <f t="shared" ref="JZ127:JZ138" si="1587">JZ126+AD145</f>
        <v>0</v>
      </c>
      <c r="KA127" s="253">
        <f t="shared" ref="KA127:KA138" si="1588">KA126+AG145</f>
        <v>15181</v>
      </c>
      <c r="KB127" s="253">
        <f t="shared" ref="KB127:KB138" si="1589">KB126+AJ145</f>
        <v>0</v>
      </c>
      <c r="KC127" s="253">
        <f t="shared" ref="KC127:KC138" si="1590">KC126+AM145</f>
        <v>0</v>
      </c>
      <c r="KD127" s="831">
        <f t="shared" ref="KD127:KD138" si="1591">KD126+AP145</f>
        <v>23656</v>
      </c>
      <c r="KE127" s="831">
        <f t="shared" ref="KE127:KE138" si="1592">KE126+AS145</f>
        <v>0</v>
      </c>
      <c r="KF127" s="831">
        <f t="shared" ref="KF127:KF138" si="1593">KF126+AV145</f>
        <v>0</v>
      </c>
      <c r="KG127" s="831">
        <f t="shared" ref="KG127:KG138" si="1594">KG126+AY145</f>
        <v>8811.49</v>
      </c>
      <c r="KH127" s="831">
        <f t="shared" ref="KH127:KH138" si="1595">KH126+BB145</f>
        <v>0</v>
      </c>
      <c r="KI127" s="831">
        <f t="shared" ref="KI127:KI138" si="1596">KI126+BE145</f>
        <v>0</v>
      </c>
      <c r="KJ127" s="253">
        <f t="shared" ref="KJ127:KJ138" si="1597">KJ126+BH145</f>
        <v>0</v>
      </c>
      <c r="KK127" s="831">
        <f t="shared" ref="KK127:KK138" si="1598">KK126+BK145</f>
        <v>0</v>
      </c>
      <c r="KL127" s="831">
        <f t="shared" ref="KL127:KL138" si="1599">KL126+BN145</f>
        <v>100358.875</v>
      </c>
      <c r="KM127" s="831">
        <f t="shared" ref="KM127:KM138" si="1600">KM126+BQ145</f>
        <v>0</v>
      </c>
      <c r="KN127" s="831">
        <f t="shared" ref="KN127:KN138" si="1601">KN126+BT145</f>
        <v>0</v>
      </c>
      <c r="KO127" s="831">
        <f t="shared" ref="KO127:KO138" si="1602">KO126+BW145</f>
        <v>79178.125</v>
      </c>
      <c r="KP127" s="831">
        <f t="shared" ref="KP127:KP138" si="1603">KP126+BZ145</f>
        <v>0</v>
      </c>
      <c r="KQ127" s="831">
        <f t="shared" ref="KQ127:KQ138" si="1604">KQ126+CC145</f>
        <v>0</v>
      </c>
      <c r="KR127" s="831">
        <f t="shared" ref="KR127:KR138" si="1605">KR126+CF145</f>
        <v>0</v>
      </c>
      <c r="KS127" s="831">
        <f t="shared" ref="KS127:KS138" si="1606">KS126+CI145</f>
        <v>11609</v>
      </c>
      <c r="KT127" s="515">
        <f t="shared" ref="KT127:KT138" si="1607">KT126+DB145</f>
        <v>0</v>
      </c>
      <c r="KU127" s="243">
        <f t="shared" ref="KU127:KU138" si="1608">KU126+DE145</f>
        <v>0</v>
      </c>
      <c r="KV127" s="243">
        <f t="shared" ref="KV127:KV138" si="1609">KV126+DH145</f>
        <v>0</v>
      </c>
      <c r="KW127" s="243">
        <f t="shared" ref="KW127:KW138" si="1610">KW126+DK145</f>
        <v>0</v>
      </c>
      <c r="KX127" s="243">
        <f t="shared" ref="KX127:KX138" si="1611">KX126+DN145</f>
        <v>0</v>
      </c>
      <c r="KY127" s="243">
        <f t="shared" ref="KY127:KY138" si="1612">KY126+DQ145</f>
        <v>0</v>
      </c>
      <c r="KZ127" s="243">
        <f>KZ126+DT145</f>
        <v>0</v>
      </c>
      <c r="LA127" s="243">
        <f t="shared" ref="LA127:LA138" si="1613">LA126+DW145</f>
        <v>0</v>
      </c>
      <c r="LB127" s="243">
        <f t="shared" ref="LB127:LB138" si="1614">LB126+DZ145</f>
        <v>0</v>
      </c>
      <c r="LC127" s="243">
        <f t="shared" ref="LC127:LC138" si="1615">LC126+EC145</f>
        <v>0</v>
      </c>
      <c r="LD127" s="243">
        <f t="shared" ref="LD127:LD138" si="1616">LD126+EF145</f>
        <v>0</v>
      </c>
      <c r="LE127" s="243">
        <f t="shared" ref="LE127:LE138" si="1617">LE126+EI145</f>
        <v>0</v>
      </c>
      <c r="LF127" s="243">
        <f t="shared" ref="LF127:LF138" si="1618">LF126+EL145</f>
        <v>0</v>
      </c>
      <c r="LG127" s="243">
        <f t="shared" ref="LG127:LG138" si="1619">LG126+EO145</f>
        <v>0</v>
      </c>
      <c r="LH127" s="243">
        <f t="shared" ref="LH127:LH138" si="1620">LH126+ER145</f>
        <v>0</v>
      </c>
      <c r="LI127" s="243">
        <f t="shared" ref="LI127:LI138" si="1621">LI126+EU145</f>
        <v>0</v>
      </c>
      <c r="LJ127" s="243">
        <f t="shared" ref="LJ127:LJ138" si="1622">LJ126+EX145</f>
        <v>0</v>
      </c>
      <c r="LK127" s="243">
        <f t="shared" ref="LK127:LK138" si="1623">LK126+FA145</f>
        <v>0</v>
      </c>
      <c r="LL127" s="243">
        <f t="shared" ref="LL127:LL138" si="1624">LL126+FD145</f>
        <v>0</v>
      </c>
      <c r="LM127" s="243">
        <f t="shared" ref="LM127:LM138" si="1625">LM126+FG145</f>
        <v>0</v>
      </c>
      <c r="LN127" s="243">
        <f t="shared" ref="LN127:LN138" si="1626">LN126+FJ145</f>
        <v>0</v>
      </c>
      <c r="LO127" s="243">
        <f t="shared" ref="LO127:LO138" si="1627">LO126+FP145</f>
        <v>0</v>
      </c>
      <c r="LP127" s="243">
        <f t="shared" ref="LP127:LP138" si="1628">LP126+FT145</f>
        <v>0</v>
      </c>
      <c r="LQ127" s="243">
        <f t="shared" ref="LQ127:LQ138" si="1629">LQ126+FW145</f>
        <v>0</v>
      </c>
      <c r="LR127" s="515">
        <f t="shared" ref="LR127:LR138" si="1630">LR126+GD145</f>
        <v>0</v>
      </c>
      <c r="LS127" s="243">
        <f t="shared" ref="LS127:LS138" si="1631">LS126+GG145</f>
        <v>0</v>
      </c>
      <c r="LT127" s="243">
        <f t="shared" ref="LT127:LT138" si="1632">LT126+GJ145</f>
        <v>0</v>
      </c>
      <c r="LU127" s="243">
        <f t="shared" ref="LU127:LU138" si="1633">LU126+GM145</f>
        <v>0</v>
      </c>
      <c r="LV127" s="243">
        <f t="shared" ref="LV127:LV138" si="1634">LV126+GP145</f>
        <v>0</v>
      </c>
      <c r="LW127" s="243">
        <f t="shared" ref="LW127:LW138" si="1635">LW126+GS145</f>
        <v>0</v>
      </c>
      <c r="LX127" s="243">
        <f t="shared" ref="LX127:LX138" si="1636">LX126+GV145</f>
        <v>0</v>
      </c>
      <c r="LY127" s="243">
        <f t="shared" ref="LY127:LY138" si="1637">LY126+GY145</f>
        <v>0</v>
      </c>
      <c r="LZ127" s="243">
        <f t="shared" ref="LZ127:LZ138" si="1638">LZ126+HB145</f>
        <v>0</v>
      </c>
      <c r="MA127" s="243">
        <f t="shared" ref="MA127:MA138" si="1639">MA126+HE145</f>
        <v>0</v>
      </c>
      <c r="MB127" s="243">
        <f t="shared" ref="MB127:MB138" si="1640">MB126+HH145</f>
        <v>0</v>
      </c>
      <c r="MC127" s="243">
        <f>MC125+HK145</f>
        <v>0</v>
      </c>
      <c r="MD127" s="243">
        <f t="shared" ref="MD127:MD138" si="1641">MD126+HN145</f>
        <v>0</v>
      </c>
      <c r="ME127" s="243">
        <f t="shared" ref="ME127:ME138" si="1642">ME126+HQ145</f>
        <v>0</v>
      </c>
      <c r="MF127" s="243">
        <f t="shared" ref="MF127:MF138" si="1643">MF126+HW145</f>
        <v>0</v>
      </c>
      <c r="MG127" s="243">
        <f t="shared" ref="MG127:MG138" si="1644">MG126+IC145</f>
        <v>0</v>
      </c>
      <c r="MH127" s="243">
        <f t="shared" ref="MH127:MH138" si="1645">MH126+II145</f>
        <v>0</v>
      </c>
      <c r="MI127" s="243">
        <f t="shared" ref="MI127:MI138" si="1646">MI126+IL145</f>
        <v>0</v>
      </c>
      <c r="MJ127" s="243">
        <f t="shared" ref="MJ127:MJ138" si="1647">MJ126+IR145</f>
        <v>0</v>
      </c>
      <c r="MK127" s="243">
        <f t="shared" ref="MK127:MK138" si="1648">MK126+IX145</f>
        <v>0</v>
      </c>
      <c r="ML127" s="243">
        <f t="shared" ref="ML127:ML138" si="1649">ML126+JA145</f>
        <v>0</v>
      </c>
      <c r="MM127" s="243">
        <f t="shared" ref="MM127:MM138" si="1650">MM126+JG145</f>
        <v>0</v>
      </c>
      <c r="MN127" s="243">
        <f t="shared" ref="MN127:MN138" si="1651">MN126+JJ145</f>
        <v>0</v>
      </c>
      <c r="MO127" s="243">
        <f t="shared" ref="MO127:MO138" si="1652">MO126+JM145</f>
        <v>0</v>
      </c>
      <c r="MP127" s="243">
        <f t="shared" ref="MP127:MP138" si="1653">MP126+JP145</f>
        <v>0</v>
      </c>
      <c r="MQ127" s="243">
        <f t="shared" ref="MQ127:MQ138" si="1654">HT145+MQ126</f>
        <v>0</v>
      </c>
      <c r="MR127" s="243">
        <f t="shared" ref="MR127:MR138" si="1655">HZ145+MR126</f>
        <v>0</v>
      </c>
      <c r="MS127" s="243">
        <f t="shared" ref="MS127:MS138" si="1656">IF145+MS126</f>
        <v>0</v>
      </c>
      <c r="MT127" s="243">
        <f t="shared" ref="MT127:MT138" si="1657">IO145+MT126</f>
        <v>0</v>
      </c>
      <c r="MU127" s="243">
        <f t="shared" ref="MU127:MU138" si="1658">IU145+MU126</f>
        <v>0</v>
      </c>
      <c r="MV127" s="243">
        <f t="shared" ref="MV127:MV138" si="1659">JD145+MV126</f>
        <v>0</v>
      </c>
      <c r="MW127" s="861">
        <f t="shared" si="1576"/>
        <v>43831</v>
      </c>
      <c r="MX127" s="253">
        <f t="shared" si="1577"/>
        <v>270251.86499999999</v>
      </c>
      <c r="MY127" s="243">
        <f t="shared" si="1578"/>
        <v>0</v>
      </c>
      <c r="MZ127" s="243">
        <f t="shared" si="1579"/>
        <v>0</v>
      </c>
      <c r="NA127" s="243">
        <f t="shared" si="1580"/>
        <v>270251.86499999999</v>
      </c>
      <c r="NB127" s="236"/>
      <c r="NC127" s="1160"/>
      <c r="ND127" s="267"/>
      <c r="NE127" s="267"/>
      <c r="NF127" s="267"/>
      <c r="NG127" s="267"/>
      <c r="NH127" s="267"/>
      <c r="NI127" s="267"/>
      <c r="NJ127" s="267"/>
      <c r="NK127" s="1116"/>
      <c r="NL127" s="521"/>
      <c r="NM127" s="267"/>
      <c r="NN127" s="267"/>
      <c r="NO127" s="267"/>
      <c r="NP127" s="267"/>
      <c r="NQ127" s="521"/>
      <c r="NR127" s="267"/>
      <c r="NS127" s="267"/>
      <c r="NT127" s="267"/>
      <c r="NU127" s="267"/>
      <c r="NV127" s="267"/>
      <c r="NW127" s="267"/>
      <c r="NX127" s="236"/>
      <c r="NY127" s="84"/>
      <c r="NZ127" s="84"/>
      <c r="OA127" s="84"/>
      <c r="OB127" s="84"/>
      <c r="OC127" s="84"/>
      <c r="OD127" s="84"/>
      <c r="OE127" s="84"/>
      <c r="OF127" s="84"/>
      <c r="OG127" s="84"/>
      <c r="OH127" s="84"/>
      <c r="OI127" s="84"/>
      <c r="OJ127" s="84"/>
      <c r="OK127" s="84"/>
      <c r="OL127" s="84"/>
      <c r="OM127" s="84"/>
      <c r="ON127" s="84"/>
      <c r="OO127" s="84"/>
      <c r="OP127" s="84"/>
      <c r="OQ127" s="84"/>
      <c r="OR127" s="84"/>
      <c r="OS127" s="84"/>
      <c r="OT127" s="84"/>
      <c r="OU127" s="84"/>
      <c r="OV127" s="84"/>
      <c r="OW127" s="84"/>
      <c r="OX127" s="84"/>
      <c r="OY127" s="84"/>
      <c r="OZ127" s="84"/>
      <c r="PA127" s="84"/>
      <c r="PB127" s="84"/>
      <c r="PC127" s="84"/>
      <c r="PD127" s="84"/>
      <c r="PE127" s="84"/>
      <c r="PF127" s="84"/>
      <c r="PG127" s="84"/>
      <c r="PH127" s="84"/>
      <c r="PI127" s="84"/>
      <c r="PJ127" s="84"/>
      <c r="PK127" s="84"/>
      <c r="PL127" s="84"/>
      <c r="PM127" s="84"/>
      <c r="PN127" s="84"/>
      <c r="PO127" s="84"/>
      <c r="PP127" s="84"/>
      <c r="PQ127" s="84"/>
      <c r="PR127" s="84"/>
      <c r="PS127" s="84"/>
      <c r="PT127" s="84"/>
      <c r="PU127" s="84"/>
      <c r="PV127" s="84"/>
      <c r="PW127" s="84"/>
      <c r="PX127" s="84"/>
      <c r="PY127" s="84"/>
      <c r="PZ127" s="84"/>
      <c r="QA127" s="84"/>
      <c r="QB127" s="84"/>
      <c r="QC127" s="84"/>
      <c r="QD127" s="84"/>
      <c r="QE127" s="84"/>
      <c r="QF127" s="84"/>
      <c r="QG127" s="84"/>
      <c r="QH127" s="84"/>
      <c r="QI127" s="84"/>
      <c r="QJ127" s="84"/>
      <c r="QK127" s="84"/>
      <c r="QL127" s="84"/>
      <c r="QM127" s="84"/>
      <c r="QN127" s="84"/>
      <c r="QO127" s="84"/>
      <c r="QP127" s="84"/>
      <c r="QQ127" s="84"/>
      <c r="QR127" s="84"/>
      <c r="QS127" s="84"/>
      <c r="QT127" s="84"/>
      <c r="QU127" s="84"/>
      <c r="QV127" s="84"/>
      <c r="QW127" s="84"/>
      <c r="QX127" s="84"/>
      <c r="QY127" s="84"/>
      <c r="QZ127" s="84"/>
      <c r="RA127" s="84"/>
      <c r="RB127" s="84"/>
      <c r="RC127" s="84"/>
      <c r="RD127" s="84"/>
      <c r="RE127" s="84"/>
      <c r="RF127" s="84"/>
      <c r="RG127" s="84"/>
      <c r="RH127" s="84"/>
      <c r="RI127" s="84"/>
      <c r="RJ127" s="84"/>
      <c r="RK127" s="84"/>
      <c r="RL127" s="84"/>
      <c r="RM127" s="84"/>
      <c r="RN127" s="84"/>
      <c r="RO127" s="84"/>
      <c r="RP127" s="84"/>
      <c r="RQ127" s="84"/>
      <c r="RR127" s="84"/>
      <c r="RS127" s="84"/>
      <c r="RT127" s="84"/>
      <c r="RU127" s="84"/>
      <c r="RV127" s="84"/>
      <c r="RW127" s="84"/>
      <c r="RX127" s="84"/>
      <c r="RY127" s="84"/>
      <c r="RZ127" s="84"/>
      <c r="SA127" s="84"/>
      <c r="SB127" s="84"/>
      <c r="SC127" s="84"/>
      <c r="SD127" s="84"/>
      <c r="SE127" s="84"/>
      <c r="SF127" s="84"/>
      <c r="SG127" s="84"/>
      <c r="SH127" s="84"/>
      <c r="SI127" s="84"/>
      <c r="SJ127" s="84"/>
      <c r="SK127" s="84"/>
      <c r="SL127" s="84"/>
      <c r="SM127" s="84"/>
      <c r="SN127" s="84"/>
      <c r="SO127" s="84"/>
      <c r="SP127" s="84"/>
      <c r="SQ127" s="84"/>
      <c r="SR127" s="84"/>
      <c r="SS127" s="84"/>
      <c r="ST127" s="84"/>
      <c r="SU127" s="84"/>
      <c r="SV127" s="84"/>
      <c r="SW127" s="84"/>
      <c r="SX127" s="84"/>
      <c r="SY127" s="84"/>
      <c r="SZ127" s="84"/>
      <c r="TA127" s="84"/>
      <c r="TB127" s="84"/>
      <c r="TC127" s="84"/>
      <c r="TD127" s="84"/>
      <c r="TE127" s="84"/>
      <c r="TF127" s="84"/>
      <c r="TG127" s="84"/>
      <c r="TH127" s="84"/>
      <c r="TI127" s="84"/>
      <c r="TJ127" s="84"/>
      <c r="TK127" s="84"/>
      <c r="TL127" s="84"/>
      <c r="TM127" s="84"/>
      <c r="TN127" s="84"/>
      <c r="TO127" s="84"/>
      <c r="TP127" s="84"/>
      <c r="TQ127" s="84"/>
      <c r="TR127" s="84"/>
      <c r="TS127" s="84"/>
      <c r="TT127" s="84"/>
      <c r="TU127" s="84"/>
      <c r="TV127" s="84"/>
      <c r="TW127" s="84"/>
      <c r="TX127" s="84"/>
      <c r="TY127" s="84"/>
      <c r="TZ127" s="84"/>
      <c r="UA127" s="84"/>
      <c r="UB127" s="84"/>
      <c r="UC127" s="84"/>
      <c r="UD127" s="84"/>
      <c r="UE127" s="84"/>
      <c r="UF127" s="84"/>
      <c r="UG127" s="84"/>
      <c r="UH127" s="84"/>
      <c r="UI127" s="84"/>
    </row>
    <row r="128" spans="1:555" s="90" customFormat="1" ht="19.5" customHeight="1" x14ac:dyDescent="0.35">
      <c r="A128" s="84"/>
      <c r="B128" s="1167"/>
      <c r="C128" s="867"/>
      <c r="D128" s="869"/>
      <c r="E128" s="869"/>
      <c r="F128" s="872">
        <f>SUM(F115:F127)</f>
        <v>48077.254999999997</v>
      </c>
      <c r="G128" s="873"/>
      <c r="H128" s="955">
        <f>F128/D55</f>
        <v>1.9230901999999999</v>
      </c>
      <c r="I128" s="503"/>
      <c r="J128" s="503"/>
      <c r="K128" s="503"/>
      <c r="L128" s="1146"/>
      <c r="M128" s="330"/>
      <c r="N128" s="1216">
        <v>75005</v>
      </c>
      <c r="O128" s="498"/>
      <c r="P128" s="330"/>
      <c r="Q128" s="271">
        <f>SUM(Q115:Q127)</f>
        <v>7500.5</v>
      </c>
      <c r="R128" s="274"/>
      <c r="S128" s="499"/>
      <c r="T128" s="1038">
        <v>99040</v>
      </c>
      <c r="U128" s="269"/>
      <c r="V128" s="499"/>
      <c r="W128" s="1038">
        <v>9904</v>
      </c>
      <c r="X128" s="269"/>
      <c r="Y128" s="499"/>
      <c r="Z128" s="415">
        <f>SUM(Z115:Z127)</f>
        <v>-1130</v>
      </c>
      <c r="AA128" s="269"/>
      <c r="AB128" s="330">
        <f>AB125</f>
        <v>0</v>
      </c>
      <c r="AC128" s="304">
        <f>SUM(AC115:AC127)</f>
        <v>-565</v>
      </c>
      <c r="AD128" s="274"/>
      <c r="AE128" s="499"/>
      <c r="AF128" s="1042">
        <v>-113</v>
      </c>
      <c r="AG128" s="274"/>
      <c r="AH128" s="499"/>
      <c r="AI128" s="1042">
        <v>-3515</v>
      </c>
      <c r="AJ128" s="392"/>
      <c r="AK128" s="330"/>
      <c r="AL128" s="1042">
        <v>-1757.5</v>
      </c>
      <c r="AM128" s="274"/>
      <c r="AN128" s="499"/>
      <c r="AO128" s="1042">
        <v>-703</v>
      </c>
      <c r="AP128" s="392"/>
      <c r="AQ128" s="318"/>
      <c r="AR128" s="1038">
        <v>20438.75</v>
      </c>
      <c r="AS128" s="304"/>
      <c r="AT128" s="277"/>
      <c r="AU128" s="1038">
        <v>10219.370000000001</v>
      </c>
      <c r="AV128" s="304"/>
      <c r="AW128" s="591"/>
      <c r="AX128" s="1038">
        <v>2043.87</v>
      </c>
      <c r="AY128" s="304"/>
      <c r="AZ128" s="499"/>
      <c r="BA128" s="271">
        <f>SUM(BA115:BA127)</f>
        <v>15120</v>
      </c>
      <c r="BB128" s="392"/>
      <c r="BC128" s="330"/>
      <c r="BD128" s="271">
        <f>SUM(BD115:BD127)</f>
        <v>10005</v>
      </c>
      <c r="BE128" s="274"/>
      <c r="BF128" s="499"/>
      <c r="BG128" s="1038">
        <v>25750</v>
      </c>
      <c r="BH128" s="358"/>
      <c r="BI128" s="499"/>
      <c r="BJ128" s="1038">
        <v>33975</v>
      </c>
      <c r="BK128" s="358"/>
      <c r="BL128" s="499"/>
      <c r="BM128" s="699">
        <f>SUM(BM115:BM127)</f>
        <v>16987</v>
      </c>
      <c r="BN128" s="358"/>
      <c r="BO128" s="499"/>
      <c r="BP128" s="1038">
        <v>18500</v>
      </c>
      <c r="BQ128" s="358"/>
      <c r="BR128" s="499"/>
      <c r="BS128" s="699">
        <f>SUM(BS115:BS127)</f>
        <v>21193.75</v>
      </c>
      <c r="BT128" s="358"/>
      <c r="BU128" s="499"/>
      <c r="BV128" s="699">
        <f>SUM(BV115:BV127)</f>
        <v>10596.875</v>
      </c>
      <c r="BW128" s="358"/>
      <c r="BX128" s="499"/>
      <c r="BY128" s="1038">
        <v>12915</v>
      </c>
      <c r="BZ128" s="358"/>
      <c r="CA128" s="499"/>
      <c r="CB128" s="1038">
        <v>18520</v>
      </c>
      <c r="CC128" s="358"/>
      <c r="CD128" s="499"/>
      <c r="CE128" s="699">
        <f>SUM(CE115:CE127)</f>
        <v>9260</v>
      </c>
      <c r="CF128" s="358"/>
      <c r="CG128" s="499"/>
      <c r="CH128" s="1038">
        <v>1852</v>
      </c>
      <c r="CI128" s="358"/>
      <c r="CJ128" s="499">
        <f>CJ125</f>
        <v>0</v>
      </c>
      <c r="CK128" s="271"/>
      <c r="CL128" s="392">
        <f>CK128*CJ128</f>
        <v>0</v>
      </c>
      <c r="CM128" s="330">
        <f>CM125</f>
        <v>0</v>
      </c>
      <c r="CN128" s="271"/>
      <c r="CO128" s="269">
        <f>CN128*CM128</f>
        <v>0</v>
      </c>
      <c r="CP128" s="501">
        <f>CP125</f>
        <v>0</v>
      </c>
      <c r="CQ128" s="271"/>
      <c r="CR128" s="299"/>
      <c r="CS128" s="330">
        <f>CS125</f>
        <v>1</v>
      </c>
      <c r="CT128" s="271"/>
      <c r="CU128" s="274">
        <f>CT128*CS128</f>
        <v>0</v>
      </c>
      <c r="CV128" s="371">
        <f>SUM(CV115:CV127)</f>
        <v>48077.254999999997</v>
      </c>
      <c r="CW128" s="371"/>
      <c r="CX128" s="223"/>
      <c r="CY128" s="1127"/>
      <c r="CZ128" s="297"/>
      <c r="DA128" s="278">
        <f>SUM(DA115:DA127)</f>
        <v>59244</v>
      </c>
      <c r="DB128" s="305"/>
      <c r="DC128" s="297"/>
      <c r="DD128" s="304">
        <f>SUM(DD115:DD127)</f>
        <v>5924.4000000000005</v>
      </c>
      <c r="DE128" s="305"/>
      <c r="DF128" s="297"/>
      <c r="DG128" s="1216">
        <v>57950</v>
      </c>
      <c r="DH128" s="305"/>
      <c r="DI128" s="297"/>
      <c r="DJ128" s="1038">
        <v>5795</v>
      </c>
      <c r="DK128" s="1038"/>
      <c r="DL128" s="297"/>
      <c r="DM128" s="1216">
        <v>10650</v>
      </c>
      <c r="DN128" s="596"/>
      <c r="DO128" s="330"/>
      <c r="DP128" s="304">
        <f>SUM(DP115:DP127)</f>
        <v>5325</v>
      </c>
      <c r="DQ128" s="274"/>
      <c r="DR128" s="499"/>
      <c r="DS128" s="304">
        <f>SUM(DS115:DS127)</f>
        <v>1065</v>
      </c>
      <c r="DT128" s="274"/>
      <c r="DU128" s="297"/>
      <c r="DV128" s="1042">
        <v>-7940</v>
      </c>
      <c r="DW128" s="299"/>
      <c r="DX128" s="297"/>
      <c r="DY128" s="304">
        <f>SUM(DY115:DY127)</f>
        <v>-3970.5</v>
      </c>
      <c r="DZ128" s="299"/>
      <c r="EA128" s="297"/>
      <c r="EB128" s="1055">
        <v>-1588</v>
      </c>
      <c r="EC128" s="299"/>
      <c r="ED128" s="276"/>
      <c r="EE128" s="304">
        <v>-137.5</v>
      </c>
      <c r="EF128" s="299"/>
      <c r="EG128" s="316"/>
      <c r="EH128" s="304">
        <f>SUM(EH115:EH127)</f>
        <v>-68.5</v>
      </c>
      <c r="EI128" s="358"/>
      <c r="EJ128" s="276"/>
      <c r="EK128" s="304">
        <f>SUM(EK115:EK127)</f>
        <v>-13.700000000000102</v>
      </c>
      <c r="EL128" s="269"/>
      <c r="EM128" s="297"/>
      <c r="EN128" s="1227">
        <v>11110</v>
      </c>
      <c r="EO128" s="299"/>
      <c r="EP128" s="297"/>
      <c r="EQ128" s="304">
        <f>SUM(EQ115:EQ127)</f>
        <v>9040</v>
      </c>
      <c r="ER128" s="299"/>
      <c r="ES128" s="297"/>
      <c r="ET128" s="1038">
        <v>8460</v>
      </c>
      <c r="EU128" s="299"/>
      <c r="EV128" s="297"/>
      <c r="EW128" s="1038">
        <v>18187.5</v>
      </c>
      <c r="EX128" s="299"/>
      <c r="EY128" s="297"/>
      <c r="EZ128" s="1038">
        <v>9093.75</v>
      </c>
      <c r="FA128" s="299"/>
      <c r="FB128" s="297"/>
      <c r="FC128" s="1038">
        <f>SUM(FC115:FC126)</f>
        <v>15818.75</v>
      </c>
      <c r="FD128" s="299"/>
      <c r="FE128" s="297"/>
      <c r="FF128" s="1038">
        <v>13931.25</v>
      </c>
      <c r="FG128" s="299"/>
      <c r="FH128" s="297"/>
      <c r="FI128" s="1038">
        <v>6965.62</v>
      </c>
      <c r="FJ128" s="299"/>
      <c r="FK128" s="297"/>
      <c r="FL128" s="1038">
        <v>11190</v>
      </c>
      <c r="FM128" s="299"/>
      <c r="FN128" s="297"/>
      <c r="FO128" s="1038">
        <v>32890</v>
      </c>
      <c r="FP128" s="269"/>
      <c r="FQ128" s="269">
        <f>FO128+FQ113</f>
        <v>142400</v>
      </c>
      <c r="FR128" s="297"/>
      <c r="FS128" s="304">
        <f>SUM(FS115:FS127)</f>
        <v>16445</v>
      </c>
      <c r="FT128" s="299"/>
      <c r="FU128" s="297"/>
      <c r="FV128" s="304">
        <f>SUM(FV115:FV127)</f>
        <v>3289</v>
      </c>
      <c r="FW128" s="299"/>
      <c r="FX128" s="647">
        <f>SUM(FX115:FX127)</f>
        <v>0</v>
      </c>
      <c r="FY128" s="492"/>
      <c r="FZ128" s="302"/>
      <c r="GA128" s="1131"/>
      <c r="GB128" s="316"/>
      <c r="GC128" s="371">
        <f>SUM(GC115:GC127)</f>
        <v>57746</v>
      </c>
      <c r="GD128" s="270"/>
      <c r="GE128" s="547"/>
      <c r="GF128" s="1038">
        <v>5774.5</v>
      </c>
      <c r="GG128" s="544"/>
      <c r="GH128" s="669"/>
      <c r="GI128" s="1038">
        <v>52460</v>
      </c>
      <c r="GJ128" s="270"/>
      <c r="GK128" s="547"/>
      <c r="GL128" s="304">
        <f>SUM(GL115:GL127)</f>
        <v>5246</v>
      </c>
      <c r="GM128" s="544"/>
      <c r="GN128" s="601"/>
      <c r="GO128" s="304">
        <f>SUM(GO115:GO127)</f>
        <v>2991.25</v>
      </c>
      <c r="GP128" s="544"/>
      <c r="GQ128" s="330"/>
      <c r="GR128" s="304">
        <f>SUM(GR115:GR127)</f>
        <v>1495.625</v>
      </c>
      <c r="GS128" s="274"/>
      <c r="GT128" s="499"/>
      <c r="GU128" s="304">
        <f>SUM(GU115:GU127)</f>
        <v>299.125</v>
      </c>
      <c r="GV128" s="274"/>
      <c r="GW128" s="499"/>
      <c r="GX128" s="1042">
        <v>-4662.5</v>
      </c>
      <c r="GY128" s="274"/>
      <c r="GZ128" s="499"/>
      <c r="HA128" s="304">
        <f>SUM(HA115:HA127)</f>
        <v>-2331.5</v>
      </c>
      <c r="HB128" s="274"/>
      <c r="HC128" s="499"/>
      <c r="HD128" s="1042">
        <v>-932.5</v>
      </c>
      <c r="HE128" s="274"/>
      <c r="HF128" s="499"/>
      <c r="HG128" s="304">
        <f>SUM(HG115:HG127)</f>
        <v>4387.5</v>
      </c>
      <c r="HH128" s="274"/>
      <c r="HI128" s="691"/>
      <c r="HJ128" s="230">
        <f>SUM(HJ115:HJ127)</f>
        <v>2193.75</v>
      </c>
      <c r="HK128" s="498"/>
      <c r="HL128" s="276"/>
      <c r="HM128" s="230">
        <f>SUM(HM115:HM127)</f>
        <v>438.74999999999994</v>
      </c>
      <c r="HN128" s="317"/>
      <c r="HO128" s="276"/>
      <c r="HP128" s="1038">
        <v>7930</v>
      </c>
      <c r="HQ128" s="317"/>
      <c r="HR128" s="499"/>
      <c r="HS128" s="304"/>
      <c r="HT128" s="392"/>
      <c r="HU128" s="691"/>
      <c r="HV128" s="1038">
        <v>7590</v>
      </c>
      <c r="HW128" s="498"/>
      <c r="HX128" s="499"/>
      <c r="HY128" s="304"/>
      <c r="HZ128" s="392"/>
      <c r="IA128" s="276"/>
      <c r="IB128" s="1038">
        <v>9150</v>
      </c>
      <c r="IC128" s="317"/>
      <c r="ID128" s="499"/>
      <c r="IE128" s="1038">
        <v>145.5</v>
      </c>
      <c r="IF128" s="392"/>
      <c r="IG128" s="316"/>
      <c r="IH128" s="230">
        <f>SUM(IH115:IH127)</f>
        <v>12921</v>
      </c>
      <c r="II128" s="498"/>
      <c r="IJ128" s="316"/>
      <c r="IK128" s="304">
        <f>SUM(IK115:IK127)</f>
        <v>6460.5</v>
      </c>
      <c r="IL128" s="317"/>
      <c r="IM128" s="499"/>
      <c r="IN128" s="1038">
        <v>872.75</v>
      </c>
      <c r="IO128" s="392"/>
      <c r="IP128" s="316"/>
      <c r="IQ128" s="1038">
        <v>15393.75</v>
      </c>
      <c r="IR128" s="317"/>
      <c r="IS128" s="499"/>
      <c r="IT128" s="304"/>
      <c r="IU128" s="392"/>
      <c r="IV128" s="316"/>
      <c r="IW128" s="304">
        <f>SUM(IW115:IW127)</f>
        <v>12080</v>
      </c>
      <c r="IX128" s="317"/>
      <c r="IY128" s="499"/>
      <c r="IZ128" s="304">
        <f>SUM(IZ115:IZ127)</f>
        <v>6040</v>
      </c>
      <c r="JA128" s="392"/>
      <c r="JB128" s="385"/>
      <c r="JC128" s="304">
        <v>794.62</v>
      </c>
      <c r="JD128" s="392"/>
      <c r="JE128" s="499"/>
      <c r="JF128" s="304">
        <f>SUM(JF115:JF127)</f>
        <v>6790</v>
      </c>
      <c r="JG128" s="392"/>
      <c r="JH128" s="499"/>
      <c r="JI128" s="1038">
        <v>44620</v>
      </c>
      <c r="JJ128" s="392"/>
      <c r="JK128" s="499"/>
      <c r="JL128" s="1038">
        <v>22310</v>
      </c>
      <c r="JM128" s="392"/>
      <c r="JN128" s="499"/>
      <c r="JO128" s="304">
        <f>SUM(JO115:JO127)</f>
        <v>4462</v>
      </c>
      <c r="JP128" s="392"/>
      <c r="JQ128" s="304">
        <f>SUM(JQ115:JQ127)</f>
        <v>0</v>
      </c>
      <c r="JR128" s="498"/>
      <c r="JS128" s="223"/>
      <c r="JT128" s="254">
        <f t="shared" si="1581"/>
        <v>43862</v>
      </c>
      <c r="JU128" s="253">
        <f t="shared" si="1582"/>
        <v>0</v>
      </c>
      <c r="JV128" s="253">
        <f t="shared" si="1583"/>
        <v>19513.375</v>
      </c>
      <c r="JW128" s="253">
        <f t="shared" si="1584"/>
        <v>0</v>
      </c>
      <c r="JX128" s="253">
        <f t="shared" si="1585"/>
        <v>17145.5</v>
      </c>
      <c r="JY128" s="253">
        <f t="shared" si="1586"/>
        <v>0</v>
      </c>
      <c r="JZ128" s="253">
        <f t="shared" si="1587"/>
        <v>0</v>
      </c>
      <c r="KA128" s="253">
        <f t="shared" si="1588"/>
        <v>15938</v>
      </c>
      <c r="KB128" s="253">
        <f t="shared" si="1589"/>
        <v>0</v>
      </c>
      <c r="KC128" s="253">
        <f t="shared" si="1590"/>
        <v>0</v>
      </c>
      <c r="KD128" s="831">
        <f t="shared" si="1591"/>
        <v>25054</v>
      </c>
      <c r="KE128" s="831">
        <f t="shared" si="1592"/>
        <v>0</v>
      </c>
      <c r="KF128" s="831">
        <f t="shared" si="1593"/>
        <v>0</v>
      </c>
      <c r="KG128" s="831">
        <f t="shared" si="1594"/>
        <v>8472.49</v>
      </c>
      <c r="KH128" s="831">
        <f t="shared" si="1595"/>
        <v>0</v>
      </c>
      <c r="KI128" s="831">
        <f t="shared" si="1596"/>
        <v>0</v>
      </c>
      <c r="KJ128" s="253">
        <f t="shared" si="1597"/>
        <v>0</v>
      </c>
      <c r="KK128" s="831">
        <f t="shared" si="1598"/>
        <v>0</v>
      </c>
      <c r="KL128" s="831">
        <f t="shared" si="1599"/>
        <v>101690.625</v>
      </c>
      <c r="KM128" s="831">
        <f t="shared" si="1600"/>
        <v>0</v>
      </c>
      <c r="KN128" s="831">
        <f t="shared" si="1601"/>
        <v>0</v>
      </c>
      <c r="KO128" s="831">
        <f t="shared" si="1602"/>
        <v>81890.625</v>
      </c>
      <c r="KP128" s="831">
        <f t="shared" si="1603"/>
        <v>0</v>
      </c>
      <c r="KQ128" s="831">
        <f t="shared" si="1604"/>
        <v>0</v>
      </c>
      <c r="KR128" s="831">
        <f t="shared" si="1605"/>
        <v>0</v>
      </c>
      <c r="KS128" s="831">
        <f t="shared" si="1606"/>
        <v>12240</v>
      </c>
      <c r="KT128" s="243">
        <f t="shared" si="1607"/>
        <v>0</v>
      </c>
      <c r="KU128" s="243">
        <f t="shared" si="1608"/>
        <v>0</v>
      </c>
      <c r="KV128" s="243">
        <f t="shared" si="1609"/>
        <v>0</v>
      </c>
      <c r="KW128" s="243">
        <f t="shared" si="1610"/>
        <v>0</v>
      </c>
      <c r="KX128" s="243">
        <f t="shared" si="1611"/>
        <v>0</v>
      </c>
      <c r="KY128" s="243">
        <f t="shared" si="1612"/>
        <v>0</v>
      </c>
      <c r="KZ128" s="243">
        <f t="shared" ref="KZ128:KZ138" si="1660">DT146+KZ127</f>
        <v>0</v>
      </c>
      <c r="LA128" s="243">
        <f t="shared" si="1613"/>
        <v>0</v>
      </c>
      <c r="LB128" s="243">
        <f t="shared" si="1614"/>
        <v>0</v>
      </c>
      <c r="LC128" s="243">
        <f t="shared" si="1615"/>
        <v>0</v>
      </c>
      <c r="LD128" s="243">
        <f t="shared" si="1616"/>
        <v>0</v>
      </c>
      <c r="LE128" s="243">
        <f t="shared" si="1617"/>
        <v>0</v>
      </c>
      <c r="LF128" s="243">
        <f t="shared" si="1618"/>
        <v>0</v>
      </c>
      <c r="LG128" s="243">
        <f t="shared" si="1619"/>
        <v>0</v>
      </c>
      <c r="LH128" s="243">
        <f t="shared" si="1620"/>
        <v>0</v>
      </c>
      <c r="LI128" s="243">
        <f t="shared" si="1621"/>
        <v>0</v>
      </c>
      <c r="LJ128" s="243">
        <f t="shared" si="1622"/>
        <v>0</v>
      </c>
      <c r="LK128" s="243">
        <f t="shared" si="1623"/>
        <v>0</v>
      </c>
      <c r="LL128" s="243">
        <f t="shared" si="1624"/>
        <v>0</v>
      </c>
      <c r="LM128" s="243">
        <f t="shared" si="1625"/>
        <v>0</v>
      </c>
      <c r="LN128" s="243">
        <f t="shared" si="1626"/>
        <v>0</v>
      </c>
      <c r="LO128" s="243">
        <f t="shared" si="1627"/>
        <v>0</v>
      </c>
      <c r="LP128" s="243">
        <f t="shared" si="1628"/>
        <v>0</v>
      </c>
      <c r="LQ128" s="243">
        <f t="shared" si="1629"/>
        <v>0</v>
      </c>
      <c r="LR128" s="243">
        <f t="shared" si="1630"/>
        <v>0</v>
      </c>
      <c r="LS128" s="243">
        <f t="shared" si="1631"/>
        <v>0</v>
      </c>
      <c r="LT128" s="243">
        <f t="shared" si="1632"/>
        <v>0</v>
      </c>
      <c r="LU128" s="243">
        <f t="shared" si="1633"/>
        <v>0</v>
      </c>
      <c r="LV128" s="243">
        <f t="shared" si="1634"/>
        <v>0</v>
      </c>
      <c r="LW128" s="243">
        <f t="shared" si="1635"/>
        <v>0</v>
      </c>
      <c r="LX128" s="243">
        <f t="shared" si="1636"/>
        <v>0</v>
      </c>
      <c r="LY128" s="243">
        <f t="shared" si="1637"/>
        <v>0</v>
      </c>
      <c r="LZ128" s="243">
        <f t="shared" si="1638"/>
        <v>0</v>
      </c>
      <c r="MA128" s="243">
        <f t="shared" si="1639"/>
        <v>0</v>
      </c>
      <c r="MB128" s="243">
        <f t="shared" si="1640"/>
        <v>0</v>
      </c>
      <c r="MC128" s="243">
        <f t="shared" ref="MC128:MC138" si="1661">MC127+HK146</f>
        <v>0</v>
      </c>
      <c r="MD128" s="243">
        <f t="shared" si="1641"/>
        <v>0</v>
      </c>
      <c r="ME128" s="243">
        <f t="shared" si="1642"/>
        <v>0</v>
      </c>
      <c r="MF128" s="243">
        <f t="shared" si="1643"/>
        <v>0</v>
      </c>
      <c r="MG128" s="243">
        <f t="shared" si="1644"/>
        <v>0</v>
      </c>
      <c r="MH128" s="243">
        <f t="shared" si="1645"/>
        <v>0</v>
      </c>
      <c r="MI128" s="243">
        <f t="shared" si="1646"/>
        <v>0</v>
      </c>
      <c r="MJ128" s="243">
        <f t="shared" si="1647"/>
        <v>0</v>
      </c>
      <c r="MK128" s="243">
        <f t="shared" si="1648"/>
        <v>0</v>
      </c>
      <c r="ML128" s="243">
        <f t="shared" si="1649"/>
        <v>0</v>
      </c>
      <c r="MM128" s="243">
        <f t="shared" si="1650"/>
        <v>0</v>
      </c>
      <c r="MN128" s="243">
        <f t="shared" si="1651"/>
        <v>0</v>
      </c>
      <c r="MO128" s="243">
        <f t="shared" si="1652"/>
        <v>0</v>
      </c>
      <c r="MP128" s="243">
        <f t="shared" si="1653"/>
        <v>0</v>
      </c>
      <c r="MQ128" s="243">
        <f t="shared" si="1654"/>
        <v>0</v>
      </c>
      <c r="MR128" s="243">
        <f t="shared" si="1655"/>
        <v>0</v>
      </c>
      <c r="MS128" s="243">
        <f t="shared" si="1656"/>
        <v>0</v>
      </c>
      <c r="MT128" s="243">
        <f t="shared" si="1657"/>
        <v>0</v>
      </c>
      <c r="MU128" s="243">
        <f t="shared" si="1658"/>
        <v>0</v>
      </c>
      <c r="MV128" s="243">
        <f t="shared" si="1659"/>
        <v>0</v>
      </c>
      <c r="MW128" s="861">
        <f t="shared" si="1576"/>
        <v>43862</v>
      </c>
      <c r="MX128" s="253">
        <f t="shared" si="1577"/>
        <v>281944.61499999999</v>
      </c>
      <c r="MY128" s="243">
        <f t="shared" si="1578"/>
        <v>0</v>
      </c>
      <c r="MZ128" s="243">
        <f t="shared" si="1579"/>
        <v>0</v>
      </c>
      <c r="NA128" s="243">
        <f t="shared" si="1580"/>
        <v>281944.61499999999</v>
      </c>
      <c r="NB128" s="236"/>
      <c r="NC128" s="1160"/>
      <c r="ND128" s="267"/>
      <c r="NE128" s="267"/>
      <c r="NF128" s="267"/>
      <c r="NG128" s="267"/>
      <c r="NH128" s="267"/>
      <c r="NI128" s="267"/>
      <c r="NJ128" s="267"/>
      <c r="NK128" s="1116"/>
      <c r="NL128" s="521"/>
      <c r="NM128" s="267"/>
      <c r="NN128" s="267"/>
      <c r="NO128" s="267"/>
      <c r="NP128" s="267"/>
      <c r="NQ128" s="521"/>
      <c r="NR128" s="267"/>
      <c r="NS128" s="267"/>
      <c r="NT128" s="267"/>
      <c r="NU128" s="267"/>
      <c r="NV128" s="267"/>
      <c r="NW128" s="267"/>
      <c r="NX128" s="236"/>
      <c r="NY128" s="84"/>
      <c r="NZ128" s="84"/>
      <c r="OA128" s="84"/>
      <c r="OB128" s="84"/>
      <c r="OC128" s="84"/>
      <c r="OD128" s="84"/>
      <c r="OE128" s="84"/>
      <c r="OF128" s="84"/>
      <c r="OG128" s="84"/>
      <c r="OH128" s="84"/>
      <c r="OI128" s="84"/>
      <c r="OJ128" s="84"/>
      <c r="OK128" s="84"/>
      <c r="OL128" s="84"/>
      <c r="OM128" s="84"/>
      <c r="ON128" s="84"/>
      <c r="OO128" s="84"/>
      <c r="OP128" s="84"/>
      <c r="OQ128" s="84"/>
      <c r="OR128" s="84"/>
      <c r="OS128" s="84"/>
      <c r="OT128" s="84"/>
      <c r="OU128" s="84"/>
      <c r="OV128" s="84"/>
      <c r="OW128" s="84"/>
      <c r="OX128" s="84"/>
      <c r="OY128" s="84"/>
      <c r="OZ128" s="84"/>
      <c r="PA128" s="84"/>
      <c r="PB128" s="84"/>
      <c r="PC128" s="84"/>
      <c r="PD128" s="84"/>
      <c r="PE128" s="84"/>
      <c r="PF128" s="84"/>
      <c r="PG128" s="84"/>
      <c r="PH128" s="84"/>
      <c r="PI128" s="84"/>
      <c r="PJ128" s="84"/>
      <c r="PK128" s="84"/>
      <c r="PL128" s="84"/>
      <c r="PM128" s="84"/>
      <c r="PN128" s="84"/>
      <c r="PO128" s="84"/>
      <c r="PP128" s="84"/>
      <c r="PQ128" s="84"/>
      <c r="PR128" s="84"/>
      <c r="PS128" s="84"/>
      <c r="PT128" s="84"/>
      <c r="PU128" s="84"/>
      <c r="PV128" s="84"/>
      <c r="PW128" s="84"/>
      <c r="PX128" s="84"/>
      <c r="PY128" s="84"/>
      <c r="PZ128" s="84"/>
      <c r="QA128" s="84"/>
      <c r="QB128" s="84"/>
      <c r="QC128" s="84"/>
      <c r="QD128" s="84"/>
      <c r="QE128" s="84"/>
      <c r="QF128" s="84"/>
      <c r="QG128" s="84"/>
      <c r="QH128" s="84"/>
      <c r="QI128" s="84"/>
      <c r="QJ128" s="84"/>
      <c r="QK128" s="84"/>
      <c r="QL128" s="84"/>
      <c r="QM128" s="84"/>
      <c r="QN128" s="84"/>
      <c r="QO128" s="84"/>
      <c r="QP128" s="84"/>
      <c r="QQ128" s="84"/>
      <c r="QR128" s="84"/>
      <c r="QS128" s="84"/>
      <c r="QT128" s="84"/>
      <c r="QU128" s="84"/>
      <c r="QV128" s="84"/>
      <c r="QW128" s="84"/>
      <c r="QX128" s="84"/>
      <c r="QY128" s="84"/>
      <c r="QZ128" s="84"/>
      <c r="RA128" s="84"/>
      <c r="RB128" s="84"/>
      <c r="RC128" s="84"/>
      <c r="RD128" s="84"/>
      <c r="RE128" s="84"/>
      <c r="RF128" s="84"/>
      <c r="RG128" s="84"/>
      <c r="RH128" s="84"/>
      <c r="RI128" s="84"/>
      <c r="RJ128" s="84"/>
      <c r="RK128" s="84"/>
      <c r="RL128" s="84"/>
      <c r="RM128" s="84"/>
      <c r="RN128" s="84"/>
      <c r="RO128" s="84"/>
      <c r="RP128" s="84"/>
      <c r="RQ128" s="84"/>
      <c r="RR128" s="84"/>
      <c r="RS128" s="84"/>
      <c r="RT128" s="84"/>
      <c r="RU128" s="84"/>
      <c r="RV128" s="84"/>
      <c r="RW128" s="84"/>
      <c r="RX128" s="84"/>
      <c r="RY128" s="84"/>
      <c r="RZ128" s="84"/>
      <c r="SA128" s="84"/>
      <c r="SB128" s="84"/>
      <c r="SC128" s="84"/>
      <c r="SD128" s="84"/>
      <c r="SE128" s="84"/>
      <c r="SF128" s="84"/>
      <c r="SG128" s="84"/>
      <c r="SH128" s="84"/>
      <c r="SI128" s="84"/>
      <c r="SJ128" s="84"/>
      <c r="SK128" s="84"/>
      <c r="SL128" s="84"/>
      <c r="SM128" s="84"/>
      <c r="SN128" s="84"/>
      <c r="SO128" s="84"/>
      <c r="SP128" s="84"/>
      <c r="SQ128" s="84"/>
      <c r="SR128" s="84"/>
      <c r="SS128" s="84"/>
      <c r="ST128" s="84"/>
      <c r="SU128" s="84"/>
      <c r="SV128" s="84"/>
      <c r="SW128" s="84"/>
      <c r="SX128" s="84"/>
      <c r="SY128" s="84"/>
      <c r="SZ128" s="84"/>
      <c r="TA128" s="84"/>
      <c r="TB128" s="84"/>
      <c r="TC128" s="84"/>
      <c r="TD128" s="84"/>
      <c r="TE128" s="84"/>
      <c r="TF128" s="84"/>
      <c r="TG128" s="84"/>
      <c r="TH128" s="84"/>
      <c r="TI128" s="84"/>
      <c r="TJ128" s="84"/>
      <c r="TK128" s="84"/>
      <c r="TL128" s="84"/>
      <c r="TM128" s="84"/>
      <c r="TN128" s="84"/>
      <c r="TO128" s="84"/>
      <c r="TP128" s="84"/>
      <c r="TQ128" s="84"/>
      <c r="TR128" s="84"/>
      <c r="TS128" s="84"/>
      <c r="TT128" s="84"/>
      <c r="TU128" s="84"/>
      <c r="TV128" s="84"/>
      <c r="TW128" s="84"/>
      <c r="TX128" s="84"/>
      <c r="TY128" s="84"/>
      <c r="TZ128" s="84"/>
      <c r="UA128" s="84"/>
      <c r="UB128" s="84"/>
      <c r="UC128" s="84"/>
      <c r="UD128" s="84"/>
      <c r="UE128" s="84"/>
      <c r="UF128" s="84"/>
      <c r="UG128" s="84"/>
      <c r="UH128" s="84"/>
      <c r="UI128" s="84"/>
    </row>
    <row r="129" spans="1:555" s="90" customFormat="1" ht="19.5" customHeight="1" x14ac:dyDescent="0.35">
      <c r="A129" s="84"/>
      <c r="B129" s="1167"/>
      <c r="C129" s="867"/>
      <c r="D129" s="869"/>
      <c r="E129" s="869"/>
      <c r="F129" s="867"/>
      <c r="G129" s="870"/>
      <c r="H129" s="953"/>
      <c r="I129" s="355"/>
      <c r="J129" s="355"/>
      <c r="K129" s="355"/>
      <c r="L129" s="1146"/>
      <c r="M129" s="330"/>
      <c r="N129"/>
      <c r="O129" s="321"/>
      <c r="P129" s="330"/>
      <c r="Q129" s="526"/>
      <c r="R129" s="272"/>
      <c r="S129" s="499"/>
      <c r="T129" s="267"/>
      <c r="U129" s="504"/>
      <c r="V129" s="499"/>
      <c r="W129" s="267"/>
      <c r="X129" s="272"/>
      <c r="Y129" s="499"/>
      <c r="Z129" s="521"/>
      <c r="AA129" s="363"/>
      <c r="AB129" s="330"/>
      <c r="AC129" s="521"/>
      <c r="AD129" s="272"/>
      <c r="AE129" s="499"/>
      <c r="AF129" s="267"/>
      <c r="AG129" s="272"/>
      <c r="AH129" s="499"/>
      <c r="AI129" s="267"/>
      <c r="AJ129" s="363"/>
      <c r="AK129" s="330"/>
      <c r="AL129" s="267"/>
      <c r="AM129" s="272"/>
      <c r="AN129" s="499"/>
      <c r="AO129" s="267"/>
      <c r="AP129" s="363"/>
      <c r="AQ129" s="389"/>
      <c r="AR129" s="267"/>
      <c r="AS129" s="521"/>
      <c r="AT129" s="670"/>
      <c r="AU129" s="267"/>
      <c r="AV129" s="521"/>
      <c r="AW129" s="306"/>
      <c r="AX129" s="267"/>
      <c r="AY129" s="521"/>
      <c r="AZ129" s="499"/>
      <c r="BA129" s="267"/>
      <c r="BB129" s="363"/>
      <c r="BC129" s="330"/>
      <c r="BD129" s="267"/>
      <c r="BE129" s="272"/>
      <c r="BF129" s="499"/>
      <c r="BG129" s="267"/>
      <c r="BH129" s="363"/>
      <c r="BI129" s="499"/>
      <c r="BJ129" s="267"/>
      <c r="BK129" s="272"/>
      <c r="BL129" s="499"/>
      <c r="BM129" s="267"/>
      <c r="BN129" s="363"/>
      <c r="BO129" s="499"/>
      <c r="BP129" s="267"/>
      <c r="BQ129" s="272"/>
      <c r="BR129" s="499"/>
      <c r="BS129" s="521"/>
      <c r="BT129" s="272"/>
      <c r="BU129" s="499"/>
      <c r="BV129" s="521"/>
      <c r="BW129" s="363"/>
      <c r="BX129" s="499"/>
      <c r="BY129" s="267"/>
      <c r="BZ129" s="363"/>
      <c r="CA129" s="306"/>
      <c r="CB129" s="267"/>
      <c r="CC129" s="272"/>
      <c r="CD129" s="501"/>
      <c r="CE129" s="521"/>
      <c r="CF129" s="505"/>
      <c r="CG129" s="330"/>
      <c r="CH129" s="267"/>
      <c r="CI129" s="309"/>
      <c r="CJ129" s="499"/>
      <c r="CK129" s="267"/>
      <c r="CL129" s="363"/>
      <c r="CM129" s="330"/>
      <c r="CN129" s="267"/>
      <c r="CO129" s="272"/>
      <c r="CP129" s="501"/>
      <c r="CQ129" s="267"/>
      <c r="CR129" s="807"/>
      <c r="CS129" s="330"/>
      <c r="CT129" s="267"/>
      <c r="CU129" s="272"/>
      <c r="CV129" s="323"/>
      <c r="CW129" s="323"/>
      <c r="CX129" s="224"/>
      <c r="CY129" s="1127"/>
      <c r="CZ129" s="306"/>
      <c r="DA129" s="272"/>
      <c r="DB129" s="309"/>
      <c r="DC129" s="306"/>
      <c r="DD129" s="313"/>
      <c r="DE129" s="309"/>
      <c r="DF129" s="306"/>
      <c r="DG129"/>
      <c r="DH129" s="309"/>
      <c r="DI129" s="306"/>
      <c r="DJ129" s="267"/>
      <c r="DK129" s="597"/>
      <c r="DL129" s="297"/>
      <c r="DM129"/>
      <c r="DN129" s="309"/>
      <c r="DO129" s="330"/>
      <c r="DP129" s="521"/>
      <c r="DQ129" s="272"/>
      <c r="DR129" s="499"/>
      <c r="DS129" s="521"/>
      <c r="DT129" s="272"/>
      <c r="DU129" s="297"/>
      <c r="DV129" s="267"/>
      <c r="DW129" s="309"/>
      <c r="DX129" s="297"/>
      <c r="DY129" s="272"/>
      <c r="DZ129" s="309"/>
      <c r="EA129" s="297"/>
      <c r="EB129" s="1051"/>
      <c r="EC129" s="309"/>
      <c r="ED129" s="670"/>
      <c r="EE129" s="272"/>
      <c r="EF129" s="272"/>
      <c r="EG129" s="389"/>
      <c r="EH129" s="272"/>
      <c r="EI129" s="363"/>
      <c r="EJ129" s="670"/>
      <c r="EK129" s="272"/>
      <c r="EL129" s="272"/>
      <c r="EM129" s="297"/>
      <c r="EN129" s="1228"/>
      <c r="EO129" s="309"/>
      <c r="EP129" s="297"/>
      <c r="EQ129" s="272"/>
      <c r="ER129" s="309"/>
      <c r="ES129" s="297"/>
      <c r="ET129" s="267"/>
      <c r="EU129" s="309"/>
      <c r="EV129" s="297"/>
      <c r="EW129" s="267"/>
      <c r="EX129" s="309"/>
      <c r="EY129" s="297"/>
      <c r="EZ129" s="267"/>
      <c r="FA129" s="309"/>
      <c r="FB129" s="297"/>
      <c r="FC129" s="267"/>
      <c r="FD129" s="309"/>
      <c r="FE129" s="297"/>
      <c r="FF129" s="1241"/>
      <c r="FG129" s="309"/>
      <c r="FH129" s="297"/>
      <c r="FI129" s="267"/>
      <c r="FJ129" s="309"/>
      <c r="FK129" s="297"/>
      <c r="FL129" s="267"/>
      <c r="FM129" s="309"/>
      <c r="FN129" s="297"/>
      <c r="FO129" s="267"/>
      <c r="FP129" s="272"/>
      <c r="FQ129" s="272"/>
      <c r="FR129" s="297"/>
      <c r="FS129" s="272"/>
      <c r="FT129" s="309"/>
      <c r="FU129" s="297"/>
      <c r="FV129" s="272"/>
      <c r="FW129" s="309"/>
      <c r="FX129" s="311"/>
      <c r="FY129" s="493"/>
      <c r="FZ129" s="312"/>
      <c r="GA129" s="1131"/>
      <c r="GB129" s="267"/>
      <c r="GC129" s="323"/>
      <c r="GD129" s="304"/>
      <c r="GE129" s="547"/>
      <c r="GF129" s="267"/>
      <c r="GG129" s="544"/>
      <c r="GH129" s="277"/>
      <c r="GI129" s="267"/>
      <c r="GJ129" s="304"/>
      <c r="GK129" s="547"/>
      <c r="GL129" s="304"/>
      <c r="GM129" s="544"/>
      <c r="GN129" s="297"/>
      <c r="GO129" s="272"/>
      <c r="GP129" s="309"/>
      <c r="GQ129" s="330"/>
      <c r="GR129" s="521"/>
      <c r="GS129" s="272"/>
      <c r="GT129" s="499"/>
      <c r="GU129" s="521"/>
      <c r="GV129" s="272"/>
      <c r="GW129" s="499"/>
      <c r="GX129" s="267"/>
      <c r="GY129" s="272"/>
      <c r="GZ129" s="499"/>
      <c r="HA129" s="521"/>
      <c r="HB129" s="272"/>
      <c r="HC129" s="499"/>
      <c r="HD129" s="267"/>
      <c r="HE129" s="272"/>
      <c r="HF129" s="691"/>
      <c r="HG129" s="317"/>
      <c r="HH129" s="498"/>
      <c r="HI129" s="691"/>
      <c r="HJ129" s="317"/>
      <c r="HK129" s="498"/>
      <c r="HL129" s="276"/>
      <c r="HM129" s="317"/>
      <c r="HN129" s="317"/>
      <c r="HO129" s="691"/>
      <c r="HP129" s="267"/>
      <c r="HQ129" s="498"/>
      <c r="HR129" s="499"/>
      <c r="HS129" s="521"/>
      <c r="HT129" s="363"/>
      <c r="HU129" s="691"/>
      <c r="HV129" s="267"/>
      <c r="HW129" s="498"/>
      <c r="HX129" s="499"/>
      <c r="HY129" s="521"/>
      <c r="HZ129" s="363"/>
      <c r="IA129" s="276"/>
      <c r="IB129" s="267"/>
      <c r="IC129" s="317"/>
      <c r="ID129" s="499"/>
      <c r="IE129" s="267"/>
      <c r="IF129" s="363"/>
      <c r="IG129" s="316"/>
      <c r="IH129" s="317"/>
      <c r="II129" s="498"/>
      <c r="IJ129" s="316"/>
      <c r="IK129" s="298"/>
      <c r="IL129" s="317"/>
      <c r="IM129" s="499"/>
      <c r="IN129" s="267"/>
      <c r="IO129" s="363"/>
      <c r="IP129" s="499"/>
      <c r="IQ129" s="267"/>
      <c r="IR129" s="363"/>
      <c r="IS129" s="499"/>
      <c r="IT129" s="521"/>
      <c r="IU129" s="363"/>
      <c r="IV129" s="499"/>
      <c r="IW129" s="521"/>
      <c r="IX129" s="363"/>
      <c r="IY129" s="499"/>
      <c r="IZ129" s="521"/>
      <c r="JA129" s="363"/>
      <c r="JB129" s="385"/>
      <c r="JC129" s="521"/>
      <c r="JD129" s="363"/>
      <c r="JE129" s="499"/>
      <c r="JF129" s="521"/>
      <c r="JG129" s="363"/>
      <c r="JH129" s="499"/>
      <c r="JI129" s="267"/>
      <c r="JJ129" s="363"/>
      <c r="JK129" s="499"/>
      <c r="JL129" s="267"/>
      <c r="JM129" s="363"/>
      <c r="JN129" s="499"/>
      <c r="JO129" s="521"/>
      <c r="JP129" s="363"/>
      <c r="JQ129" s="561"/>
      <c r="JR129" s="498"/>
      <c r="JS129" s="224"/>
      <c r="JT129" s="254">
        <f t="shared" si="1581"/>
        <v>43891</v>
      </c>
      <c r="JU129" s="253">
        <f t="shared" si="1582"/>
        <v>0</v>
      </c>
      <c r="JV129" s="253">
        <f t="shared" si="1583"/>
        <v>22075.875</v>
      </c>
      <c r="JW129" s="253">
        <f t="shared" si="1584"/>
        <v>0</v>
      </c>
      <c r="JX129" s="253">
        <f t="shared" si="1585"/>
        <v>18576</v>
      </c>
      <c r="JY129" s="253">
        <f t="shared" si="1586"/>
        <v>0</v>
      </c>
      <c r="JZ129" s="253">
        <f t="shared" si="1587"/>
        <v>0</v>
      </c>
      <c r="KA129" s="253">
        <f t="shared" si="1588"/>
        <v>18556</v>
      </c>
      <c r="KB129" s="253">
        <f t="shared" si="1589"/>
        <v>0</v>
      </c>
      <c r="KC129" s="253">
        <f t="shared" si="1590"/>
        <v>0</v>
      </c>
      <c r="KD129" s="831">
        <f t="shared" si="1591"/>
        <v>31881</v>
      </c>
      <c r="KE129" s="831">
        <f t="shared" si="1592"/>
        <v>0</v>
      </c>
      <c r="KF129" s="831">
        <f t="shared" si="1593"/>
        <v>0</v>
      </c>
      <c r="KG129" s="831">
        <f t="shared" si="1594"/>
        <v>9159.86</v>
      </c>
      <c r="KH129" s="831">
        <f t="shared" si="1595"/>
        <v>0</v>
      </c>
      <c r="KI129" s="831">
        <f t="shared" si="1596"/>
        <v>0</v>
      </c>
      <c r="KJ129" s="253">
        <f t="shared" si="1597"/>
        <v>0</v>
      </c>
      <c r="KK129" s="831">
        <f t="shared" si="1598"/>
        <v>0</v>
      </c>
      <c r="KL129" s="831">
        <f t="shared" si="1599"/>
        <v>107703.125</v>
      </c>
      <c r="KM129" s="831">
        <f t="shared" si="1600"/>
        <v>0</v>
      </c>
      <c r="KN129" s="831">
        <f t="shared" si="1601"/>
        <v>0</v>
      </c>
      <c r="KO129" s="831">
        <f t="shared" si="1602"/>
        <v>84834.375</v>
      </c>
      <c r="KP129" s="831">
        <f t="shared" si="1603"/>
        <v>0</v>
      </c>
      <c r="KQ129" s="831">
        <f t="shared" si="1604"/>
        <v>0</v>
      </c>
      <c r="KR129" s="831">
        <f t="shared" si="1605"/>
        <v>0</v>
      </c>
      <c r="KS129" s="831">
        <f t="shared" si="1606"/>
        <v>13770</v>
      </c>
      <c r="KT129" s="243">
        <f t="shared" si="1607"/>
        <v>0</v>
      </c>
      <c r="KU129" s="243">
        <f t="shared" si="1608"/>
        <v>0</v>
      </c>
      <c r="KV129" s="243">
        <f t="shared" si="1609"/>
        <v>0</v>
      </c>
      <c r="KW129" s="243">
        <f t="shared" si="1610"/>
        <v>0</v>
      </c>
      <c r="KX129" s="243">
        <f t="shared" si="1611"/>
        <v>0</v>
      </c>
      <c r="KY129" s="243">
        <f t="shared" si="1612"/>
        <v>0</v>
      </c>
      <c r="KZ129" s="243">
        <f t="shared" si="1660"/>
        <v>0</v>
      </c>
      <c r="LA129" s="243">
        <f t="shared" si="1613"/>
        <v>0</v>
      </c>
      <c r="LB129" s="243">
        <f t="shared" si="1614"/>
        <v>0</v>
      </c>
      <c r="LC129" s="243">
        <f t="shared" si="1615"/>
        <v>0</v>
      </c>
      <c r="LD129" s="243">
        <f t="shared" si="1616"/>
        <v>0</v>
      </c>
      <c r="LE129" s="243">
        <f t="shared" si="1617"/>
        <v>0</v>
      </c>
      <c r="LF129" s="243">
        <f t="shared" si="1618"/>
        <v>0</v>
      </c>
      <c r="LG129" s="243">
        <f t="shared" si="1619"/>
        <v>0</v>
      </c>
      <c r="LH129" s="243">
        <f t="shared" si="1620"/>
        <v>0</v>
      </c>
      <c r="LI129" s="243">
        <f t="shared" si="1621"/>
        <v>0</v>
      </c>
      <c r="LJ129" s="243">
        <f t="shared" si="1622"/>
        <v>0</v>
      </c>
      <c r="LK129" s="243">
        <f t="shared" si="1623"/>
        <v>0</v>
      </c>
      <c r="LL129" s="243">
        <f t="shared" si="1624"/>
        <v>0</v>
      </c>
      <c r="LM129" s="243">
        <f t="shared" si="1625"/>
        <v>0</v>
      </c>
      <c r="LN129" s="243">
        <f t="shared" si="1626"/>
        <v>0</v>
      </c>
      <c r="LO129" s="243">
        <f t="shared" si="1627"/>
        <v>0</v>
      </c>
      <c r="LP129" s="243">
        <f t="shared" si="1628"/>
        <v>0</v>
      </c>
      <c r="LQ129" s="243">
        <f t="shared" si="1629"/>
        <v>0</v>
      </c>
      <c r="LR129" s="243">
        <f t="shared" si="1630"/>
        <v>0</v>
      </c>
      <c r="LS129" s="243">
        <f t="shared" si="1631"/>
        <v>0</v>
      </c>
      <c r="LT129" s="243">
        <f t="shared" si="1632"/>
        <v>0</v>
      </c>
      <c r="LU129" s="243">
        <f t="shared" si="1633"/>
        <v>0</v>
      </c>
      <c r="LV129" s="243">
        <f t="shared" si="1634"/>
        <v>0</v>
      </c>
      <c r="LW129" s="243">
        <f t="shared" si="1635"/>
        <v>0</v>
      </c>
      <c r="LX129" s="243">
        <f t="shared" si="1636"/>
        <v>0</v>
      </c>
      <c r="LY129" s="243">
        <f t="shared" si="1637"/>
        <v>0</v>
      </c>
      <c r="LZ129" s="243">
        <f t="shared" si="1638"/>
        <v>0</v>
      </c>
      <c r="MA129" s="243">
        <f t="shared" si="1639"/>
        <v>0</v>
      </c>
      <c r="MB129" s="243">
        <f t="shared" si="1640"/>
        <v>0</v>
      </c>
      <c r="MC129" s="243">
        <f t="shared" si="1661"/>
        <v>0</v>
      </c>
      <c r="MD129" s="243">
        <f t="shared" si="1641"/>
        <v>0</v>
      </c>
      <c r="ME129" s="243">
        <f t="shared" si="1642"/>
        <v>0</v>
      </c>
      <c r="MF129" s="243">
        <f t="shared" si="1643"/>
        <v>0</v>
      </c>
      <c r="MG129" s="243">
        <f t="shared" si="1644"/>
        <v>0</v>
      </c>
      <c r="MH129" s="243">
        <f t="shared" si="1645"/>
        <v>0</v>
      </c>
      <c r="MI129" s="243">
        <f t="shared" si="1646"/>
        <v>0</v>
      </c>
      <c r="MJ129" s="243">
        <f t="shared" si="1647"/>
        <v>0</v>
      </c>
      <c r="MK129" s="243">
        <f t="shared" si="1648"/>
        <v>0</v>
      </c>
      <c r="ML129" s="243">
        <f t="shared" si="1649"/>
        <v>0</v>
      </c>
      <c r="MM129" s="243">
        <f t="shared" si="1650"/>
        <v>0</v>
      </c>
      <c r="MN129" s="243">
        <f t="shared" si="1651"/>
        <v>0</v>
      </c>
      <c r="MO129" s="243">
        <f t="shared" si="1652"/>
        <v>0</v>
      </c>
      <c r="MP129" s="243">
        <f t="shared" si="1653"/>
        <v>0</v>
      </c>
      <c r="MQ129" s="243">
        <f t="shared" si="1654"/>
        <v>0</v>
      </c>
      <c r="MR129" s="243">
        <f t="shared" si="1655"/>
        <v>0</v>
      </c>
      <c r="MS129" s="243">
        <f t="shared" si="1656"/>
        <v>0</v>
      </c>
      <c r="MT129" s="243">
        <f t="shared" si="1657"/>
        <v>0</v>
      </c>
      <c r="MU129" s="243">
        <f t="shared" si="1658"/>
        <v>0</v>
      </c>
      <c r="MV129" s="243">
        <f t="shared" si="1659"/>
        <v>0</v>
      </c>
      <c r="MW129" s="861">
        <f t="shared" si="1576"/>
        <v>43891</v>
      </c>
      <c r="MX129" s="253">
        <f t="shared" si="1577"/>
        <v>306556.23499999999</v>
      </c>
      <c r="MY129" s="243">
        <f t="shared" si="1578"/>
        <v>0</v>
      </c>
      <c r="MZ129" s="243">
        <f t="shared" si="1579"/>
        <v>0</v>
      </c>
      <c r="NA129" s="243">
        <f t="shared" si="1580"/>
        <v>306556.23499999999</v>
      </c>
      <c r="NB129" s="236"/>
      <c r="NC129" s="1160"/>
      <c r="ND129" s="267"/>
      <c r="NE129" s="267"/>
      <c r="NF129" s="267"/>
      <c r="NG129" s="267"/>
      <c r="NH129" s="267"/>
      <c r="NI129" s="267"/>
      <c r="NJ129" s="267"/>
      <c r="NK129" s="1116"/>
      <c r="NL129" s="521"/>
      <c r="NM129" s="267"/>
      <c r="NN129" s="267"/>
      <c r="NO129" s="267"/>
      <c r="NP129" s="267"/>
      <c r="NQ129" s="521"/>
      <c r="NR129" s="267"/>
      <c r="NS129" s="267"/>
      <c r="NT129" s="267"/>
      <c r="NU129" s="267"/>
      <c r="NV129" s="267"/>
      <c r="NW129" s="267"/>
      <c r="NX129" s="236"/>
      <c r="NY129" s="84"/>
      <c r="NZ129" s="84"/>
      <c r="OA129" s="84"/>
      <c r="OB129" s="84"/>
      <c r="OC129" s="84"/>
      <c r="OD129" s="84"/>
      <c r="OE129" s="84"/>
      <c r="OF129" s="84"/>
      <c r="OG129" s="84"/>
      <c r="OH129" s="84"/>
      <c r="OI129" s="84"/>
      <c r="OJ129" s="84"/>
      <c r="OK129" s="84"/>
      <c r="OL129" s="84"/>
      <c r="OM129" s="84"/>
      <c r="ON129" s="84"/>
      <c r="OO129" s="84"/>
      <c r="OP129" s="84"/>
      <c r="OQ129" s="84"/>
      <c r="OR129" s="84"/>
      <c r="OS129" s="84"/>
      <c r="OT129" s="84"/>
      <c r="OU129" s="84"/>
      <c r="OV129" s="84"/>
      <c r="OW129" s="84"/>
      <c r="OX129" s="84"/>
      <c r="OY129" s="84"/>
      <c r="OZ129" s="84"/>
      <c r="PA129" s="84"/>
      <c r="PB129" s="84"/>
      <c r="PC129" s="84"/>
      <c r="PD129" s="84"/>
      <c r="PE129" s="84"/>
      <c r="PF129" s="84"/>
      <c r="PG129" s="84"/>
      <c r="PH129" s="84"/>
      <c r="PI129" s="84"/>
      <c r="PJ129" s="84"/>
      <c r="PK129" s="84"/>
      <c r="PL129" s="84"/>
      <c r="PM129" s="84"/>
      <c r="PN129" s="84"/>
      <c r="PO129" s="84"/>
      <c r="PP129" s="84"/>
      <c r="PQ129" s="84"/>
      <c r="PR129" s="84"/>
      <c r="PS129" s="84"/>
      <c r="PT129" s="84"/>
      <c r="PU129" s="84"/>
      <c r="PV129" s="84"/>
      <c r="PW129" s="84"/>
      <c r="PX129" s="84"/>
      <c r="PY129" s="84"/>
      <c r="PZ129" s="84"/>
      <c r="QA129" s="84"/>
      <c r="QB129" s="84"/>
      <c r="QC129" s="84"/>
      <c r="QD129" s="84"/>
      <c r="QE129" s="84"/>
      <c r="QF129" s="84"/>
      <c r="QG129" s="84"/>
      <c r="QH129" s="84"/>
      <c r="QI129" s="84"/>
      <c r="QJ129" s="84"/>
      <c r="QK129" s="84"/>
      <c r="QL129" s="84"/>
      <c r="QM129" s="84"/>
      <c r="QN129" s="84"/>
      <c r="QO129" s="84"/>
      <c r="QP129" s="84"/>
      <c r="QQ129" s="84"/>
      <c r="QR129" s="84"/>
      <c r="QS129" s="84"/>
      <c r="QT129" s="84"/>
      <c r="QU129" s="84"/>
      <c r="QV129" s="84"/>
      <c r="QW129" s="84"/>
      <c r="QX129" s="84"/>
      <c r="QY129" s="84"/>
      <c r="QZ129" s="84"/>
      <c r="RA129" s="84"/>
      <c r="RB129" s="84"/>
      <c r="RC129" s="84"/>
      <c r="RD129" s="84"/>
      <c r="RE129" s="84"/>
      <c r="RF129" s="84"/>
      <c r="RG129" s="84"/>
      <c r="RH129" s="84"/>
      <c r="RI129" s="84"/>
      <c r="RJ129" s="84"/>
      <c r="RK129" s="84"/>
      <c r="RL129" s="84"/>
      <c r="RM129" s="84"/>
      <c r="RN129" s="84"/>
      <c r="RO129" s="84"/>
      <c r="RP129" s="84"/>
      <c r="RQ129" s="84"/>
      <c r="RR129" s="84"/>
      <c r="RS129" s="84"/>
      <c r="RT129" s="84"/>
      <c r="RU129" s="84"/>
      <c r="RV129" s="84"/>
      <c r="RW129" s="84"/>
      <c r="RX129" s="84"/>
      <c r="RY129" s="84"/>
      <c r="RZ129" s="84"/>
      <c r="SA129" s="84"/>
      <c r="SB129" s="84"/>
      <c r="SC129" s="84"/>
      <c r="SD129" s="84"/>
      <c r="SE129" s="84"/>
      <c r="SF129" s="84"/>
      <c r="SG129" s="84"/>
      <c r="SH129" s="84"/>
      <c r="SI129" s="84"/>
      <c r="SJ129" s="84"/>
      <c r="SK129" s="84"/>
      <c r="SL129" s="84"/>
      <c r="SM129" s="84"/>
      <c r="SN129" s="84"/>
      <c r="SO129" s="84"/>
      <c r="SP129" s="84"/>
      <c r="SQ129" s="84"/>
      <c r="SR129" s="84"/>
      <c r="SS129" s="84"/>
      <c r="ST129" s="84"/>
      <c r="SU129" s="84"/>
      <c r="SV129" s="84"/>
      <c r="SW129" s="84"/>
      <c r="SX129" s="84"/>
      <c r="SY129" s="84"/>
      <c r="SZ129" s="84"/>
      <c r="TA129" s="84"/>
      <c r="TB129" s="84"/>
      <c r="TC129" s="84"/>
      <c r="TD129" s="84"/>
      <c r="TE129" s="84"/>
      <c r="TF129" s="84"/>
      <c r="TG129" s="84"/>
      <c r="TH129" s="84"/>
      <c r="TI129" s="84"/>
      <c r="TJ129" s="84"/>
      <c r="TK129" s="84"/>
      <c r="TL129" s="84"/>
      <c r="TM129" s="84"/>
      <c r="TN129" s="84"/>
      <c r="TO129" s="84"/>
      <c r="TP129" s="84"/>
      <c r="TQ129" s="84"/>
      <c r="TR129" s="84"/>
      <c r="TS129" s="84"/>
      <c r="TT129" s="84"/>
      <c r="TU129" s="84"/>
      <c r="TV129" s="84"/>
      <c r="TW129" s="84"/>
      <c r="TX129" s="84"/>
      <c r="TY129" s="84"/>
      <c r="TZ129" s="84"/>
      <c r="UA129" s="84"/>
      <c r="UB129" s="84"/>
      <c r="UC129" s="84"/>
      <c r="UD129" s="84"/>
      <c r="UE129" s="84"/>
      <c r="UF129" s="84"/>
      <c r="UG129" s="84"/>
      <c r="UH129" s="84"/>
      <c r="UI129" s="84"/>
    </row>
    <row r="130" spans="1:555" s="90" customFormat="1" ht="19.5" customHeight="1" x14ac:dyDescent="0.35">
      <c r="A130" s="84"/>
      <c r="B130" s="1167">
        <f>EDATE(B126,1)</f>
        <v>43466</v>
      </c>
      <c r="C130" s="867">
        <f>C115</f>
        <v>25000</v>
      </c>
      <c r="D130" s="869">
        <f>(F128&lt;0)*-F128</f>
        <v>0</v>
      </c>
      <c r="E130" s="869">
        <f>(F128&gt;0)*-F128</f>
        <v>-48077.254999999997</v>
      </c>
      <c r="F130" s="867">
        <f t="shared" ref="F130:F141" si="1662">NG130</f>
        <v>1753.37</v>
      </c>
      <c r="G130" s="870">
        <f>F130+D55</f>
        <v>26753.37</v>
      </c>
      <c r="H130" s="953">
        <f>F130/D55</f>
        <v>7.0134799999999997E-2</v>
      </c>
      <c r="I130" s="355">
        <f>F130+I126</f>
        <v>246104.87000000002</v>
      </c>
      <c r="J130" s="355">
        <f>MAX(I55:I130)</f>
        <v>246104.87000000002</v>
      </c>
      <c r="K130" s="355">
        <f t="shared" ref="K130:K140" si="1663">I130-J130</f>
        <v>0</v>
      </c>
      <c r="L130" s="1145">
        <f t="shared" ref="L130:L141" si="1664">B130</f>
        <v>43466</v>
      </c>
      <c r="M130" s="330">
        <f>M126</f>
        <v>0</v>
      </c>
      <c r="N130" s="1034">
        <v>4550</v>
      </c>
      <c r="O130" s="498">
        <f t="shared" ref="O130:O141" si="1665">N130*M130</f>
        <v>0</v>
      </c>
      <c r="P130" s="330">
        <f>P126</f>
        <v>1</v>
      </c>
      <c r="Q130" s="382">
        <f t="shared" ref="Q130:Q141" si="1666">N130/10</f>
        <v>455</v>
      </c>
      <c r="R130" s="274">
        <f t="shared" ref="R130:R141" si="1667">Q130*P130</f>
        <v>455</v>
      </c>
      <c r="S130" s="499">
        <f>S126</f>
        <v>0</v>
      </c>
      <c r="T130" s="1036">
        <v>4345</v>
      </c>
      <c r="U130" s="269">
        <f t="shared" ref="U130:U141" si="1668">T130*S130</f>
        <v>0</v>
      </c>
      <c r="V130" s="499">
        <f>V126</f>
        <v>1</v>
      </c>
      <c r="W130" s="1036">
        <v>434.5</v>
      </c>
      <c r="X130" s="269">
        <f t="shared" ref="X130:X141" si="1669">W130*V130</f>
        <v>434.5</v>
      </c>
      <c r="Y130" s="499">
        <f>Y126</f>
        <v>0</v>
      </c>
      <c r="Z130" s="298">
        <v>310</v>
      </c>
      <c r="AA130" s="392">
        <f t="shared" ref="AA130:AA141" si="1670">Y130*Z130</f>
        <v>0</v>
      </c>
      <c r="AB130" s="330">
        <f>AB126</f>
        <v>0</v>
      </c>
      <c r="AC130" s="298">
        <f t="shared" ref="AC130:AC141" si="1671">Z130/2</f>
        <v>155</v>
      </c>
      <c r="AD130" s="274">
        <f t="shared" ref="AD130:AD141" si="1672">AC130*AB130</f>
        <v>0</v>
      </c>
      <c r="AE130" s="499">
        <f>AE126</f>
        <v>1</v>
      </c>
      <c r="AF130" s="1036">
        <v>31</v>
      </c>
      <c r="AG130" s="274">
        <f t="shared" ref="AG130:AG141" si="1673">AF130*AE130</f>
        <v>31</v>
      </c>
      <c r="AH130" s="499">
        <f>AH126</f>
        <v>0</v>
      </c>
      <c r="AI130" s="1036">
        <v>1035</v>
      </c>
      <c r="AJ130" s="392">
        <f t="shared" ref="AJ130:AJ141" si="1674">AI130*AH130</f>
        <v>0</v>
      </c>
      <c r="AK130" s="330">
        <f>AK126</f>
        <v>0</v>
      </c>
      <c r="AL130" s="1036">
        <v>517.5</v>
      </c>
      <c r="AM130" s="274">
        <f t="shared" ref="AM130:AM141" si="1675">AL130*AK130</f>
        <v>0</v>
      </c>
      <c r="AN130" s="499">
        <f>AN126</f>
        <v>1</v>
      </c>
      <c r="AO130" s="1036">
        <v>207</v>
      </c>
      <c r="AP130" s="392">
        <f t="shared" ref="AP130:AP141" si="1676">AO130*AN130</f>
        <v>207</v>
      </c>
      <c r="AQ130" s="316">
        <f>AQ126</f>
        <v>0</v>
      </c>
      <c r="AR130" s="1036">
        <v>3981.25</v>
      </c>
      <c r="AS130" s="392">
        <f t="shared" ref="AS130:AS141" si="1677">AR130*AQ130</f>
        <v>0</v>
      </c>
      <c r="AT130" s="276">
        <f>AT126</f>
        <v>0</v>
      </c>
      <c r="AU130" s="1036">
        <v>1990.62</v>
      </c>
      <c r="AV130" s="392">
        <f t="shared" ref="AV130:AV141" si="1678">AU130*AT130</f>
        <v>0</v>
      </c>
      <c r="AW130" s="297">
        <f>AW126</f>
        <v>1</v>
      </c>
      <c r="AX130" s="1036">
        <v>398.12</v>
      </c>
      <c r="AY130" s="274">
        <f t="shared" ref="AY130:AY141" si="1679">AX130*AW130</f>
        <v>398.12</v>
      </c>
      <c r="AZ130" s="499">
        <f>AZ126</f>
        <v>0</v>
      </c>
      <c r="BA130" s="268">
        <v>-110</v>
      </c>
      <c r="BB130" s="392">
        <f t="shared" ref="BB130:BB141" si="1680">BA130*AZ130</f>
        <v>0</v>
      </c>
      <c r="BC130" s="330">
        <f>BC126</f>
        <v>0</v>
      </c>
      <c r="BD130" s="268">
        <v>1205</v>
      </c>
      <c r="BE130" s="274">
        <f t="shared" ref="BE130:BE141" si="1681">BD130*BC130</f>
        <v>0</v>
      </c>
      <c r="BF130" s="499">
        <f>BF126</f>
        <v>0</v>
      </c>
      <c r="BG130" s="1036">
        <v>1612.5</v>
      </c>
      <c r="BH130" s="358">
        <f t="shared" ref="BH130:BH141" si="1682">BG130*BF130</f>
        <v>0</v>
      </c>
      <c r="BI130" s="499">
        <f>BI126</f>
        <v>0</v>
      </c>
      <c r="BJ130" s="964">
        <v>-1537.5</v>
      </c>
      <c r="BK130" s="269">
        <f t="shared" ref="BK130:BK141" si="1683">BJ130*BI130</f>
        <v>0</v>
      </c>
      <c r="BL130" s="499">
        <f>BL126</f>
        <v>1</v>
      </c>
      <c r="BM130" s="382">
        <f t="shared" ref="BM130:BM141" si="1684">BJ130/2</f>
        <v>-768.75</v>
      </c>
      <c r="BN130" s="392">
        <f t="shared" ref="BN130:BN141" si="1685">BM130*BL130</f>
        <v>-768.75</v>
      </c>
      <c r="BO130" s="499">
        <f>BO126</f>
        <v>0</v>
      </c>
      <c r="BP130" s="1036">
        <v>231.25</v>
      </c>
      <c r="BQ130" s="274">
        <f t="shared" ref="BQ130:BQ141" si="1686">BP130*BO130</f>
        <v>0</v>
      </c>
      <c r="BR130" s="499">
        <f>BR126</f>
        <v>0</v>
      </c>
      <c r="BS130" s="298">
        <v>1425</v>
      </c>
      <c r="BT130" s="269">
        <f t="shared" ref="BT130:BT141" si="1687">BS130*BR130</f>
        <v>0</v>
      </c>
      <c r="BU130" s="499">
        <f>BU126</f>
        <v>1</v>
      </c>
      <c r="BV130" s="298">
        <f t="shared" ref="BV130:BV141" si="1688">(BS130/2)</f>
        <v>712.5</v>
      </c>
      <c r="BW130" s="392">
        <f t="shared" ref="BW130:BW141" si="1689">BV130*BU130</f>
        <v>712.5</v>
      </c>
      <c r="BX130" s="499">
        <f>BX126</f>
        <v>0</v>
      </c>
      <c r="BY130" s="1036">
        <v>1500</v>
      </c>
      <c r="BZ130" s="392">
        <f t="shared" ref="BZ130:BZ141" si="1690">BY130*BX130</f>
        <v>0</v>
      </c>
      <c r="CA130" s="297">
        <f>CA126</f>
        <v>0</v>
      </c>
      <c r="CB130" s="1036">
        <v>2840</v>
      </c>
      <c r="CC130" s="269">
        <f t="shared" ref="CC130:CC141" si="1691">CB130*CA130</f>
        <v>0</v>
      </c>
      <c r="CD130" s="501">
        <f>CD126</f>
        <v>0</v>
      </c>
      <c r="CE130" s="298">
        <f t="shared" ref="CE130:CE141" si="1692">CB130/2</f>
        <v>1420</v>
      </c>
      <c r="CF130" s="500">
        <f t="shared" ref="CF130:CF141" si="1693">CE130*CD130</f>
        <v>0</v>
      </c>
      <c r="CG130" s="330">
        <f>CG126</f>
        <v>1</v>
      </c>
      <c r="CH130" s="1036">
        <v>284</v>
      </c>
      <c r="CI130" s="299">
        <f t="shared" ref="CI130:CI141" si="1694">CH130*CG130</f>
        <v>284</v>
      </c>
      <c r="CJ130" s="499">
        <f>CJ126</f>
        <v>0</v>
      </c>
      <c r="CK130" s="268"/>
      <c r="CL130" s="392">
        <f t="shared" ref="CL130:CL141" si="1695">CK130*CJ130</f>
        <v>0</v>
      </c>
      <c r="CM130" s="330">
        <f>CM126</f>
        <v>0</v>
      </c>
      <c r="CN130" s="268"/>
      <c r="CO130" s="269">
        <f t="shared" ref="CO130:CO141" si="1696">CN130*CM130</f>
        <v>0</v>
      </c>
      <c r="CP130" s="501">
        <f>CP126</f>
        <v>0</v>
      </c>
      <c r="CQ130" s="268"/>
      <c r="CR130" s="299"/>
      <c r="CS130" s="330">
        <f>CS126</f>
        <v>1</v>
      </c>
      <c r="CT130" s="268"/>
      <c r="CU130" s="274">
        <f t="shared" ref="CU130:CU141" si="1697">CT130*CS130</f>
        <v>0</v>
      </c>
      <c r="CV130" s="323">
        <f t="shared" ref="CV130:CV141" si="1698">O130+R130+U130+X130+AA130+AD130+AG130+AJ130+AM130+AP130+BB130+CL130+BE130+BH130+CO130+BK130+BN130+BQ130+BT130+BW130+CU130+BZ130+CR130+CC130+CF130+CI130+AS130+AV130+AY130</f>
        <v>1753.37</v>
      </c>
      <c r="CW130" s="323">
        <f>CV130+CW126</f>
        <v>246104.87000000002</v>
      </c>
      <c r="CX130" s="223"/>
      <c r="CY130" s="1127">
        <f>EDATE(CY126,1)</f>
        <v>43466</v>
      </c>
      <c r="CZ130" s="297">
        <f>CZ126</f>
        <v>0</v>
      </c>
      <c r="DA130" s="269">
        <v>243</v>
      </c>
      <c r="DB130" s="299">
        <f t="shared" ref="DB130:DB141" si="1699">DA130*CZ130</f>
        <v>0</v>
      </c>
      <c r="DC130" s="297">
        <f>DC126</f>
        <v>0</v>
      </c>
      <c r="DD130" s="298">
        <f t="shared" ref="DD130:DD141" si="1700">DA130/10</f>
        <v>24.3</v>
      </c>
      <c r="DE130" s="299">
        <f t="shared" ref="DE130:DE141" si="1701">DD130*DC130</f>
        <v>0</v>
      </c>
      <c r="DF130" s="297">
        <f>DF126</f>
        <v>0</v>
      </c>
      <c r="DG130" s="1218">
        <v>-2925</v>
      </c>
      <c r="DH130" s="299">
        <f t="shared" ref="DH130:DH141" si="1702">DG130*DF130</f>
        <v>0</v>
      </c>
      <c r="DI130" s="297">
        <f>DI126</f>
        <v>0</v>
      </c>
      <c r="DJ130" s="1040">
        <v>-293</v>
      </c>
      <c r="DK130" s="596">
        <f t="shared" ref="DK130:DK141" si="1703">DJ130*DI130</f>
        <v>0</v>
      </c>
      <c r="DL130" s="297">
        <f>DL126</f>
        <v>0</v>
      </c>
      <c r="DM130" s="1218">
        <v>-410</v>
      </c>
      <c r="DN130" s="596">
        <f t="shared" ref="DN130:DN141" si="1704">DM130*DL130</f>
        <v>0</v>
      </c>
      <c r="DO130" s="330">
        <f>DO126</f>
        <v>0</v>
      </c>
      <c r="DP130" s="298">
        <f t="shared" ref="DP130:DP141" si="1705">DM130/2</f>
        <v>-205</v>
      </c>
      <c r="DQ130" s="274">
        <f t="shared" ref="DQ130:DQ141" si="1706">DP130*DO130</f>
        <v>0</v>
      </c>
      <c r="DR130" s="499">
        <f>DR126</f>
        <v>0</v>
      </c>
      <c r="DS130" s="298">
        <f t="shared" ref="DS130:DS141" si="1707">DM130/10</f>
        <v>-41</v>
      </c>
      <c r="DT130" s="274">
        <f t="shared" ref="DT130:DT141" si="1708">DS130*DR130</f>
        <v>0</v>
      </c>
      <c r="DU130" s="297">
        <f>DU126</f>
        <v>0</v>
      </c>
      <c r="DV130" s="1039">
        <v>2492</v>
      </c>
      <c r="DW130" s="596">
        <f t="shared" ref="DW130:DW141" si="1709">DV130*DU130</f>
        <v>0</v>
      </c>
      <c r="DX130" s="297">
        <f>DX126</f>
        <v>0</v>
      </c>
      <c r="DY130" s="269">
        <f t="shared" ref="DY130:DY141" si="1710">DV130/2</f>
        <v>1246</v>
      </c>
      <c r="DZ130" s="596">
        <f t="shared" ref="DZ130:DZ141" si="1711">DY130*DX130</f>
        <v>0</v>
      </c>
      <c r="EA130" s="297">
        <f>EA126</f>
        <v>0</v>
      </c>
      <c r="EB130" s="1053">
        <v>498</v>
      </c>
      <c r="EC130" s="596">
        <f t="shared" ref="EC130:EC141" si="1712">EB130*EA130</f>
        <v>0</v>
      </c>
      <c r="ED130" s="276">
        <f>ED126</f>
        <v>0</v>
      </c>
      <c r="EE130" s="274">
        <v>200</v>
      </c>
      <c r="EF130" s="596">
        <f t="shared" ref="EF130:EF141" si="1713">EE130*ED130</f>
        <v>0</v>
      </c>
      <c r="EG130" s="316">
        <f>EG115</f>
        <v>0</v>
      </c>
      <c r="EH130" s="269">
        <f t="shared" ref="EH130:EH141" si="1714">EE130/2</f>
        <v>100</v>
      </c>
      <c r="EI130" s="596">
        <f t="shared" ref="EI130:EI141" si="1715">EH130*EG130</f>
        <v>0</v>
      </c>
      <c r="EJ130" s="276">
        <f>EJ126</f>
        <v>0</v>
      </c>
      <c r="EK130" s="269">
        <f t="shared" ref="EK130:EK141" si="1716">EE130/10</f>
        <v>20</v>
      </c>
      <c r="EL130" s="596">
        <f t="shared" ref="EL130:EL141" si="1717">EK130*EJ130</f>
        <v>0</v>
      </c>
      <c r="EM130" s="297">
        <f>EM126</f>
        <v>0</v>
      </c>
      <c r="EN130" s="1229">
        <v>1790</v>
      </c>
      <c r="EO130" s="596">
        <f t="shared" ref="EO130:EO141" si="1718">EN130*EM130</f>
        <v>0</v>
      </c>
      <c r="EP130" s="297">
        <f>EP126</f>
        <v>0</v>
      </c>
      <c r="EQ130" s="269">
        <v>1285</v>
      </c>
      <c r="ER130" s="596">
        <f t="shared" ref="ER130:ER141" si="1719">EQ130*EP130</f>
        <v>0</v>
      </c>
      <c r="ES130" s="297">
        <f>ES126</f>
        <v>0</v>
      </c>
      <c r="ET130" s="1040">
        <v>-960</v>
      </c>
      <c r="EU130" s="596">
        <f t="shared" ref="EU130:EU141" si="1720">ET130*ES130</f>
        <v>0</v>
      </c>
      <c r="EV130" s="297">
        <f>EV126</f>
        <v>0</v>
      </c>
      <c r="EW130" s="1040">
        <v>-1700</v>
      </c>
      <c r="EX130" s="596">
        <f t="shared" ref="EX130:EX141" si="1721">EW130*EV130</f>
        <v>0</v>
      </c>
      <c r="EY130" s="297">
        <f>EY126</f>
        <v>0</v>
      </c>
      <c r="EZ130" s="964">
        <v>-850</v>
      </c>
      <c r="FA130" s="596">
        <f t="shared" ref="FA130:FA141" si="1722">EZ130*EY130</f>
        <v>0</v>
      </c>
      <c r="FB130" s="297">
        <f>FB126</f>
        <v>0</v>
      </c>
      <c r="FC130" s="1036">
        <v>1268.75</v>
      </c>
      <c r="FD130" s="596">
        <f t="shared" ref="FD130:FD141" si="1723">FC130*FB130</f>
        <v>0</v>
      </c>
      <c r="FE130" s="297">
        <f>FE126</f>
        <v>0</v>
      </c>
      <c r="FF130" s="1236">
        <v>12</v>
      </c>
      <c r="FG130" s="596">
        <f t="shared" ref="FG130:FG141" si="1724">FF130*FE130</f>
        <v>0</v>
      </c>
      <c r="FH130" s="297">
        <f>FH126</f>
        <v>0</v>
      </c>
      <c r="FI130" s="1039">
        <v>6</v>
      </c>
      <c r="FJ130" s="596">
        <f t="shared" ref="FJ130:FJ141" si="1725">FI130*FH130</f>
        <v>0</v>
      </c>
      <c r="FK130" s="297">
        <f>FK126</f>
        <v>0</v>
      </c>
      <c r="FL130" s="1040">
        <v>-1270</v>
      </c>
      <c r="FM130" s="596">
        <f t="shared" ref="FM130:FM141" si="1726">FL130*FK130</f>
        <v>0</v>
      </c>
      <c r="FN130" s="297">
        <f>FN126</f>
        <v>0</v>
      </c>
      <c r="FO130" s="1039">
        <v>1140</v>
      </c>
      <c r="FP130" s="274">
        <f t="shared" ref="FP130:FP141" si="1727">FO130*FN130</f>
        <v>0</v>
      </c>
      <c r="FQ130" s="274"/>
      <c r="FR130" s="297">
        <f>FR126</f>
        <v>0</v>
      </c>
      <c r="FS130" s="269">
        <f t="shared" ref="FS130:FS141" si="1728">FO130/2</f>
        <v>570</v>
      </c>
      <c r="FT130" s="596">
        <f t="shared" ref="FT130:FT141" si="1729">FS130*FR130</f>
        <v>0</v>
      </c>
      <c r="FU130" s="297">
        <f>FU126</f>
        <v>0</v>
      </c>
      <c r="FV130" s="269">
        <f t="shared" ref="FV130:FV141" si="1730">FO130/10</f>
        <v>114</v>
      </c>
      <c r="FW130" s="596">
        <f t="shared" ref="FW130:FW141" si="1731">FV130*FU130</f>
        <v>0</v>
      </c>
      <c r="FX130" s="301">
        <f t="shared" ref="FX130:FX141" si="1732">DB130+DE130+DH130+DK130+DN130+DQ130+DT130+DW130+DZ130+EC130+EF130+EI130+EL130+EO130+ER130+EU130+EX130+FA130+FD130+FG130+FJ130+FM130+FP130+FT130+FW130</f>
        <v>0</v>
      </c>
      <c r="FY130" s="492">
        <f>FX130+FY126</f>
        <v>0</v>
      </c>
      <c r="FZ130" s="302"/>
      <c r="GA130" s="1131">
        <f t="shared" ref="GA130:GA141" si="1733">JT115</f>
        <v>43466</v>
      </c>
      <c r="GB130" s="316">
        <f>GB126</f>
        <v>0</v>
      </c>
      <c r="GC130" s="323">
        <v>3398.75</v>
      </c>
      <c r="GD130" s="268">
        <f t="shared" ref="GD130:GD141" si="1734">GB130*GC130</f>
        <v>0</v>
      </c>
      <c r="GE130" s="316">
        <f>GE126</f>
        <v>0</v>
      </c>
      <c r="GF130" s="1036">
        <v>339.88</v>
      </c>
      <c r="GG130" s="386">
        <f t="shared" ref="GG130:GG141" si="1735">GF130*GE130</f>
        <v>0</v>
      </c>
      <c r="GH130" s="669">
        <f>GH126</f>
        <v>0</v>
      </c>
      <c r="GI130" s="964">
        <v>-805</v>
      </c>
      <c r="GJ130" s="268">
        <f t="shared" ref="GJ130:GJ141" si="1736">GI130*GH130</f>
        <v>0</v>
      </c>
      <c r="GK130" s="546">
        <f>GK126</f>
        <v>0</v>
      </c>
      <c r="GL130" s="268">
        <f t="shared" ref="GL130:GL141" si="1737">GI130/10</f>
        <v>-80.5</v>
      </c>
      <c r="GM130" s="386">
        <f t="shared" ref="GM130:GM141" si="1738">GL130*GK130</f>
        <v>0</v>
      </c>
      <c r="GN130" s="297">
        <f>GN126</f>
        <v>0</v>
      </c>
      <c r="GO130" s="269">
        <v>2808.75</v>
      </c>
      <c r="GP130" s="596">
        <f t="shared" ref="GP130:GP141" si="1739">GO130*GN130</f>
        <v>0</v>
      </c>
      <c r="GQ130" s="330">
        <f>GQ126</f>
        <v>0</v>
      </c>
      <c r="GR130" s="298">
        <f t="shared" ref="GR130:GR141" si="1740">GO130/2</f>
        <v>1404.375</v>
      </c>
      <c r="GS130" s="274">
        <f t="shared" ref="GS130:GS141" si="1741">GR130*GQ130</f>
        <v>0</v>
      </c>
      <c r="GT130" s="499">
        <f>GT126</f>
        <v>0</v>
      </c>
      <c r="GU130" s="298">
        <f t="shared" ref="GU130:GU141" si="1742">GO130/10</f>
        <v>280.875</v>
      </c>
      <c r="GV130" s="274">
        <f t="shared" ref="GV130:GV141" si="1743">GU130*GT130</f>
        <v>0</v>
      </c>
      <c r="GW130" s="499">
        <f>GW126</f>
        <v>0</v>
      </c>
      <c r="GX130" s="1036">
        <v>3415</v>
      </c>
      <c r="GY130" s="274">
        <f t="shared" ref="GY130:GY141" si="1744">GX130*GW130</f>
        <v>0</v>
      </c>
      <c r="GZ130" s="499">
        <f>GZ126</f>
        <v>0</v>
      </c>
      <c r="HA130" s="298">
        <f t="shared" ref="HA130:HA141" si="1745">GX130/2</f>
        <v>1707.5</v>
      </c>
      <c r="HB130" s="274">
        <f t="shared" ref="HB130:HB141" si="1746">HA130*GZ130</f>
        <v>0</v>
      </c>
      <c r="HC130" s="499">
        <f>HC126</f>
        <v>0</v>
      </c>
      <c r="HD130" s="1036">
        <v>683</v>
      </c>
      <c r="HE130" s="274">
        <f t="shared" ref="HE130:HE141" si="1747">HD130*HC130</f>
        <v>0</v>
      </c>
      <c r="HF130" s="691">
        <f>HF125</f>
        <v>0</v>
      </c>
      <c r="HG130" s="317">
        <v>1220</v>
      </c>
      <c r="HH130" s="498">
        <f t="shared" ref="HH130:HH141" si="1748">HG130*HF130</f>
        <v>0</v>
      </c>
      <c r="HI130" s="691">
        <f>HI125</f>
        <v>0</v>
      </c>
      <c r="HJ130" s="317">
        <f t="shared" ref="HJ130:HJ141" si="1749">HG130/2</f>
        <v>610</v>
      </c>
      <c r="HK130" s="498">
        <f t="shared" ref="HK130:HK141" si="1750">HJ130*HI130</f>
        <v>0</v>
      </c>
      <c r="HL130" s="276">
        <f>HL126</f>
        <v>0</v>
      </c>
      <c r="HM130" s="317">
        <f t="shared" ref="HM130:HM141" si="1751">HG130/10</f>
        <v>122</v>
      </c>
      <c r="HN130" s="317">
        <f t="shared" ref="HN130:HN141" si="1752">HM130*HL130</f>
        <v>0</v>
      </c>
      <c r="HO130" s="691">
        <f>HO125</f>
        <v>0</v>
      </c>
      <c r="HP130" s="1036">
        <v>1380</v>
      </c>
      <c r="HQ130" s="498">
        <f t="shared" ref="HQ130:HQ141" si="1753">HP130*HO130</f>
        <v>0</v>
      </c>
      <c r="HR130" s="499"/>
      <c r="HS130" s="298"/>
      <c r="HT130" s="392"/>
      <c r="HU130" s="691">
        <f>HU125</f>
        <v>0</v>
      </c>
      <c r="HV130" s="1036">
        <v>280</v>
      </c>
      <c r="HW130" s="498">
        <f t="shared" ref="HW130:HW141" si="1754">HV130*HU130</f>
        <v>0</v>
      </c>
      <c r="HX130" s="499"/>
      <c r="HY130" s="298"/>
      <c r="HZ130" s="392"/>
      <c r="IA130" s="276">
        <f>IA126</f>
        <v>0</v>
      </c>
      <c r="IB130" s="964">
        <v>-500</v>
      </c>
      <c r="IC130" s="317">
        <f t="shared" ref="IC130:IC141" si="1755">IB130*IA130</f>
        <v>0</v>
      </c>
      <c r="ID130" s="499">
        <f>ID126</f>
        <v>0</v>
      </c>
      <c r="IE130" s="964">
        <v>-126</v>
      </c>
      <c r="IF130" s="392">
        <f t="shared" ref="IF130:IF141" si="1756">IE130*ID130</f>
        <v>0</v>
      </c>
      <c r="IG130" s="316">
        <f>IG126</f>
        <v>0</v>
      </c>
      <c r="IH130" s="317">
        <v>393.75</v>
      </c>
      <c r="II130" s="498">
        <f t="shared" ref="II130:II141" si="1757">IH130*IG130</f>
        <v>0</v>
      </c>
      <c r="IJ130" s="316">
        <f>IJ126</f>
        <v>0</v>
      </c>
      <c r="IK130" s="298">
        <f t="shared" ref="IK130:IK141" si="1758">IH130/2</f>
        <v>196.875</v>
      </c>
      <c r="IL130" s="317">
        <f t="shared" ref="IL130:IL141" si="1759">IK130*IJ130</f>
        <v>0</v>
      </c>
      <c r="IM130" s="499">
        <f>IM126</f>
        <v>0</v>
      </c>
      <c r="IN130" s="1036">
        <v>10.37</v>
      </c>
      <c r="IO130" s="392">
        <f t="shared" ref="IO130:IO141" si="1760">IN130*IM130</f>
        <v>0</v>
      </c>
      <c r="IP130" s="499">
        <f>IP126</f>
        <v>0</v>
      </c>
      <c r="IQ130" s="1036">
        <v>706.25</v>
      </c>
      <c r="IR130" s="392">
        <f t="shared" ref="IR130:IR141" si="1761">IQ130*IP130</f>
        <v>0</v>
      </c>
      <c r="IS130" s="499"/>
      <c r="IT130" s="298"/>
      <c r="IU130" s="392"/>
      <c r="IV130" s="499">
        <f>IV126</f>
        <v>0</v>
      </c>
      <c r="IW130" s="298">
        <v>1056.25</v>
      </c>
      <c r="IX130" s="392">
        <f t="shared" ref="IX130:IX141" si="1762">IW130*IV130</f>
        <v>0</v>
      </c>
      <c r="IY130" s="499">
        <f>IY126</f>
        <v>0</v>
      </c>
      <c r="IZ130" s="298">
        <f t="shared" ref="IZ130:IZ141" si="1763">IW130/2</f>
        <v>528.125</v>
      </c>
      <c r="JA130" s="392">
        <f t="shared" ref="JA130:JA141" si="1764">IZ130*IY130</f>
        <v>0</v>
      </c>
      <c r="JB130" s="385">
        <f>JB126</f>
        <v>0</v>
      </c>
      <c r="JC130" s="298">
        <v>57.63</v>
      </c>
      <c r="JD130" s="392">
        <f t="shared" ref="JD130:JD141" si="1765">JC130*JB130</f>
        <v>0</v>
      </c>
      <c r="JE130" s="499">
        <f>JE126</f>
        <v>0</v>
      </c>
      <c r="JF130" s="298">
        <v>-1050</v>
      </c>
      <c r="JG130" s="392">
        <f t="shared" ref="JG130:JG141" si="1766">JF130*JE130</f>
        <v>0</v>
      </c>
      <c r="JH130" s="499">
        <f>JH126</f>
        <v>0</v>
      </c>
      <c r="JI130" s="1036">
        <v>2460</v>
      </c>
      <c r="JJ130" s="392">
        <f t="shared" ref="JJ130:JJ141" si="1767">JI130*JH130</f>
        <v>0</v>
      </c>
      <c r="JK130" s="499">
        <f>JK126</f>
        <v>0</v>
      </c>
      <c r="JL130" s="1036">
        <v>1230</v>
      </c>
      <c r="JM130" s="392">
        <f t="shared" ref="JM130:JM141" si="1768">JL130*JK130</f>
        <v>0</v>
      </c>
      <c r="JN130" s="499">
        <f>JN126</f>
        <v>0</v>
      </c>
      <c r="JO130" s="298">
        <f t="shared" ref="JO130:JO141" si="1769">JI130/10</f>
        <v>246</v>
      </c>
      <c r="JP130" s="392">
        <f t="shared" ref="JP130:JP141" si="1770">JO130*JN130</f>
        <v>0</v>
      </c>
      <c r="JQ130" s="561">
        <f t="shared" ref="JQ130:JQ141" si="1771">GD130+GG130+GJ130+GM130+GP130+GS130+GV130+GY130+HB130+HE130+HH130+HK130+HN130+HQ130+HW130+IC130+II130+IL130+IR130+IX130+JA130+JG130+JJ130+JM130+JP130+HT130+HZ130+IF130+IO130+IU130+JD130</f>
        <v>0</v>
      </c>
      <c r="JR130" s="498">
        <f>JR126+JQ130</f>
        <v>0</v>
      </c>
      <c r="JS130" s="223"/>
      <c r="JT130" s="254">
        <f t="shared" si="1581"/>
        <v>43922</v>
      </c>
      <c r="JU130" s="253">
        <f t="shared" si="1582"/>
        <v>0</v>
      </c>
      <c r="JV130" s="253">
        <f t="shared" si="1583"/>
        <v>22977</v>
      </c>
      <c r="JW130" s="253">
        <f t="shared" si="1584"/>
        <v>0</v>
      </c>
      <c r="JX130" s="253">
        <f t="shared" si="1585"/>
        <v>19734.5</v>
      </c>
      <c r="JY130" s="253">
        <f t="shared" si="1586"/>
        <v>0</v>
      </c>
      <c r="JZ130" s="253">
        <f t="shared" si="1587"/>
        <v>0</v>
      </c>
      <c r="KA130" s="253">
        <f t="shared" si="1588"/>
        <v>20391</v>
      </c>
      <c r="KB130" s="253">
        <f t="shared" si="1589"/>
        <v>0</v>
      </c>
      <c r="KC130" s="253">
        <f t="shared" si="1590"/>
        <v>0</v>
      </c>
      <c r="KD130" s="831">
        <f t="shared" si="1591"/>
        <v>32301</v>
      </c>
      <c r="KE130" s="831">
        <f t="shared" si="1592"/>
        <v>0</v>
      </c>
      <c r="KF130" s="831">
        <f t="shared" si="1593"/>
        <v>0</v>
      </c>
      <c r="KG130" s="831">
        <f t="shared" si="1594"/>
        <v>9129.86</v>
      </c>
      <c r="KH130" s="831">
        <f t="shared" si="1595"/>
        <v>0</v>
      </c>
      <c r="KI130" s="831">
        <f t="shared" si="1596"/>
        <v>0</v>
      </c>
      <c r="KJ130" s="253">
        <f t="shared" si="1597"/>
        <v>0</v>
      </c>
      <c r="KK130" s="831">
        <f t="shared" si="1598"/>
        <v>0</v>
      </c>
      <c r="KL130" s="831">
        <f t="shared" si="1599"/>
        <v>109206.25</v>
      </c>
      <c r="KM130" s="831">
        <f t="shared" si="1600"/>
        <v>0</v>
      </c>
      <c r="KN130" s="831">
        <f t="shared" si="1601"/>
        <v>0</v>
      </c>
      <c r="KO130" s="831">
        <f t="shared" si="1602"/>
        <v>85550</v>
      </c>
      <c r="KP130" s="831">
        <f t="shared" si="1603"/>
        <v>0</v>
      </c>
      <c r="KQ130" s="831">
        <f t="shared" si="1604"/>
        <v>0</v>
      </c>
      <c r="KR130" s="831">
        <f t="shared" si="1605"/>
        <v>0</v>
      </c>
      <c r="KS130" s="831">
        <f t="shared" si="1606"/>
        <v>16653</v>
      </c>
      <c r="KT130" s="243">
        <f t="shared" si="1607"/>
        <v>0</v>
      </c>
      <c r="KU130" s="243">
        <f t="shared" si="1608"/>
        <v>0</v>
      </c>
      <c r="KV130" s="243">
        <f t="shared" si="1609"/>
        <v>0</v>
      </c>
      <c r="KW130" s="243">
        <f t="shared" si="1610"/>
        <v>0</v>
      </c>
      <c r="KX130" s="243">
        <f t="shared" si="1611"/>
        <v>0</v>
      </c>
      <c r="KY130" s="243">
        <f t="shared" si="1612"/>
        <v>0</v>
      </c>
      <c r="KZ130" s="243">
        <f t="shared" si="1660"/>
        <v>0</v>
      </c>
      <c r="LA130" s="243">
        <f t="shared" si="1613"/>
        <v>0</v>
      </c>
      <c r="LB130" s="243">
        <f t="shared" si="1614"/>
        <v>0</v>
      </c>
      <c r="LC130" s="243">
        <f t="shared" si="1615"/>
        <v>0</v>
      </c>
      <c r="LD130" s="243">
        <f t="shared" si="1616"/>
        <v>0</v>
      </c>
      <c r="LE130" s="243">
        <f t="shared" si="1617"/>
        <v>0</v>
      </c>
      <c r="LF130" s="243">
        <f t="shared" si="1618"/>
        <v>0</v>
      </c>
      <c r="LG130" s="243">
        <f t="shared" si="1619"/>
        <v>0</v>
      </c>
      <c r="LH130" s="243">
        <f t="shared" si="1620"/>
        <v>0</v>
      </c>
      <c r="LI130" s="243">
        <f t="shared" si="1621"/>
        <v>0</v>
      </c>
      <c r="LJ130" s="243">
        <f t="shared" si="1622"/>
        <v>0</v>
      </c>
      <c r="LK130" s="243">
        <f t="shared" si="1623"/>
        <v>0</v>
      </c>
      <c r="LL130" s="243">
        <f t="shared" si="1624"/>
        <v>0</v>
      </c>
      <c r="LM130" s="243">
        <f t="shared" si="1625"/>
        <v>0</v>
      </c>
      <c r="LN130" s="243">
        <f t="shared" si="1626"/>
        <v>0</v>
      </c>
      <c r="LO130" s="243">
        <f t="shared" si="1627"/>
        <v>0</v>
      </c>
      <c r="LP130" s="243">
        <f t="shared" si="1628"/>
        <v>0</v>
      </c>
      <c r="LQ130" s="243">
        <f t="shared" si="1629"/>
        <v>0</v>
      </c>
      <c r="LR130" s="243">
        <f t="shared" si="1630"/>
        <v>0</v>
      </c>
      <c r="LS130" s="243">
        <f t="shared" si="1631"/>
        <v>0</v>
      </c>
      <c r="LT130" s="243">
        <f t="shared" si="1632"/>
        <v>0</v>
      </c>
      <c r="LU130" s="243">
        <f t="shared" si="1633"/>
        <v>0</v>
      </c>
      <c r="LV130" s="243">
        <f t="shared" si="1634"/>
        <v>0</v>
      </c>
      <c r="LW130" s="243">
        <f t="shared" si="1635"/>
        <v>0</v>
      </c>
      <c r="LX130" s="243">
        <f t="shared" si="1636"/>
        <v>0</v>
      </c>
      <c r="LY130" s="243">
        <f t="shared" si="1637"/>
        <v>0</v>
      </c>
      <c r="LZ130" s="243">
        <f t="shared" si="1638"/>
        <v>0</v>
      </c>
      <c r="MA130" s="243">
        <f t="shared" si="1639"/>
        <v>0</v>
      </c>
      <c r="MB130" s="243">
        <f t="shared" si="1640"/>
        <v>0</v>
      </c>
      <c r="MC130" s="243">
        <f t="shared" si="1661"/>
        <v>0</v>
      </c>
      <c r="MD130" s="243">
        <f t="shared" si="1641"/>
        <v>0</v>
      </c>
      <c r="ME130" s="243">
        <f t="shared" si="1642"/>
        <v>0</v>
      </c>
      <c r="MF130" s="243">
        <f t="shared" si="1643"/>
        <v>0</v>
      </c>
      <c r="MG130" s="243">
        <f t="shared" si="1644"/>
        <v>0</v>
      </c>
      <c r="MH130" s="243">
        <f t="shared" si="1645"/>
        <v>0</v>
      </c>
      <c r="MI130" s="243">
        <f t="shared" si="1646"/>
        <v>0</v>
      </c>
      <c r="MJ130" s="243">
        <f t="shared" si="1647"/>
        <v>0</v>
      </c>
      <c r="MK130" s="243">
        <f t="shared" si="1648"/>
        <v>0</v>
      </c>
      <c r="ML130" s="243">
        <f t="shared" si="1649"/>
        <v>0</v>
      </c>
      <c r="MM130" s="243">
        <f t="shared" si="1650"/>
        <v>0</v>
      </c>
      <c r="MN130" s="243">
        <f t="shared" si="1651"/>
        <v>0</v>
      </c>
      <c r="MO130" s="243">
        <f t="shared" si="1652"/>
        <v>0</v>
      </c>
      <c r="MP130" s="243">
        <f t="shared" si="1653"/>
        <v>0</v>
      </c>
      <c r="MQ130" s="243">
        <f t="shared" si="1654"/>
        <v>0</v>
      </c>
      <c r="MR130" s="243">
        <f t="shared" si="1655"/>
        <v>0</v>
      </c>
      <c r="MS130" s="243">
        <f t="shared" si="1656"/>
        <v>0</v>
      </c>
      <c r="MT130" s="243">
        <f t="shared" si="1657"/>
        <v>0</v>
      </c>
      <c r="MU130" s="243">
        <f t="shared" si="1658"/>
        <v>0</v>
      </c>
      <c r="MV130" s="243">
        <f t="shared" si="1659"/>
        <v>0</v>
      </c>
      <c r="MW130" s="861">
        <f t="shared" si="1576"/>
        <v>43922</v>
      </c>
      <c r="MX130" s="253">
        <f t="shared" si="1577"/>
        <v>315942.61</v>
      </c>
      <c r="MY130" s="243">
        <f t="shared" si="1578"/>
        <v>0</v>
      </c>
      <c r="MZ130" s="243">
        <f t="shared" si="1579"/>
        <v>0</v>
      </c>
      <c r="NA130" s="243">
        <f t="shared" si="1580"/>
        <v>315942.61</v>
      </c>
      <c r="NB130" s="359"/>
      <c r="NC130" s="1159">
        <f t="shared" ref="NC130:NC141" si="1772">JT115</f>
        <v>43466</v>
      </c>
      <c r="ND130" s="378">
        <f t="shared" ref="ND130:ND141" si="1773">CV130</f>
        <v>1753.37</v>
      </c>
      <c r="NE130" s="378">
        <f t="shared" ref="NE130:NE141" si="1774">FX130</f>
        <v>0</v>
      </c>
      <c r="NF130" s="382">
        <f t="shared" ref="NF130:NF141" si="1775">JQ130</f>
        <v>0</v>
      </c>
      <c r="NG130" s="274">
        <f t="shared" ref="NG130:NG141" si="1776">SUM(ND130:NF130)</f>
        <v>1753.37</v>
      </c>
      <c r="NH130" s="819">
        <f t="shared" ref="NH130:NH141" si="1777">NC130</f>
        <v>43466</v>
      </c>
      <c r="NI130" s="269">
        <f t="shared" ref="NI130:NI141" si="1778">NG130*NK130</f>
        <v>1753.37</v>
      </c>
      <c r="NJ130" s="274">
        <f t="shared" ref="NJ130:NJ141" si="1779">NL130*NG130</f>
        <v>0</v>
      </c>
      <c r="NK130" s="1113">
        <f t="shared" ref="NK130:NK141" si="1780">(NG130&gt;0)*1</f>
        <v>1</v>
      </c>
      <c r="NL130" s="992">
        <f t="shared" ref="NL130:NL141" si="1781">(NG130&lt;0)*1</f>
        <v>0</v>
      </c>
      <c r="NM130" s="413">
        <f t="shared" ref="NM130:NM141" si="1782">NC130</f>
        <v>43466</v>
      </c>
      <c r="NN130" s="378">
        <f>NN126+NG130</f>
        <v>246104.87000000002</v>
      </c>
      <c r="NO130" s="243">
        <f>MAX(NN55:NN130)</f>
        <v>246104.87000000002</v>
      </c>
      <c r="NP130" s="243">
        <f t="shared" ref="NP130:NP141" si="1783">NN130-NO130</f>
        <v>0</v>
      </c>
      <c r="NQ130" s="276">
        <f>(NP130=NP203)*1</f>
        <v>0</v>
      </c>
      <c r="NR130" s="254">
        <f t="shared" ref="NR130:NR141" si="1784">NQ130*NM130</f>
        <v>0</v>
      </c>
      <c r="NS130" s="757"/>
      <c r="NT130" s="757"/>
      <c r="NU130" s="758"/>
      <c r="NV130" s="758"/>
      <c r="NW130" s="758"/>
      <c r="NX130" s="234"/>
      <c r="NY130" s="241"/>
      <c r="NZ130" s="241"/>
      <c r="OA130" s="143"/>
      <c r="OB130" s="241"/>
      <c r="OC130" s="241"/>
      <c r="OD130" s="236"/>
      <c r="OE130" s="236"/>
      <c r="OF130" s="236"/>
      <c r="OG130" s="234"/>
      <c r="OH130" s="143"/>
      <c r="OI130" s="236"/>
      <c r="OJ130" s="236"/>
      <c r="OK130" s="236"/>
      <c r="OL130" s="236"/>
      <c r="OM130" s="236"/>
      <c r="ON130" s="236"/>
      <c r="OO130" s="236"/>
      <c r="OP130" s="236"/>
      <c r="OQ130" s="236"/>
      <c r="OR130" s="236"/>
      <c r="OS130" s="236"/>
      <c r="OT130" s="236"/>
      <c r="OU130" s="236"/>
      <c r="OV130" s="236"/>
      <c r="OW130" s="236"/>
      <c r="OX130" s="236"/>
      <c r="OY130" s="236"/>
      <c r="OZ130" s="236"/>
      <c r="PA130" s="236"/>
      <c r="PB130" s="236"/>
      <c r="PC130" s="236"/>
      <c r="PD130" s="236"/>
      <c r="PE130" s="236"/>
      <c r="PF130" s="236"/>
      <c r="PG130" s="236"/>
      <c r="PH130" s="236"/>
      <c r="PI130" s="236"/>
      <c r="PJ130" s="236"/>
      <c r="PK130" s="236"/>
      <c r="PL130" s="236"/>
      <c r="PM130" s="236"/>
      <c r="PN130" s="236"/>
      <c r="PO130" s="236"/>
      <c r="PP130" s="236"/>
      <c r="PQ130" s="236"/>
      <c r="PR130" s="236"/>
      <c r="PS130" s="236"/>
      <c r="PT130" s="236"/>
      <c r="PU130" s="236"/>
      <c r="PV130" s="236"/>
      <c r="PW130" s="236"/>
      <c r="PX130" s="236"/>
      <c r="PY130" s="236"/>
      <c r="PZ130" s="236"/>
      <c r="QA130" s="236"/>
      <c r="QB130" s="236"/>
      <c r="QC130" s="236"/>
      <c r="QD130" s="236"/>
      <c r="QE130" s="236"/>
      <c r="QF130" s="236"/>
      <c r="QG130" s="236"/>
      <c r="QH130" s="236"/>
      <c r="QI130" s="236"/>
      <c r="QJ130" s="236"/>
      <c r="QK130" s="236"/>
      <c r="QL130" s="236"/>
      <c r="QM130" s="236"/>
      <c r="QN130" s="236"/>
      <c r="QO130" s="236"/>
      <c r="QP130" s="236"/>
      <c r="QQ130" s="236"/>
      <c r="QR130" s="236"/>
      <c r="QS130" s="236"/>
      <c r="QT130" s="236"/>
      <c r="QU130" s="236"/>
      <c r="QV130" s="236"/>
      <c r="QW130" s="236"/>
      <c r="QX130" s="236"/>
      <c r="QY130" s="84"/>
      <c r="QZ130" s="84"/>
      <c r="RA130" s="84"/>
      <c r="RB130" s="84"/>
      <c r="RC130" s="84"/>
      <c r="RD130" s="84"/>
      <c r="RE130" s="84"/>
      <c r="RF130" s="84"/>
      <c r="RG130" s="84"/>
      <c r="RH130" s="84"/>
      <c r="RI130" s="84"/>
      <c r="RJ130" s="84"/>
      <c r="RK130" s="84"/>
      <c r="RL130" s="84"/>
      <c r="RM130" s="84"/>
      <c r="RN130" s="84"/>
      <c r="RO130" s="84"/>
      <c r="RP130" s="84"/>
      <c r="RQ130" s="84"/>
      <c r="RR130" s="84"/>
      <c r="RS130" s="84"/>
      <c r="RT130" s="84"/>
      <c r="RU130" s="84"/>
      <c r="RV130" s="84"/>
      <c r="RW130" s="84"/>
      <c r="RX130" s="84"/>
      <c r="RY130" s="84"/>
      <c r="RZ130" s="84"/>
      <c r="SA130" s="84"/>
      <c r="SB130" s="84"/>
      <c r="SC130" s="84"/>
      <c r="SD130" s="84"/>
      <c r="SE130" s="84"/>
      <c r="SF130" s="84"/>
      <c r="SG130" s="84"/>
      <c r="SH130" s="84"/>
      <c r="SI130" s="84"/>
      <c r="SJ130" s="84"/>
      <c r="SK130" s="84"/>
      <c r="SL130" s="84"/>
      <c r="SM130" s="84"/>
      <c r="SN130" s="84"/>
      <c r="SO130" s="84"/>
      <c r="SP130" s="84"/>
      <c r="SQ130" s="84"/>
      <c r="SR130" s="84"/>
      <c r="SS130" s="84"/>
      <c r="ST130" s="84"/>
      <c r="SU130" s="84"/>
      <c r="SV130" s="84"/>
      <c r="SW130" s="84"/>
      <c r="SX130" s="84"/>
      <c r="SY130" s="84"/>
      <c r="SZ130" s="84"/>
      <c r="TA130" s="84"/>
      <c r="TB130" s="84"/>
      <c r="TC130" s="84"/>
      <c r="TD130" s="84"/>
      <c r="TE130" s="84"/>
      <c r="TF130" s="84"/>
      <c r="TG130" s="84"/>
      <c r="TH130" s="84"/>
      <c r="TI130" s="84"/>
      <c r="TJ130" s="84"/>
      <c r="TK130" s="84"/>
      <c r="TL130" s="84"/>
      <c r="TM130" s="84"/>
      <c r="TN130" s="84"/>
      <c r="TO130" s="84"/>
      <c r="TP130" s="84"/>
      <c r="TQ130" s="84"/>
      <c r="TR130" s="84"/>
      <c r="TS130" s="84"/>
      <c r="TT130" s="84"/>
      <c r="TU130" s="84"/>
      <c r="TV130" s="84"/>
      <c r="TW130" s="84"/>
      <c r="TX130" s="84"/>
      <c r="TY130" s="84"/>
      <c r="TZ130" s="84"/>
      <c r="UA130" s="84"/>
      <c r="UB130" s="84"/>
      <c r="UC130" s="84"/>
      <c r="UD130" s="84"/>
      <c r="UE130" s="84"/>
      <c r="UF130" s="84"/>
      <c r="UG130" s="84"/>
      <c r="UH130" s="84"/>
      <c r="UI130" s="84"/>
    </row>
    <row r="131" spans="1:555" s="90" customFormat="1" ht="19.5" customHeight="1" x14ac:dyDescent="0.35">
      <c r="A131" s="84"/>
      <c r="B131" s="1167">
        <f t="shared" ref="B131:B141" si="1785">EDATE(B130,1)</f>
        <v>43497</v>
      </c>
      <c r="C131" s="867">
        <f t="shared" ref="C131:C141" si="1786">G130</f>
        <v>26753.37</v>
      </c>
      <c r="D131" s="869">
        <v>0</v>
      </c>
      <c r="E131" s="869">
        <v>0</v>
      </c>
      <c r="F131" s="867">
        <f t="shared" si="1662"/>
        <v>-1144.5050000000001</v>
      </c>
      <c r="G131" s="870">
        <f t="shared" ref="G131:G141" si="1787">F131+G130</f>
        <v>25608.864999999998</v>
      </c>
      <c r="H131" s="953">
        <f t="shared" ref="H131:H141" si="1788">F131/G130</f>
        <v>-4.2779844184115873E-2</v>
      </c>
      <c r="I131" s="355">
        <f t="shared" ref="I131:I141" si="1789">F131+I130</f>
        <v>244960.36500000002</v>
      </c>
      <c r="J131" s="355">
        <f>MAX(I55:I131)</f>
        <v>246104.87000000002</v>
      </c>
      <c r="K131" s="355">
        <f t="shared" si="1663"/>
        <v>-1144.5050000000047</v>
      </c>
      <c r="L131" s="1145">
        <f t="shared" si="1664"/>
        <v>43497</v>
      </c>
      <c r="M131" s="330">
        <f t="shared" ref="M131:M141" si="1790">M130</f>
        <v>0</v>
      </c>
      <c r="N131" s="1034">
        <v>632.5</v>
      </c>
      <c r="O131" s="498">
        <f t="shared" si="1665"/>
        <v>0</v>
      </c>
      <c r="P131" s="330">
        <f t="shared" ref="P131:P141" si="1791">P130</f>
        <v>1</v>
      </c>
      <c r="Q131" s="382">
        <f t="shared" si="1666"/>
        <v>63.25</v>
      </c>
      <c r="R131" s="274">
        <f t="shared" si="1667"/>
        <v>63.25</v>
      </c>
      <c r="S131" s="499">
        <f t="shared" ref="S131:S141" si="1792">S130</f>
        <v>0</v>
      </c>
      <c r="T131" s="964">
        <v>-2325</v>
      </c>
      <c r="U131" s="269">
        <f t="shared" si="1668"/>
        <v>0</v>
      </c>
      <c r="V131" s="499">
        <f t="shared" ref="V131:V141" si="1793">V130</f>
        <v>1</v>
      </c>
      <c r="W131" s="964">
        <v>-232.5</v>
      </c>
      <c r="X131" s="269">
        <f t="shared" si="1669"/>
        <v>-232.5</v>
      </c>
      <c r="Y131" s="499">
        <f t="shared" ref="Y131:Y141" si="1794">Y130</f>
        <v>0</v>
      </c>
      <c r="Z131" s="298">
        <v>-1760</v>
      </c>
      <c r="AA131" s="392">
        <f t="shared" si="1670"/>
        <v>0</v>
      </c>
      <c r="AB131" s="330">
        <f t="shared" ref="AB131:AB141" si="1795">AB130</f>
        <v>0</v>
      </c>
      <c r="AC131" s="298">
        <f t="shared" si="1671"/>
        <v>-880</v>
      </c>
      <c r="AD131" s="274">
        <f t="shared" si="1672"/>
        <v>0</v>
      </c>
      <c r="AE131" s="499">
        <f t="shared" ref="AE131:AE141" si="1796">AE130</f>
        <v>1</v>
      </c>
      <c r="AF131" s="964">
        <v>-176</v>
      </c>
      <c r="AG131" s="274">
        <f t="shared" si="1673"/>
        <v>-176</v>
      </c>
      <c r="AH131" s="499">
        <f t="shared" ref="AH131:AH141" si="1797">AH130</f>
        <v>0</v>
      </c>
      <c r="AI131" s="1036">
        <v>865</v>
      </c>
      <c r="AJ131" s="392">
        <f t="shared" si="1674"/>
        <v>0</v>
      </c>
      <c r="AK131" s="330">
        <f t="shared" ref="AK131:AK141" si="1798">AK130</f>
        <v>0</v>
      </c>
      <c r="AL131" s="1036">
        <v>432.5</v>
      </c>
      <c r="AM131" s="274">
        <f t="shared" si="1675"/>
        <v>0</v>
      </c>
      <c r="AN131" s="499">
        <f t="shared" ref="AN131:AN141" si="1799">AN130</f>
        <v>1</v>
      </c>
      <c r="AO131" s="1036">
        <v>173</v>
      </c>
      <c r="AP131" s="392">
        <f t="shared" si="1676"/>
        <v>173</v>
      </c>
      <c r="AQ131" s="316">
        <f t="shared" ref="AQ131:AQ141" si="1800">AQ130</f>
        <v>0</v>
      </c>
      <c r="AR131" s="964">
        <v>-88.75</v>
      </c>
      <c r="AS131" s="392">
        <f t="shared" si="1677"/>
        <v>0</v>
      </c>
      <c r="AT131" s="276">
        <f t="shared" ref="AT131:AT141" si="1801">AT130</f>
        <v>0</v>
      </c>
      <c r="AU131" s="964">
        <v>-44.38</v>
      </c>
      <c r="AV131" s="392">
        <f t="shared" si="1678"/>
        <v>0</v>
      </c>
      <c r="AW131" s="297">
        <f t="shared" ref="AW131:AW141" si="1802">AW130</f>
        <v>1</v>
      </c>
      <c r="AX131" s="964">
        <v>-8.8800000000000008</v>
      </c>
      <c r="AY131" s="274">
        <f t="shared" si="1679"/>
        <v>-8.8800000000000008</v>
      </c>
      <c r="AZ131" s="499">
        <f t="shared" ref="AZ131:AZ141" si="1803">AZ130</f>
        <v>0</v>
      </c>
      <c r="BA131" s="497">
        <v>890</v>
      </c>
      <c r="BB131" s="392">
        <f t="shared" si="1680"/>
        <v>0</v>
      </c>
      <c r="BC131" s="330">
        <f t="shared" ref="BC131:BC141" si="1804">BC130</f>
        <v>0</v>
      </c>
      <c r="BD131" s="497">
        <v>125</v>
      </c>
      <c r="BE131" s="274">
        <f t="shared" si="1681"/>
        <v>0</v>
      </c>
      <c r="BF131" s="499">
        <f t="shared" ref="BF131:BF141" si="1805">BF130</f>
        <v>0</v>
      </c>
      <c r="BG131" s="964">
        <v>-1287.5</v>
      </c>
      <c r="BH131" s="358">
        <f t="shared" si="1682"/>
        <v>0</v>
      </c>
      <c r="BI131" s="499">
        <f t="shared" ref="BI131:BI141" si="1806">BI130</f>
        <v>0</v>
      </c>
      <c r="BJ131" s="964">
        <v>-1568.75</v>
      </c>
      <c r="BK131" s="269">
        <f t="shared" si="1683"/>
        <v>0</v>
      </c>
      <c r="BL131" s="499">
        <f t="shared" ref="BL131:BL141" si="1807">BL130</f>
        <v>1</v>
      </c>
      <c r="BM131" s="382">
        <f t="shared" si="1684"/>
        <v>-784.375</v>
      </c>
      <c r="BN131" s="392">
        <f t="shared" si="1685"/>
        <v>-784.375</v>
      </c>
      <c r="BO131" s="499">
        <f t="shared" ref="BO131:BO141" si="1808">BO130</f>
        <v>0</v>
      </c>
      <c r="BP131" s="1036">
        <v>2706.25</v>
      </c>
      <c r="BQ131" s="274">
        <f t="shared" si="1686"/>
        <v>0</v>
      </c>
      <c r="BR131" s="499">
        <f t="shared" ref="BR131:BR141" si="1809">BR130</f>
        <v>0</v>
      </c>
      <c r="BS131" s="298">
        <v>50</v>
      </c>
      <c r="BT131" s="269">
        <f t="shared" si="1687"/>
        <v>0</v>
      </c>
      <c r="BU131" s="499">
        <f t="shared" ref="BU131:BU141" si="1810">BU130</f>
        <v>1</v>
      </c>
      <c r="BV131" s="298">
        <f t="shared" si="1688"/>
        <v>25</v>
      </c>
      <c r="BW131" s="392">
        <f t="shared" si="1689"/>
        <v>25</v>
      </c>
      <c r="BX131" s="499">
        <f t="shared" ref="BX131:BX141" si="1811">BX130</f>
        <v>0</v>
      </c>
      <c r="BY131" s="1036">
        <v>325</v>
      </c>
      <c r="BZ131" s="392">
        <f t="shared" si="1690"/>
        <v>0</v>
      </c>
      <c r="CA131" s="297">
        <f>CA130</f>
        <v>0</v>
      </c>
      <c r="CB131" s="964">
        <v>-2040</v>
      </c>
      <c r="CC131" s="269">
        <f t="shared" si="1691"/>
        <v>0</v>
      </c>
      <c r="CD131" s="501">
        <f t="shared" ref="CD131:CD141" si="1812">CD130</f>
        <v>0</v>
      </c>
      <c r="CE131" s="298">
        <f t="shared" si="1692"/>
        <v>-1020</v>
      </c>
      <c r="CF131" s="500">
        <f t="shared" si="1693"/>
        <v>0</v>
      </c>
      <c r="CG131" s="330">
        <f t="shared" ref="CG131:CG141" si="1813">CG130</f>
        <v>1</v>
      </c>
      <c r="CH131" s="964">
        <v>-204</v>
      </c>
      <c r="CI131" s="299">
        <f t="shared" si="1694"/>
        <v>-204</v>
      </c>
      <c r="CJ131" s="499">
        <f t="shared" ref="CJ131:CJ141" si="1814">CJ130</f>
        <v>0</v>
      </c>
      <c r="CK131" s="497"/>
      <c r="CL131" s="392">
        <f t="shared" si="1695"/>
        <v>0</v>
      </c>
      <c r="CM131" s="330">
        <f t="shared" ref="CM131:CM141" si="1815">CM130</f>
        <v>0</v>
      </c>
      <c r="CN131" s="497"/>
      <c r="CO131" s="269">
        <f t="shared" si="1696"/>
        <v>0</v>
      </c>
      <c r="CP131" s="501">
        <f t="shared" ref="CP131:CP141" si="1816">CP130</f>
        <v>0</v>
      </c>
      <c r="CQ131" s="268"/>
      <c r="CR131" s="299"/>
      <c r="CS131" s="330">
        <f t="shared" ref="CS131:CS141" si="1817">CS130</f>
        <v>1</v>
      </c>
      <c r="CT131" s="497"/>
      <c r="CU131" s="274">
        <f t="shared" si="1697"/>
        <v>0</v>
      </c>
      <c r="CV131" s="323">
        <f t="shared" si="1698"/>
        <v>-1144.5050000000001</v>
      </c>
      <c r="CW131" s="323">
        <f t="shared" ref="CW131:CW141" si="1818">CV131+CW130</f>
        <v>244960.36500000002</v>
      </c>
      <c r="CX131" s="223"/>
      <c r="CY131" s="1127">
        <f t="shared" ref="CY131:CY141" si="1819">EDATE(CY130,1)</f>
        <v>43497</v>
      </c>
      <c r="CZ131" s="297">
        <f t="shared" ref="CZ131:CZ141" si="1820">CZ130</f>
        <v>0</v>
      </c>
      <c r="DA131" s="269">
        <v>-1300</v>
      </c>
      <c r="DB131" s="299">
        <f t="shared" si="1699"/>
        <v>0</v>
      </c>
      <c r="DC131" s="297">
        <f t="shared" ref="DC131:DC141" si="1821">DC130</f>
        <v>0</v>
      </c>
      <c r="DD131" s="298">
        <f t="shared" si="1700"/>
        <v>-130</v>
      </c>
      <c r="DE131" s="299">
        <f t="shared" si="1701"/>
        <v>0</v>
      </c>
      <c r="DF131" s="297">
        <f t="shared" ref="DF131:DF141" si="1822">DF130</f>
        <v>0</v>
      </c>
      <c r="DG131" s="1218">
        <v>-485</v>
      </c>
      <c r="DH131" s="299">
        <f t="shared" si="1702"/>
        <v>0</v>
      </c>
      <c r="DI131" s="297">
        <f t="shared" ref="DI131:DI141" si="1823">DI130</f>
        <v>0</v>
      </c>
      <c r="DJ131" s="1040">
        <v>-49</v>
      </c>
      <c r="DK131" s="596">
        <f t="shared" si="1703"/>
        <v>0</v>
      </c>
      <c r="DL131" s="297">
        <f t="shared" ref="DL131:DL141" si="1824">DL130</f>
        <v>0</v>
      </c>
      <c r="DM131" s="1217">
        <v>1190</v>
      </c>
      <c r="DN131" s="596">
        <f t="shared" si="1704"/>
        <v>0</v>
      </c>
      <c r="DO131" s="330">
        <f t="shared" ref="DO131:DO141" si="1825">DO130</f>
        <v>0</v>
      </c>
      <c r="DP131" s="298">
        <f t="shared" si="1705"/>
        <v>595</v>
      </c>
      <c r="DQ131" s="274">
        <f t="shared" si="1706"/>
        <v>0</v>
      </c>
      <c r="DR131" s="499">
        <f t="shared" ref="DR131:DR141" si="1826">DR130</f>
        <v>0</v>
      </c>
      <c r="DS131" s="298">
        <f t="shared" si="1707"/>
        <v>119</v>
      </c>
      <c r="DT131" s="274">
        <f t="shared" si="1708"/>
        <v>0</v>
      </c>
      <c r="DU131" s="297">
        <f t="shared" ref="DU131:DU141" si="1827">DU130</f>
        <v>0</v>
      </c>
      <c r="DV131" s="1039">
        <v>1340</v>
      </c>
      <c r="DW131" s="596">
        <f t="shared" si="1709"/>
        <v>0</v>
      </c>
      <c r="DX131" s="297">
        <f t="shared" ref="DX131:DX141" si="1828">DX130</f>
        <v>0</v>
      </c>
      <c r="DY131" s="269">
        <f t="shared" si="1710"/>
        <v>670</v>
      </c>
      <c r="DZ131" s="596">
        <f t="shared" si="1711"/>
        <v>0</v>
      </c>
      <c r="EA131" s="297">
        <f t="shared" ref="EA131:EA141" si="1829">EA130</f>
        <v>0</v>
      </c>
      <c r="EB131" s="1053">
        <v>268</v>
      </c>
      <c r="EC131" s="596">
        <f t="shared" si="1712"/>
        <v>0</v>
      </c>
      <c r="ED131" s="297">
        <f t="shared" ref="ED131:ED141" si="1830">ED130</f>
        <v>0</v>
      </c>
      <c r="EE131" s="274">
        <v>4600</v>
      </c>
      <c r="EF131" s="596">
        <f t="shared" si="1713"/>
        <v>0</v>
      </c>
      <c r="EG131" s="297">
        <f t="shared" ref="EG131:EG141" si="1831">EG130</f>
        <v>0</v>
      </c>
      <c r="EH131" s="269">
        <f t="shared" si="1714"/>
        <v>2300</v>
      </c>
      <c r="EI131" s="596">
        <f t="shared" si="1715"/>
        <v>0</v>
      </c>
      <c r="EJ131" s="276">
        <f t="shared" ref="EJ131:EJ141" si="1832">EJ130</f>
        <v>0</v>
      </c>
      <c r="EK131" s="269">
        <f t="shared" si="1716"/>
        <v>460</v>
      </c>
      <c r="EL131" s="596">
        <f t="shared" si="1717"/>
        <v>0</v>
      </c>
      <c r="EM131" s="297">
        <f t="shared" ref="EM131:EM141" si="1833">EM130</f>
        <v>0</v>
      </c>
      <c r="EN131" s="1230">
        <v>-1050</v>
      </c>
      <c r="EO131" s="596">
        <f t="shared" si="1718"/>
        <v>0</v>
      </c>
      <c r="EP131" s="297">
        <f t="shared" ref="EP131:EP141" si="1834">EP130</f>
        <v>0</v>
      </c>
      <c r="EQ131" s="269">
        <v>-1150</v>
      </c>
      <c r="ER131" s="596">
        <f t="shared" si="1719"/>
        <v>0</v>
      </c>
      <c r="ES131" s="297">
        <f t="shared" ref="ES131:ES141" si="1835">ES130</f>
        <v>0</v>
      </c>
      <c r="ET131" s="1039">
        <v>510</v>
      </c>
      <c r="EU131" s="596">
        <f t="shared" si="1720"/>
        <v>0</v>
      </c>
      <c r="EV131" s="297">
        <f t="shared" ref="EV131:EV141" si="1836">EV130</f>
        <v>0</v>
      </c>
      <c r="EW131" s="1039">
        <v>2144</v>
      </c>
      <c r="EX131" s="596">
        <f t="shared" si="1721"/>
        <v>0</v>
      </c>
      <c r="EY131" s="297">
        <f t="shared" ref="EY131:EY141" si="1837">EY130</f>
        <v>0</v>
      </c>
      <c r="EZ131" s="1036">
        <v>1072</v>
      </c>
      <c r="FA131" s="596">
        <f t="shared" si="1722"/>
        <v>0</v>
      </c>
      <c r="FB131" s="297">
        <f t="shared" ref="FB131:FB141" si="1838">FB130</f>
        <v>0</v>
      </c>
      <c r="FC131" s="1036">
        <v>3281.25</v>
      </c>
      <c r="FD131" s="596">
        <f t="shared" si="1723"/>
        <v>0</v>
      </c>
      <c r="FE131" s="297">
        <f t="shared" ref="FE131:FE141" si="1839">FE130</f>
        <v>0</v>
      </c>
      <c r="FF131" s="1236">
        <v>19</v>
      </c>
      <c r="FG131" s="596">
        <f t="shared" si="1724"/>
        <v>0</v>
      </c>
      <c r="FH131" s="297">
        <f t="shared" ref="FH131:FH141" si="1840">FH130</f>
        <v>0</v>
      </c>
      <c r="FI131" s="1039">
        <v>9</v>
      </c>
      <c r="FJ131" s="596">
        <f t="shared" si="1725"/>
        <v>0</v>
      </c>
      <c r="FK131" s="297">
        <f t="shared" ref="FK131:FK141" si="1841">FK130</f>
        <v>0</v>
      </c>
      <c r="FL131" s="1039">
        <v>1110</v>
      </c>
      <c r="FM131" s="596">
        <f t="shared" si="1726"/>
        <v>0</v>
      </c>
      <c r="FN131" s="297">
        <f t="shared" ref="FN131:FN141" si="1842">FN130</f>
        <v>0</v>
      </c>
      <c r="FO131" s="1039">
        <v>6870</v>
      </c>
      <c r="FP131" s="274">
        <f t="shared" si="1727"/>
        <v>0</v>
      </c>
      <c r="FQ131" s="274"/>
      <c r="FR131" s="297">
        <f t="shared" ref="FR131:FR141" si="1843">FR130</f>
        <v>0</v>
      </c>
      <c r="FS131" s="269">
        <f t="shared" si="1728"/>
        <v>3435</v>
      </c>
      <c r="FT131" s="596">
        <f t="shared" si="1729"/>
        <v>0</v>
      </c>
      <c r="FU131" s="297">
        <f t="shared" ref="FU131:FU141" si="1844">FU130</f>
        <v>0</v>
      </c>
      <c r="FV131" s="269">
        <f t="shared" si="1730"/>
        <v>687</v>
      </c>
      <c r="FW131" s="596">
        <f t="shared" si="1731"/>
        <v>0</v>
      </c>
      <c r="FX131" s="301">
        <f t="shared" si="1732"/>
        <v>0</v>
      </c>
      <c r="FY131" s="492">
        <f t="shared" ref="FY131:FY141" si="1845">FX131+FY130</f>
        <v>0</v>
      </c>
      <c r="FZ131" s="302"/>
      <c r="GA131" s="1131">
        <f t="shared" si="1733"/>
        <v>43497</v>
      </c>
      <c r="GB131" s="316">
        <f t="shared" ref="GB131:GB141" si="1846">GB130</f>
        <v>0</v>
      </c>
      <c r="GC131" s="323">
        <v>2075</v>
      </c>
      <c r="GD131" s="268">
        <f t="shared" si="1734"/>
        <v>0</v>
      </c>
      <c r="GE131" s="316">
        <f t="shared" ref="GE131:GE141" si="1847">GE130</f>
        <v>0</v>
      </c>
      <c r="GF131" s="1036">
        <v>207</v>
      </c>
      <c r="GG131" s="386">
        <f t="shared" si="1735"/>
        <v>0</v>
      </c>
      <c r="GH131" s="669">
        <f t="shared" ref="GH131:GH141" si="1848">GH130</f>
        <v>0</v>
      </c>
      <c r="GI131" s="1036">
        <v>1160</v>
      </c>
      <c r="GJ131" s="268">
        <f t="shared" si="1736"/>
        <v>0</v>
      </c>
      <c r="GK131" s="546">
        <f t="shared" ref="GK131:GK141" si="1849">GK130</f>
        <v>0</v>
      </c>
      <c r="GL131" s="268">
        <f t="shared" si="1737"/>
        <v>116</v>
      </c>
      <c r="GM131" s="386">
        <f t="shared" si="1738"/>
        <v>0</v>
      </c>
      <c r="GN131" s="297">
        <f t="shared" ref="GN131:GN141" si="1850">GN130</f>
        <v>0</v>
      </c>
      <c r="GO131" s="269">
        <v>-176.25</v>
      </c>
      <c r="GP131" s="596">
        <f t="shared" si="1739"/>
        <v>0</v>
      </c>
      <c r="GQ131" s="330">
        <f t="shared" ref="GQ131:GQ141" si="1851">GQ130</f>
        <v>0</v>
      </c>
      <c r="GR131" s="298">
        <f t="shared" si="1740"/>
        <v>-88.125</v>
      </c>
      <c r="GS131" s="274">
        <f t="shared" si="1741"/>
        <v>0</v>
      </c>
      <c r="GT131" s="499">
        <f t="shared" ref="GT131:GT141" si="1852">GT130</f>
        <v>0</v>
      </c>
      <c r="GU131" s="298">
        <f t="shared" si="1742"/>
        <v>-17.625</v>
      </c>
      <c r="GV131" s="274">
        <f t="shared" si="1743"/>
        <v>0</v>
      </c>
      <c r="GW131" s="499">
        <f t="shared" ref="GW131:GW141" si="1853">GW130</f>
        <v>0</v>
      </c>
      <c r="GX131" s="1036">
        <v>772.5</v>
      </c>
      <c r="GY131" s="274">
        <f t="shared" si="1744"/>
        <v>0</v>
      </c>
      <c r="GZ131" s="499">
        <f t="shared" ref="GZ131:GZ141" si="1854">GZ130</f>
        <v>0</v>
      </c>
      <c r="HA131" s="298">
        <f t="shared" si="1745"/>
        <v>386.25</v>
      </c>
      <c r="HB131" s="274">
        <f t="shared" si="1746"/>
        <v>0</v>
      </c>
      <c r="HC131" s="499">
        <f t="shared" ref="HC131:HC141" si="1855">HC130</f>
        <v>0</v>
      </c>
      <c r="HD131" s="1036">
        <v>154.5</v>
      </c>
      <c r="HE131" s="274">
        <f t="shared" si="1747"/>
        <v>0</v>
      </c>
      <c r="HF131" s="691">
        <f t="shared" ref="HF131:HF141" si="1856">HF130</f>
        <v>0</v>
      </c>
      <c r="HG131" s="317">
        <v>3762.5</v>
      </c>
      <c r="HH131" s="498">
        <f t="shared" si="1748"/>
        <v>0</v>
      </c>
      <c r="HI131" s="691">
        <f t="shared" ref="HI131:HI141" si="1857">HI130</f>
        <v>0</v>
      </c>
      <c r="HJ131" s="317">
        <f t="shared" si="1749"/>
        <v>1881.25</v>
      </c>
      <c r="HK131" s="498">
        <f t="shared" si="1750"/>
        <v>0</v>
      </c>
      <c r="HL131" s="689">
        <f t="shared" ref="HL131:HL141" si="1858">HL130</f>
        <v>0</v>
      </c>
      <c r="HM131" s="317">
        <f t="shared" si="1751"/>
        <v>376.25</v>
      </c>
      <c r="HN131" s="317">
        <f t="shared" si="1752"/>
        <v>0</v>
      </c>
      <c r="HO131" s="691">
        <f t="shared" ref="HO131:HO141" si="1859">HO130</f>
        <v>0</v>
      </c>
      <c r="HP131" s="964">
        <v>-740</v>
      </c>
      <c r="HQ131" s="498">
        <f t="shared" si="1753"/>
        <v>0</v>
      </c>
      <c r="HR131" s="499"/>
      <c r="HS131" s="298"/>
      <c r="HT131" s="392"/>
      <c r="HU131" s="691">
        <f t="shared" ref="HU131:HU141" si="1860">HU130</f>
        <v>0</v>
      </c>
      <c r="HV131" s="964">
        <v>-640</v>
      </c>
      <c r="HW131" s="498">
        <f t="shared" si="1754"/>
        <v>0</v>
      </c>
      <c r="HX131" s="499"/>
      <c r="HY131" s="298"/>
      <c r="HZ131" s="392"/>
      <c r="IA131" s="689">
        <f t="shared" ref="IA131:IA141" si="1861">IA130</f>
        <v>0</v>
      </c>
      <c r="IB131" s="1036">
        <v>1925</v>
      </c>
      <c r="IC131" s="317">
        <f t="shared" si="1755"/>
        <v>0</v>
      </c>
      <c r="ID131" s="499">
        <f t="shared" ref="ID131:ID141" si="1862">ID130</f>
        <v>0</v>
      </c>
      <c r="IE131" s="1036">
        <v>192.5</v>
      </c>
      <c r="IF131" s="392">
        <f t="shared" si="1756"/>
        <v>0</v>
      </c>
      <c r="IG131" s="691">
        <f t="shared" ref="IG131:IG141" si="1863">IG130</f>
        <v>0</v>
      </c>
      <c r="IH131" s="317">
        <v>2118.75</v>
      </c>
      <c r="II131" s="498">
        <f t="shared" si="1757"/>
        <v>0</v>
      </c>
      <c r="IJ131" s="691">
        <f t="shared" ref="IJ131:IJ141" si="1864">IJ130</f>
        <v>0</v>
      </c>
      <c r="IK131" s="298">
        <f t="shared" si="1758"/>
        <v>1059.375</v>
      </c>
      <c r="IL131" s="317">
        <f t="shared" si="1759"/>
        <v>0</v>
      </c>
      <c r="IM131" s="499">
        <f t="shared" ref="IM131:IM141" si="1865">IM130</f>
        <v>0</v>
      </c>
      <c r="IN131" s="1036">
        <v>194.75</v>
      </c>
      <c r="IO131" s="392">
        <f t="shared" si="1760"/>
        <v>0</v>
      </c>
      <c r="IP131" s="499">
        <f t="shared" ref="IP131:IP141" si="1866">IP130</f>
        <v>0</v>
      </c>
      <c r="IQ131" s="1036">
        <v>2712.5</v>
      </c>
      <c r="IR131" s="392">
        <f t="shared" si="1761"/>
        <v>0</v>
      </c>
      <c r="IS131" s="499"/>
      <c r="IT131" s="298"/>
      <c r="IU131" s="392"/>
      <c r="IV131" s="499">
        <f t="shared" ref="IV131:IV141" si="1867">IV130</f>
        <v>0</v>
      </c>
      <c r="IW131" s="298">
        <v>-243.75</v>
      </c>
      <c r="IX131" s="392">
        <f t="shared" si="1762"/>
        <v>0</v>
      </c>
      <c r="IY131" s="499">
        <f t="shared" ref="IY131:IY141" si="1868">IY130</f>
        <v>0</v>
      </c>
      <c r="IZ131" s="298">
        <f t="shared" si="1763"/>
        <v>-121.875</v>
      </c>
      <c r="JA131" s="392">
        <f t="shared" si="1764"/>
        <v>0</v>
      </c>
      <c r="JB131" s="385">
        <f t="shared" ref="JB131:JB141" si="1869">JB130</f>
        <v>0</v>
      </c>
      <c r="JC131" s="298">
        <v>-102.25</v>
      </c>
      <c r="JD131" s="392">
        <f t="shared" si="1765"/>
        <v>0</v>
      </c>
      <c r="JE131" s="499">
        <f t="shared" ref="JE131:JE141" si="1870">JE130</f>
        <v>0</v>
      </c>
      <c r="JF131" s="298">
        <v>1465</v>
      </c>
      <c r="JG131" s="392">
        <f t="shared" si="1766"/>
        <v>0</v>
      </c>
      <c r="JH131" s="499">
        <f t="shared" ref="JH131:JH141" si="1871">JH130</f>
        <v>0</v>
      </c>
      <c r="JI131" s="1036">
        <v>500</v>
      </c>
      <c r="JJ131" s="392">
        <f t="shared" si="1767"/>
        <v>0</v>
      </c>
      <c r="JK131" s="499">
        <f t="shared" ref="JK131:JK141" si="1872">JK130</f>
        <v>0</v>
      </c>
      <c r="JL131" s="1036">
        <v>250</v>
      </c>
      <c r="JM131" s="392">
        <f t="shared" si="1768"/>
        <v>0</v>
      </c>
      <c r="JN131" s="499">
        <f t="shared" ref="JN131:JN141" si="1873">JN130</f>
        <v>0</v>
      </c>
      <c r="JO131" s="298">
        <f t="shared" si="1769"/>
        <v>50</v>
      </c>
      <c r="JP131" s="392">
        <f t="shared" si="1770"/>
        <v>0</v>
      </c>
      <c r="JQ131" s="561">
        <f t="shared" si="1771"/>
        <v>0</v>
      </c>
      <c r="JR131" s="498">
        <f t="shared" ref="JR131:JR141" si="1874">JR130+JQ131</f>
        <v>0</v>
      </c>
      <c r="JS131" s="223"/>
      <c r="JT131" s="254">
        <f t="shared" si="1581"/>
        <v>43952</v>
      </c>
      <c r="JU131" s="253">
        <f t="shared" si="1582"/>
        <v>0</v>
      </c>
      <c r="JV131" s="253">
        <f t="shared" si="1583"/>
        <v>23531.25</v>
      </c>
      <c r="JW131" s="253">
        <f t="shared" si="1584"/>
        <v>0</v>
      </c>
      <c r="JX131" s="253">
        <f t="shared" si="1585"/>
        <v>20189</v>
      </c>
      <c r="JY131" s="253">
        <f t="shared" si="1586"/>
        <v>0</v>
      </c>
      <c r="JZ131" s="253">
        <f t="shared" si="1587"/>
        <v>0</v>
      </c>
      <c r="KA131" s="253">
        <f t="shared" si="1588"/>
        <v>21028</v>
      </c>
      <c r="KB131" s="253">
        <f t="shared" si="1589"/>
        <v>0</v>
      </c>
      <c r="KC131" s="253">
        <f t="shared" si="1590"/>
        <v>0</v>
      </c>
      <c r="KD131" s="831">
        <f t="shared" si="1591"/>
        <v>34217</v>
      </c>
      <c r="KE131" s="831">
        <f t="shared" si="1592"/>
        <v>0</v>
      </c>
      <c r="KF131" s="831">
        <f t="shared" si="1593"/>
        <v>0</v>
      </c>
      <c r="KG131" s="831">
        <f t="shared" si="1594"/>
        <v>9477.86</v>
      </c>
      <c r="KH131" s="831">
        <f t="shared" si="1595"/>
        <v>0</v>
      </c>
      <c r="KI131" s="831">
        <f t="shared" si="1596"/>
        <v>0</v>
      </c>
      <c r="KJ131" s="253">
        <f t="shared" si="1597"/>
        <v>0</v>
      </c>
      <c r="KK131" s="831">
        <f t="shared" si="1598"/>
        <v>0</v>
      </c>
      <c r="KL131" s="831">
        <f t="shared" si="1599"/>
        <v>110750</v>
      </c>
      <c r="KM131" s="831">
        <f t="shared" si="1600"/>
        <v>0</v>
      </c>
      <c r="KN131" s="831">
        <f t="shared" si="1601"/>
        <v>0</v>
      </c>
      <c r="KO131" s="831">
        <f t="shared" si="1602"/>
        <v>85459.375</v>
      </c>
      <c r="KP131" s="831">
        <f t="shared" si="1603"/>
        <v>0</v>
      </c>
      <c r="KQ131" s="831">
        <f t="shared" si="1604"/>
        <v>0</v>
      </c>
      <c r="KR131" s="831">
        <f t="shared" si="1605"/>
        <v>0</v>
      </c>
      <c r="KS131" s="831">
        <f t="shared" si="1606"/>
        <v>16783</v>
      </c>
      <c r="KT131" s="243">
        <f t="shared" si="1607"/>
        <v>0</v>
      </c>
      <c r="KU131" s="243">
        <f t="shared" si="1608"/>
        <v>0</v>
      </c>
      <c r="KV131" s="243">
        <f t="shared" si="1609"/>
        <v>0</v>
      </c>
      <c r="KW131" s="243">
        <f t="shared" si="1610"/>
        <v>0</v>
      </c>
      <c r="KX131" s="243">
        <f t="shared" si="1611"/>
        <v>0</v>
      </c>
      <c r="KY131" s="243">
        <f t="shared" si="1612"/>
        <v>0</v>
      </c>
      <c r="KZ131" s="243">
        <f t="shared" si="1660"/>
        <v>0</v>
      </c>
      <c r="LA131" s="243">
        <f t="shared" si="1613"/>
        <v>0</v>
      </c>
      <c r="LB131" s="243">
        <f t="shared" si="1614"/>
        <v>0</v>
      </c>
      <c r="LC131" s="243">
        <f t="shared" si="1615"/>
        <v>0</v>
      </c>
      <c r="LD131" s="243">
        <f t="shared" si="1616"/>
        <v>0</v>
      </c>
      <c r="LE131" s="243">
        <f t="shared" si="1617"/>
        <v>0</v>
      </c>
      <c r="LF131" s="243">
        <f t="shared" si="1618"/>
        <v>0</v>
      </c>
      <c r="LG131" s="243">
        <f t="shared" si="1619"/>
        <v>0</v>
      </c>
      <c r="LH131" s="243">
        <f t="shared" si="1620"/>
        <v>0</v>
      </c>
      <c r="LI131" s="243">
        <f t="shared" si="1621"/>
        <v>0</v>
      </c>
      <c r="LJ131" s="243">
        <f t="shared" si="1622"/>
        <v>0</v>
      </c>
      <c r="LK131" s="243">
        <f t="shared" si="1623"/>
        <v>0</v>
      </c>
      <c r="LL131" s="243">
        <f t="shared" si="1624"/>
        <v>0</v>
      </c>
      <c r="LM131" s="243">
        <f t="shared" si="1625"/>
        <v>0</v>
      </c>
      <c r="LN131" s="243">
        <f t="shared" si="1626"/>
        <v>0</v>
      </c>
      <c r="LO131" s="243">
        <f t="shared" si="1627"/>
        <v>0</v>
      </c>
      <c r="LP131" s="243">
        <f t="shared" si="1628"/>
        <v>0</v>
      </c>
      <c r="LQ131" s="243">
        <f t="shared" si="1629"/>
        <v>0</v>
      </c>
      <c r="LR131" s="243">
        <f t="shared" si="1630"/>
        <v>0</v>
      </c>
      <c r="LS131" s="243">
        <f t="shared" si="1631"/>
        <v>0</v>
      </c>
      <c r="LT131" s="243">
        <f t="shared" si="1632"/>
        <v>0</v>
      </c>
      <c r="LU131" s="243">
        <f t="shared" si="1633"/>
        <v>0</v>
      </c>
      <c r="LV131" s="243">
        <f t="shared" si="1634"/>
        <v>0</v>
      </c>
      <c r="LW131" s="243">
        <f t="shared" si="1635"/>
        <v>0</v>
      </c>
      <c r="LX131" s="243">
        <f t="shared" si="1636"/>
        <v>0</v>
      </c>
      <c r="LY131" s="243">
        <f t="shared" si="1637"/>
        <v>0</v>
      </c>
      <c r="LZ131" s="243">
        <f t="shared" si="1638"/>
        <v>0</v>
      </c>
      <c r="MA131" s="243">
        <f t="shared" si="1639"/>
        <v>0</v>
      </c>
      <c r="MB131" s="243">
        <f t="shared" si="1640"/>
        <v>0</v>
      </c>
      <c r="MC131" s="243">
        <f t="shared" si="1661"/>
        <v>0</v>
      </c>
      <c r="MD131" s="243">
        <f t="shared" si="1641"/>
        <v>0</v>
      </c>
      <c r="ME131" s="243">
        <f t="shared" si="1642"/>
        <v>0</v>
      </c>
      <c r="MF131" s="243">
        <f t="shared" si="1643"/>
        <v>0</v>
      </c>
      <c r="MG131" s="243">
        <f t="shared" si="1644"/>
        <v>0</v>
      </c>
      <c r="MH131" s="243">
        <f t="shared" si="1645"/>
        <v>0</v>
      </c>
      <c r="MI131" s="243">
        <f t="shared" si="1646"/>
        <v>0</v>
      </c>
      <c r="MJ131" s="243">
        <f t="shared" si="1647"/>
        <v>0</v>
      </c>
      <c r="MK131" s="243">
        <f t="shared" si="1648"/>
        <v>0</v>
      </c>
      <c r="ML131" s="243">
        <f t="shared" si="1649"/>
        <v>0</v>
      </c>
      <c r="MM131" s="243">
        <f t="shared" si="1650"/>
        <v>0</v>
      </c>
      <c r="MN131" s="243">
        <f t="shared" si="1651"/>
        <v>0</v>
      </c>
      <c r="MO131" s="243">
        <f t="shared" si="1652"/>
        <v>0</v>
      </c>
      <c r="MP131" s="243">
        <f t="shared" si="1653"/>
        <v>0</v>
      </c>
      <c r="MQ131" s="243">
        <f t="shared" si="1654"/>
        <v>0</v>
      </c>
      <c r="MR131" s="243">
        <f t="shared" si="1655"/>
        <v>0</v>
      </c>
      <c r="MS131" s="243">
        <f t="shared" si="1656"/>
        <v>0</v>
      </c>
      <c r="MT131" s="243">
        <f t="shared" si="1657"/>
        <v>0</v>
      </c>
      <c r="MU131" s="243">
        <f t="shared" si="1658"/>
        <v>0</v>
      </c>
      <c r="MV131" s="243">
        <f t="shared" si="1659"/>
        <v>0</v>
      </c>
      <c r="MW131" s="861">
        <f t="shared" si="1576"/>
        <v>43952</v>
      </c>
      <c r="MX131" s="253">
        <f t="shared" si="1577"/>
        <v>321435.48499999999</v>
      </c>
      <c r="MY131" s="243">
        <f t="shared" si="1578"/>
        <v>0</v>
      </c>
      <c r="MZ131" s="243">
        <f t="shared" si="1579"/>
        <v>0</v>
      </c>
      <c r="NA131" s="243">
        <f t="shared" si="1580"/>
        <v>321435.48499999999</v>
      </c>
      <c r="NB131" s="359"/>
      <c r="NC131" s="1159">
        <f t="shared" si="1772"/>
        <v>43497</v>
      </c>
      <c r="ND131" s="378">
        <f t="shared" si="1773"/>
        <v>-1144.5050000000001</v>
      </c>
      <c r="NE131" s="378">
        <f t="shared" si="1774"/>
        <v>0</v>
      </c>
      <c r="NF131" s="382">
        <f t="shared" si="1775"/>
        <v>0</v>
      </c>
      <c r="NG131" s="274">
        <f t="shared" si="1776"/>
        <v>-1144.5050000000001</v>
      </c>
      <c r="NH131" s="819">
        <f t="shared" si="1777"/>
        <v>43497</v>
      </c>
      <c r="NI131" s="269">
        <f t="shared" si="1778"/>
        <v>0</v>
      </c>
      <c r="NJ131" s="274">
        <f t="shared" si="1779"/>
        <v>-1144.5050000000001</v>
      </c>
      <c r="NK131" s="1113">
        <f t="shared" si="1780"/>
        <v>0</v>
      </c>
      <c r="NL131" s="992">
        <f t="shared" si="1781"/>
        <v>1</v>
      </c>
      <c r="NM131" s="413">
        <f t="shared" si="1782"/>
        <v>43497</v>
      </c>
      <c r="NN131" s="378">
        <f t="shared" ref="NN131:NN141" si="1875">NN130+NG131</f>
        <v>244960.36500000002</v>
      </c>
      <c r="NO131" s="243">
        <f>MAX(NN55:NN131)</f>
        <v>246104.87000000002</v>
      </c>
      <c r="NP131" s="243">
        <f t="shared" si="1783"/>
        <v>-1144.5050000000047</v>
      </c>
      <c r="NQ131" s="276">
        <f>(NP131=NP203)*1</f>
        <v>1</v>
      </c>
      <c r="NR131" s="254">
        <f t="shared" si="1784"/>
        <v>43497</v>
      </c>
      <c r="NS131" s="757"/>
      <c r="NT131" s="757"/>
      <c r="NU131" s="758"/>
      <c r="NV131" s="758"/>
      <c r="NW131" s="758"/>
      <c r="NX131" s="234"/>
      <c r="NY131" s="241"/>
      <c r="NZ131" s="241"/>
      <c r="OA131" s="143"/>
      <c r="OB131" s="241"/>
      <c r="OC131" s="241"/>
      <c r="OD131" s="236"/>
      <c r="OE131" s="236"/>
      <c r="OF131" s="236"/>
      <c r="OG131" s="234"/>
      <c r="OH131" s="143"/>
      <c r="OI131" s="236"/>
      <c r="OJ131" s="236"/>
      <c r="OK131" s="236"/>
      <c r="OL131" s="236"/>
      <c r="OM131" s="236"/>
      <c r="ON131" s="236"/>
      <c r="OO131" s="236"/>
      <c r="OP131" s="236"/>
      <c r="OQ131" s="236"/>
      <c r="OR131" s="236"/>
      <c r="OS131" s="236"/>
      <c r="OT131" s="236"/>
      <c r="OU131" s="236"/>
      <c r="OV131" s="236"/>
      <c r="OW131" s="236"/>
      <c r="OX131" s="236"/>
      <c r="OY131" s="236"/>
      <c r="OZ131" s="236"/>
      <c r="PA131" s="236"/>
      <c r="PB131" s="236"/>
      <c r="PC131" s="236"/>
      <c r="PD131" s="236"/>
      <c r="PE131" s="236"/>
      <c r="PF131" s="236"/>
      <c r="PG131" s="236"/>
      <c r="PH131" s="236"/>
      <c r="PI131" s="236"/>
      <c r="PJ131" s="236"/>
      <c r="PK131" s="236"/>
      <c r="PL131" s="236"/>
      <c r="PM131" s="236"/>
      <c r="PN131" s="236"/>
      <c r="PO131" s="236"/>
      <c r="PP131" s="236"/>
      <c r="PQ131" s="236"/>
      <c r="PR131" s="236"/>
      <c r="PS131" s="236"/>
      <c r="PT131" s="236"/>
      <c r="PU131" s="236"/>
      <c r="PV131" s="236"/>
      <c r="PW131" s="236"/>
      <c r="PX131" s="236"/>
      <c r="PY131" s="236"/>
      <c r="PZ131" s="236"/>
      <c r="QA131" s="236"/>
      <c r="QB131" s="236"/>
      <c r="QC131" s="236"/>
      <c r="QD131" s="236"/>
      <c r="QE131" s="236"/>
      <c r="QF131" s="236"/>
      <c r="QG131" s="236"/>
      <c r="QH131" s="236"/>
      <c r="QI131" s="236"/>
      <c r="QJ131" s="236"/>
      <c r="QK131" s="236"/>
      <c r="QL131" s="236"/>
      <c r="QM131" s="236"/>
      <c r="QN131" s="236"/>
      <c r="QO131" s="236"/>
      <c r="QP131" s="236"/>
      <c r="QQ131" s="236"/>
      <c r="QR131" s="236"/>
      <c r="QS131" s="236"/>
      <c r="QT131" s="236"/>
      <c r="QU131" s="236"/>
      <c r="QV131" s="236"/>
      <c r="QW131" s="236"/>
      <c r="QX131" s="236"/>
      <c r="QY131" s="84"/>
      <c r="QZ131" s="84"/>
      <c r="RA131" s="84"/>
      <c r="RB131" s="84"/>
      <c r="RC131" s="84"/>
      <c r="RD131" s="84"/>
      <c r="RE131" s="84"/>
      <c r="RF131" s="84"/>
      <c r="RG131" s="84"/>
      <c r="RH131" s="84"/>
      <c r="RI131" s="84"/>
      <c r="RJ131" s="84"/>
      <c r="RK131" s="84"/>
      <c r="RL131" s="84"/>
      <c r="RM131" s="84"/>
      <c r="RN131" s="84"/>
      <c r="RO131" s="84"/>
      <c r="RP131" s="84"/>
      <c r="RQ131" s="84"/>
      <c r="RR131" s="84"/>
      <c r="RS131" s="84"/>
      <c r="RT131" s="84"/>
      <c r="RU131" s="84"/>
      <c r="RV131" s="84"/>
      <c r="RW131" s="84"/>
      <c r="RX131" s="84"/>
      <c r="RY131" s="84"/>
      <c r="RZ131" s="84"/>
      <c r="SA131" s="84"/>
      <c r="SB131" s="84"/>
      <c r="SC131" s="84"/>
      <c r="SD131" s="84"/>
      <c r="SE131" s="84"/>
      <c r="SF131" s="84"/>
      <c r="SG131" s="84"/>
      <c r="SH131" s="84"/>
      <c r="SI131" s="84"/>
      <c r="SJ131" s="84"/>
      <c r="SK131" s="84"/>
      <c r="SL131" s="84"/>
      <c r="SM131" s="84"/>
      <c r="SN131" s="84"/>
      <c r="SO131" s="84"/>
      <c r="SP131" s="84"/>
      <c r="SQ131" s="84"/>
      <c r="SR131" s="84"/>
      <c r="SS131" s="84"/>
      <c r="ST131" s="84"/>
      <c r="SU131" s="84"/>
      <c r="SV131" s="84"/>
      <c r="SW131" s="84"/>
      <c r="SX131" s="84"/>
      <c r="SY131" s="84"/>
      <c r="SZ131" s="84"/>
      <c r="TA131" s="84"/>
      <c r="TB131" s="84"/>
      <c r="TC131" s="84"/>
      <c r="TD131" s="84"/>
      <c r="TE131" s="84"/>
      <c r="TF131" s="84"/>
      <c r="TG131" s="84"/>
      <c r="TH131" s="84"/>
      <c r="TI131" s="84"/>
      <c r="TJ131" s="84"/>
      <c r="TK131" s="84"/>
      <c r="TL131" s="84"/>
      <c r="TM131" s="84"/>
      <c r="TN131" s="84"/>
      <c r="TO131" s="84"/>
      <c r="TP131" s="84"/>
      <c r="TQ131" s="84"/>
      <c r="TR131" s="84"/>
      <c r="TS131" s="84"/>
      <c r="TT131" s="84"/>
      <c r="TU131" s="84"/>
      <c r="TV131" s="84"/>
      <c r="TW131" s="84"/>
      <c r="TX131" s="84"/>
      <c r="TY131" s="84"/>
      <c r="TZ131" s="84"/>
      <c r="UA131" s="84"/>
      <c r="UB131" s="84"/>
      <c r="UC131" s="84"/>
      <c r="UD131" s="84"/>
      <c r="UE131" s="84"/>
      <c r="UF131" s="84"/>
      <c r="UG131" s="84"/>
      <c r="UH131" s="84"/>
      <c r="UI131" s="84"/>
    </row>
    <row r="132" spans="1:555" s="90" customFormat="1" ht="19.5" customHeight="1" x14ac:dyDescent="0.35">
      <c r="A132" s="84"/>
      <c r="B132" s="1167">
        <f t="shared" si="1785"/>
        <v>43525</v>
      </c>
      <c r="C132" s="867">
        <f t="shared" si="1786"/>
        <v>25608.864999999998</v>
      </c>
      <c r="D132" s="869">
        <v>0</v>
      </c>
      <c r="E132" s="869">
        <v>0</v>
      </c>
      <c r="F132" s="867">
        <f t="shared" si="1662"/>
        <v>4234.87</v>
      </c>
      <c r="G132" s="870">
        <f t="shared" si="1787"/>
        <v>29843.734999999997</v>
      </c>
      <c r="H132" s="953">
        <f t="shared" si="1788"/>
        <v>0.16536734447231458</v>
      </c>
      <c r="I132" s="355">
        <f t="shared" si="1789"/>
        <v>249195.23500000002</v>
      </c>
      <c r="J132" s="355">
        <f>MAX(I55:I132)</f>
        <v>249195.23500000002</v>
      </c>
      <c r="K132" s="355">
        <f t="shared" si="1663"/>
        <v>0</v>
      </c>
      <c r="L132" s="1145">
        <f t="shared" si="1664"/>
        <v>43525</v>
      </c>
      <c r="M132" s="330">
        <f t="shared" si="1790"/>
        <v>0</v>
      </c>
      <c r="N132" s="1034">
        <v>9652.5</v>
      </c>
      <c r="O132" s="498">
        <f t="shared" si="1665"/>
        <v>0</v>
      </c>
      <c r="P132" s="330">
        <f t="shared" si="1791"/>
        <v>1</v>
      </c>
      <c r="Q132" s="382">
        <f t="shared" si="1666"/>
        <v>965.25</v>
      </c>
      <c r="R132" s="274">
        <f t="shared" si="1667"/>
        <v>965.25</v>
      </c>
      <c r="S132" s="499">
        <f t="shared" si="1792"/>
        <v>0</v>
      </c>
      <c r="T132" s="1036">
        <v>6190</v>
      </c>
      <c r="U132" s="269">
        <f t="shared" si="1668"/>
        <v>0</v>
      </c>
      <c r="V132" s="499">
        <f t="shared" si="1793"/>
        <v>1</v>
      </c>
      <c r="W132" s="1036">
        <v>619</v>
      </c>
      <c r="X132" s="269">
        <f t="shared" si="1669"/>
        <v>619</v>
      </c>
      <c r="Y132" s="499">
        <f t="shared" si="1794"/>
        <v>0</v>
      </c>
      <c r="Z132" s="298">
        <v>2550</v>
      </c>
      <c r="AA132" s="392">
        <f t="shared" si="1670"/>
        <v>0</v>
      </c>
      <c r="AB132" s="330">
        <f t="shared" si="1795"/>
        <v>0</v>
      </c>
      <c r="AC132" s="298">
        <f t="shared" si="1671"/>
        <v>1275</v>
      </c>
      <c r="AD132" s="274">
        <f t="shared" si="1672"/>
        <v>0</v>
      </c>
      <c r="AE132" s="499">
        <f t="shared" si="1796"/>
        <v>1</v>
      </c>
      <c r="AF132" s="1036">
        <v>255</v>
      </c>
      <c r="AG132" s="274">
        <f t="shared" si="1673"/>
        <v>255</v>
      </c>
      <c r="AH132" s="499">
        <f t="shared" si="1797"/>
        <v>0</v>
      </c>
      <c r="AI132" s="1036">
        <v>1465</v>
      </c>
      <c r="AJ132" s="392">
        <f t="shared" si="1674"/>
        <v>0</v>
      </c>
      <c r="AK132" s="330">
        <f t="shared" si="1798"/>
        <v>0</v>
      </c>
      <c r="AL132" s="1036">
        <v>732.5</v>
      </c>
      <c r="AM132" s="274">
        <f t="shared" si="1675"/>
        <v>0</v>
      </c>
      <c r="AN132" s="499">
        <f t="shared" si="1799"/>
        <v>1</v>
      </c>
      <c r="AO132" s="1036">
        <v>293</v>
      </c>
      <c r="AP132" s="392">
        <f t="shared" si="1676"/>
        <v>293</v>
      </c>
      <c r="AQ132" s="316">
        <f t="shared" si="1800"/>
        <v>0</v>
      </c>
      <c r="AR132" s="964">
        <v>-836.25</v>
      </c>
      <c r="AS132" s="392">
        <f t="shared" si="1677"/>
        <v>0</v>
      </c>
      <c r="AT132" s="276">
        <f t="shared" si="1801"/>
        <v>0</v>
      </c>
      <c r="AU132" s="964">
        <v>-418.13</v>
      </c>
      <c r="AV132" s="392">
        <f t="shared" si="1678"/>
        <v>0</v>
      </c>
      <c r="AW132" s="297">
        <f t="shared" si="1802"/>
        <v>1</v>
      </c>
      <c r="AX132" s="964">
        <v>-83.63</v>
      </c>
      <c r="AY132" s="274">
        <f t="shared" si="1679"/>
        <v>-83.63</v>
      </c>
      <c r="AZ132" s="499">
        <f t="shared" si="1803"/>
        <v>0</v>
      </c>
      <c r="BA132" s="268">
        <v>1130</v>
      </c>
      <c r="BB132" s="392">
        <f t="shared" si="1680"/>
        <v>0</v>
      </c>
      <c r="BC132" s="330">
        <f t="shared" si="1804"/>
        <v>0</v>
      </c>
      <c r="BD132" s="268">
        <v>1410</v>
      </c>
      <c r="BE132" s="274">
        <f t="shared" si="1681"/>
        <v>0</v>
      </c>
      <c r="BF132" s="499">
        <f t="shared" si="1805"/>
        <v>0</v>
      </c>
      <c r="BG132" s="1036">
        <v>2162.5</v>
      </c>
      <c r="BH132" s="358">
        <f t="shared" si="1682"/>
        <v>0</v>
      </c>
      <c r="BI132" s="499">
        <f t="shared" si="1806"/>
        <v>0</v>
      </c>
      <c r="BJ132" s="1036">
        <v>3756.25</v>
      </c>
      <c r="BK132" s="269">
        <f t="shared" si="1683"/>
        <v>0</v>
      </c>
      <c r="BL132" s="499">
        <f t="shared" si="1807"/>
        <v>1</v>
      </c>
      <c r="BM132" s="382">
        <f t="shared" si="1684"/>
        <v>1878.125</v>
      </c>
      <c r="BN132" s="392">
        <f t="shared" si="1685"/>
        <v>1878.125</v>
      </c>
      <c r="BO132" s="499">
        <f t="shared" si="1808"/>
        <v>0</v>
      </c>
      <c r="BP132" s="1036">
        <v>562.5</v>
      </c>
      <c r="BQ132" s="274">
        <f t="shared" si="1686"/>
        <v>0</v>
      </c>
      <c r="BR132" s="499">
        <f t="shared" si="1809"/>
        <v>0</v>
      </c>
      <c r="BS132" s="298">
        <v>706.25</v>
      </c>
      <c r="BT132" s="269">
        <f t="shared" si="1687"/>
        <v>0</v>
      </c>
      <c r="BU132" s="499">
        <f t="shared" si="1810"/>
        <v>1</v>
      </c>
      <c r="BV132" s="298">
        <f t="shared" si="1688"/>
        <v>353.125</v>
      </c>
      <c r="BW132" s="392">
        <f t="shared" si="1689"/>
        <v>353.125</v>
      </c>
      <c r="BX132" s="499">
        <f t="shared" si="1811"/>
        <v>0</v>
      </c>
      <c r="BY132" s="964">
        <v>-285</v>
      </c>
      <c r="BZ132" s="392">
        <f t="shared" si="1690"/>
        <v>0</v>
      </c>
      <c r="CA132" s="297">
        <f t="shared" ref="CA132:CA141" si="1876">CA131</f>
        <v>0</v>
      </c>
      <c r="CB132" s="964">
        <v>-450</v>
      </c>
      <c r="CC132" s="269">
        <f t="shared" si="1691"/>
        <v>0</v>
      </c>
      <c r="CD132" s="501">
        <f t="shared" si="1812"/>
        <v>0</v>
      </c>
      <c r="CE132" s="298">
        <f t="shared" si="1692"/>
        <v>-225</v>
      </c>
      <c r="CF132" s="500">
        <f t="shared" si="1693"/>
        <v>0</v>
      </c>
      <c r="CG132" s="330">
        <f t="shared" si="1813"/>
        <v>1</v>
      </c>
      <c r="CH132" s="964">
        <v>-45</v>
      </c>
      <c r="CI132" s="299">
        <f t="shared" si="1694"/>
        <v>-45</v>
      </c>
      <c r="CJ132" s="499">
        <f t="shared" si="1814"/>
        <v>0</v>
      </c>
      <c r="CK132" s="268"/>
      <c r="CL132" s="392">
        <f t="shared" si="1695"/>
        <v>0</v>
      </c>
      <c r="CM132" s="330">
        <f t="shared" si="1815"/>
        <v>0</v>
      </c>
      <c r="CN132" s="268"/>
      <c r="CO132" s="269">
        <f t="shared" si="1696"/>
        <v>0</v>
      </c>
      <c r="CP132" s="501">
        <f t="shared" si="1816"/>
        <v>0</v>
      </c>
      <c r="CQ132" s="497"/>
      <c r="CR132" s="299"/>
      <c r="CS132" s="330">
        <f t="shared" si="1817"/>
        <v>1</v>
      </c>
      <c r="CT132" s="268"/>
      <c r="CU132" s="274">
        <f t="shared" si="1697"/>
        <v>0</v>
      </c>
      <c r="CV132" s="323">
        <f t="shared" si="1698"/>
        <v>4234.87</v>
      </c>
      <c r="CW132" s="323">
        <f t="shared" si="1818"/>
        <v>249195.23500000002</v>
      </c>
      <c r="CX132" s="223"/>
      <c r="CY132" s="1127">
        <f t="shared" si="1819"/>
        <v>43525</v>
      </c>
      <c r="CZ132" s="297">
        <f t="shared" si="1820"/>
        <v>0</v>
      </c>
      <c r="DA132" s="269">
        <v>2075</v>
      </c>
      <c r="DB132" s="299">
        <f t="shared" si="1699"/>
        <v>0</v>
      </c>
      <c r="DC132" s="297">
        <f t="shared" si="1821"/>
        <v>0</v>
      </c>
      <c r="DD132" s="298">
        <f t="shared" si="1700"/>
        <v>207.5</v>
      </c>
      <c r="DE132" s="299">
        <f t="shared" si="1701"/>
        <v>0</v>
      </c>
      <c r="DF132" s="297">
        <f t="shared" si="1822"/>
        <v>0</v>
      </c>
      <c r="DG132" s="1217">
        <v>2970</v>
      </c>
      <c r="DH132" s="299">
        <f t="shared" si="1702"/>
        <v>0</v>
      </c>
      <c r="DI132" s="297">
        <f t="shared" si="1823"/>
        <v>0</v>
      </c>
      <c r="DJ132" s="1039">
        <v>297</v>
      </c>
      <c r="DK132" s="596">
        <f t="shared" si="1703"/>
        <v>0</v>
      </c>
      <c r="DL132" s="297">
        <f t="shared" si="1824"/>
        <v>0</v>
      </c>
      <c r="DM132" s="1217">
        <v>4080</v>
      </c>
      <c r="DN132" s="596">
        <f t="shared" si="1704"/>
        <v>0</v>
      </c>
      <c r="DO132" s="330">
        <f t="shared" si="1825"/>
        <v>0</v>
      </c>
      <c r="DP132" s="298">
        <f t="shared" si="1705"/>
        <v>2040</v>
      </c>
      <c r="DQ132" s="274">
        <f t="shared" si="1706"/>
        <v>0</v>
      </c>
      <c r="DR132" s="499">
        <f t="shared" si="1826"/>
        <v>0</v>
      </c>
      <c r="DS132" s="298">
        <f t="shared" si="1707"/>
        <v>408</v>
      </c>
      <c r="DT132" s="274">
        <f t="shared" si="1708"/>
        <v>0</v>
      </c>
      <c r="DU132" s="297">
        <f t="shared" si="1827"/>
        <v>0</v>
      </c>
      <c r="DV132" s="1040">
        <v>-5</v>
      </c>
      <c r="DW132" s="596">
        <f t="shared" si="1709"/>
        <v>0</v>
      </c>
      <c r="DX132" s="297">
        <f t="shared" si="1828"/>
        <v>0</v>
      </c>
      <c r="DY132" s="269">
        <f t="shared" si="1710"/>
        <v>-2.5</v>
      </c>
      <c r="DZ132" s="596">
        <f t="shared" si="1711"/>
        <v>0</v>
      </c>
      <c r="EA132" s="297">
        <f t="shared" si="1829"/>
        <v>0</v>
      </c>
      <c r="EB132" s="1052">
        <v>-1</v>
      </c>
      <c r="EC132" s="596">
        <f t="shared" si="1712"/>
        <v>0</v>
      </c>
      <c r="ED132" s="297">
        <f t="shared" si="1830"/>
        <v>0</v>
      </c>
      <c r="EE132" s="274">
        <v>1987</v>
      </c>
      <c r="EF132" s="596">
        <f t="shared" si="1713"/>
        <v>0</v>
      </c>
      <c r="EG132" s="297">
        <f t="shared" si="1831"/>
        <v>0</v>
      </c>
      <c r="EH132" s="269">
        <f t="shared" si="1714"/>
        <v>993.5</v>
      </c>
      <c r="EI132" s="596">
        <f t="shared" si="1715"/>
        <v>0</v>
      </c>
      <c r="EJ132" s="276">
        <f t="shared" si="1832"/>
        <v>0</v>
      </c>
      <c r="EK132" s="269">
        <f t="shared" si="1716"/>
        <v>198.7</v>
      </c>
      <c r="EL132" s="596">
        <f t="shared" si="1717"/>
        <v>0</v>
      </c>
      <c r="EM132" s="297">
        <f t="shared" si="1833"/>
        <v>0</v>
      </c>
      <c r="EN132" s="1229">
        <v>320</v>
      </c>
      <c r="EO132" s="596">
        <f t="shared" si="1718"/>
        <v>0</v>
      </c>
      <c r="EP132" s="297">
        <f t="shared" si="1834"/>
        <v>0</v>
      </c>
      <c r="EQ132" s="269">
        <v>345</v>
      </c>
      <c r="ER132" s="596">
        <f t="shared" si="1719"/>
        <v>0</v>
      </c>
      <c r="ES132" s="297">
        <f t="shared" si="1835"/>
        <v>0</v>
      </c>
      <c r="ET132" s="1039">
        <v>3440</v>
      </c>
      <c r="EU132" s="596">
        <f t="shared" si="1720"/>
        <v>0</v>
      </c>
      <c r="EV132" s="297">
        <f t="shared" si="1836"/>
        <v>0</v>
      </c>
      <c r="EW132" s="1039">
        <v>4119</v>
      </c>
      <c r="EX132" s="596">
        <f t="shared" si="1721"/>
        <v>0</v>
      </c>
      <c r="EY132" s="297">
        <f t="shared" si="1837"/>
        <v>0</v>
      </c>
      <c r="EZ132" s="1036">
        <v>2059</v>
      </c>
      <c r="FA132" s="596">
        <f t="shared" si="1722"/>
        <v>0</v>
      </c>
      <c r="FB132" s="297">
        <f t="shared" si="1838"/>
        <v>0</v>
      </c>
      <c r="FC132" s="964">
        <v>-31.25</v>
      </c>
      <c r="FD132" s="596">
        <f t="shared" si="1723"/>
        <v>0</v>
      </c>
      <c r="FE132" s="297">
        <f t="shared" si="1839"/>
        <v>0</v>
      </c>
      <c r="FF132" s="1237">
        <v>-13</v>
      </c>
      <c r="FG132" s="596">
        <f t="shared" si="1724"/>
        <v>0</v>
      </c>
      <c r="FH132" s="297">
        <f t="shared" si="1840"/>
        <v>0</v>
      </c>
      <c r="FI132" s="1040">
        <v>-6</v>
      </c>
      <c r="FJ132" s="596">
        <f t="shared" si="1725"/>
        <v>0</v>
      </c>
      <c r="FK132" s="297">
        <f t="shared" si="1841"/>
        <v>0</v>
      </c>
      <c r="FL132" s="1039">
        <v>2990</v>
      </c>
      <c r="FM132" s="596">
        <f t="shared" si="1726"/>
        <v>0</v>
      </c>
      <c r="FN132" s="297">
        <f t="shared" si="1842"/>
        <v>0</v>
      </c>
      <c r="FO132" s="1040">
        <v>-2650</v>
      </c>
      <c r="FP132" s="274">
        <f t="shared" si="1727"/>
        <v>0</v>
      </c>
      <c r="FQ132" s="274"/>
      <c r="FR132" s="297">
        <f t="shared" si="1843"/>
        <v>0</v>
      </c>
      <c r="FS132" s="269">
        <f t="shared" si="1728"/>
        <v>-1325</v>
      </c>
      <c r="FT132" s="596">
        <f t="shared" si="1729"/>
        <v>0</v>
      </c>
      <c r="FU132" s="297">
        <f t="shared" si="1844"/>
        <v>0</v>
      </c>
      <c r="FV132" s="269">
        <f t="shared" si="1730"/>
        <v>-265</v>
      </c>
      <c r="FW132" s="596">
        <f t="shared" si="1731"/>
        <v>0</v>
      </c>
      <c r="FX132" s="301">
        <f t="shared" si="1732"/>
        <v>0</v>
      </c>
      <c r="FY132" s="492">
        <f t="shared" si="1845"/>
        <v>0</v>
      </c>
      <c r="FZ132" s="302"/>
      <c r="GA132" s="1131">
        <f t="shared" si="1733"/>
        <v>43525</v>
      </c>
      <c r="GB132" s="316">
        <f t="shared" si="1846"/>
        <v>0</v>
      </c>
      <c r="GC132" s="323">
        <v>2870</v>
      </c>
      <c r="GD132" s="268">
        <f t="shared" si="1734"/>
        <v>0</v>
      </c>
      <c r="GE132" s="316">
        <f t="shared" si="1847"/>
        <v>0</v>
      </c>
      <c r="GF132" s="1036">
        <v>287</v>
      </c>
      <c r="GG132" s="386">
        <f t="shared" si="1735"/>
        <v>0</v>
      </c>
      <c r="GH132" s="669">
        <f t="shared" si="1848"/>
        <v>0</v>
      </c>
      <c r="GI132" s="1036">
        <v>2430</v>
      </c>
      <c r="GJ132" s="268">
        <f t="shared" si="1736"/>
        <v>0</v>
      </c>
      <c r="GK132" s="546">
        <f t="shared" si="1849"/>
        <v>0</v>
      </c>
      <c r="GL132" s="268">
        <f t="shared" si="1737"/>
        <v>243</v>
      </c>
      <c r="GM132" s="386">
        <f t="shared" si="1738"/>
        <v>0</v>
      </c>
      <c r="GN132" s="297">
        <f t="shared" si="1850"/>
        <v>0</v>
      </c>
      <c r="GO132" s="269">
        <v>3791.25</v>
      </c>
      <c r="GP132" s="596">
        <f t="shared" si="1739"/>
        <v>0</v>
      </c>
      <c r="GQ132" s="330">
        <f t="shared" si="1851"/>
        <v>0</v>
      </c>
      <c r="GR132" s="298">
        <f t="shared" si="1740"/>
        <v>1895.625</v>
      </c>
      <c r="GS132" s="274">
        <f t="shared" si="1741"/>
        <v>0</v>
      </c>
      <c r="GT132" s="499">
        <f t="shared" si="1852"/>
        <v>0</v>
      </c>
      <c r="GU132" s="298">
        <f t="shared" si="1742"/>
        <v>379.125</v>
      </c>
      <c r="GV132" s="274">
        <f t="shared" si="1743"/>
        <v>0</v>
      </c>
      <c r="GW132" s="499">
        <f t="shared" si="1853"/>
        <v>0</v>
      </c>
      <c r="GX132" s="1036">
        <v>125</v>
      </c>
      <c r="GY132" s="274">
        <f t="shared" si="1744"/>
        <v>0</v>
      </c>
      <c r="GZ132" s="499">
        <f t="shared" si="1854"/>
        <v>0</v>
      </c>
      <c r="HA132" s="298">
        <f t="shared" si="1745"/>
        <v>62.5</v>
      </c>
      <c r="HB132" s="274">
        <f t="shared" si="1746"/>
        <v>0</v>
      </c>
      <c r="HC132" s="499">
        <f t="shared" si="1855"/>
        <v>0</v>
      </c>
      <c r="HD132" s="1036">
        <v>25</v>
      </c>
      <c r="HE132" s="274">
        <f t="shared" si="1747"/>
        <v>0</v>
      </c>
      <c r="HF132" s="691">
        <f t="shared" si="1856"/>
        <v>0</v>
      </c>
      <c r="HG132" s="317">
        <v>570</v>
      </c>
      <c r="HH132" s="498">
        <f t="shared" si="1748"/>
        <v>0</v>
      </c>
      <c r="HI132" s="691">
        <f t="shared" si="1857"/>
        <v>0</v>
      </c>
      <c r="HJ132" s="317">
        <f t="shared" si="1749"/>
        <v>285</v>
      </c>
      <c r="HK132" s="498">
        <f t="shared" si="1750"/>
        <v>0</v>
      </c>
      <c r="HL132" s="689">
        <f t="shared" si="1858"/>
        <v>0</v>
      </c>
      <c r="HM132" s="317">
        <f t="shared" si="1751"/>
        <v>57</v>
      </c>
      <c r="HN132" s="317">
        <f t="shared" si="1752"/>
        <v>0</v>
      </c>
      <c r="HO132" s="691">
        <f t="shared" si="1859"/>
        <v>0</v>
      </c>
      <c r="HP132" s="964">
        <v>-140</v>
      </c>
      <c r="HQ132" s="498">
        <f t="shared" si="1753"/>
        <v>0</v>
      </c>
      <c r="HR132" s="499"/>
      <c r="HS132" s="298"/>
      <c r="HT132" s="392"/>
      <c r="HU132" s="691">
        <f t="shared" si="1860"/>
        <v>0</v>
      </c>
      <c r="HV132" s="1036">
        <v>945</v>
      </c>
      <c r="HW132" s="498">
        <f t="shared" si="1754"/>
        <v>0</v>
      </c>
      <c r="HX132" s="499"/>
      <c r="HY132" s="298"/>
      <c r="HZ132" s="392"/>
      <c r="IA132" s="689">
        <f t="shared" si="1861"/>
        <v>0</v>
      </c>
      <c r="IB132" s="1036">
        <v>3275</v>
      </c>
      <c r="IC132" s="317">
        <f t="shared" si="1755"/>
        <v>0</v>
      </c>
      <c r="ID132" s="499">
        <f t="shared" si="1862"/>
        <v>0</v>
      </c>
      <c r="IE132" s="1036">
        <v>269.5</v>
      </c>
      <c r="IF132" s="392">
        <f t="shared" si="1756"/>
        <v>0</v>
      </c>
      <c r="IG132" s="691">
        <f t="shared" si="1863"/>
        <v>0</v>
      </c>
      <c r="IH132" s="317">
        <v>2331.25</v>
      </c>
      <c r="II132" s="498">
        <f t="shared" si="1757"/>
        <v>0</v>
      </c>
      <c r="IJ132" s="691">
        <f t="shared" si="1864"/>
        <v>0</v>
      </c>
      <c r="IK132" s="298">
        <f t="shared" si="1758"/>
        <v>1165.625</v>
      </c>
      <c r="IL132" s="317">
        <f t="shared" si="1759"/>
        <v>0</v>
      </c>
      <c r="IM132" s="499">
        <f t="shared" si="1865"/>
        <v>0</v>
      </c>
      <c r="IN132" s="1036">
        <v>198.25</v>
      </c>
      <c r="IO132" s="392">
        <f t="shared" si="1760"/>
        <v>0</v>
      </c>
      <c r="IP132" s="499">
        <f t="shared" si="1866"/>
        <v>0</v>
      </c>
      <c r="IQ132" s="964">
        <v>-800</v>
      </c>
      <c r="IR132" s="392">
        <f t="shared" si="1761"/>
        <v>0</v>
      </c>
      <c r="IS132" s="499"/>
      <c r="IT132" s="298"/>
      <c r="IU132" s="392"/>
      <c r="IV132" s="499">
        <f t="shared" si="1867"/>
        <v>0</v>
      </c>
      <c r="IW132" s="298">
        <v>1337.5</v>
      </c>
      <c r="IX132" s="392">
        <f t="shared" si="1762"/>
        <v>0</v>
      </c>
      <c r="IY132" s="499">
        <f t="shared" si="1868"/>
        <v>0</v>
      </c>
      <c r="IZ132" s="298">
        <f t="shared" si="1763"/>
        <v>668.75</v>
      </c>
      <c r="JA132" s="392">
        <f t="shared" si="1764"/>
        <v>0</v>
      </c>
      <c r="JB132" s="385">
        <f t="shared" si="1869"/>
        <v>0</v>
      </c>
      <c r="JC132" s="298">
        <v>126.37</v>
      </c>
      <c r="JD132" s="392">
        <f t="shared" si="1765"/>
        <v>0</v>
      </c>
      <c r="JE132" s="499">
        <f t="shared" si="1870"/>
        <v>0</v>
      </c>
      <c r="JF132" s="298">
        <v>1720</v>
      </c>
      <c r="JG132" s="392">
        <f t="shared" si="1766"/>
        <v>0</v>
      </c>
      <c r="JH132" s="499">
        <f t="shared" si="1871"/>
        <v>0</v>
      </c>
      <c r="JI132" s="964">
        <v>-3720</v>
      </c>
      <c r="JJ132" s="392">
        <f t="shared" si="1767"/>
        <v>0</v>
      </c>
      <c r="JK132" s="499">
        <f t="shared" si="1872"/>
        <v>0</v>
      </c>
      <c r="JL132" s="964">
        <v>-1860</v>
      </c>
      <c r="JM132" s="392">
        <f t="shared" si="1768"/>
        <v>0</v>
      </c>
      <c r="JN132" s="499">
        <f t="shared" si="1873"/>
        <v>0</v>
      </c>
      <c r="JO132" s="298">
        <f t="shared" si="1769"/>
        <v>-372</v>
      </c>
      <c r="JP132" s="392">
        <f t="shared" si="1770"/>
        <v>0</v>
      </c>
      <c r="JQ132" s="561">
        <f t="shared" si="1771"/>
        <v>0</v>
      </c>
      <c r="JR132" s="498">
        <f t="shared" si="1874"/>
        <v>0</v>
      </c>
      <c r="JS132" s="223"/>
      <c r="JT132" s="254">
        <f t="shared" si="1581"/>
        <v>43983</v>
      </c>
      <c r="JU132" s="253">
        <f t="shared" si="1582"/>
        <v>0</v>
      </c>
      <c r="JV132" s="253">
        <f t="shared" si="1583"/>
        <v>25660.75</v>
      </c>
      <c r="JW132" s="253">
        <f t="shared" si="1584"/>
        <v>0</v>
      </c>
      <c r="JX132" s="253">
        <f t="shared" si="1585"/>
        <v>21805.5</v>
      </c>
      <c r="JY132" s="253">
        <f t="shared" si="1586"/>
        <v>0</v>
      </c>
      <c r="JZ132" s="253">
        <f t="shared" si="1587"/>
        <v>0</v>
      </c>
      <c r="KA132" s="253">
        <f t="shared" si="1588"/>
        <v>21455</v>
      </c>
      <c r="KB132" s="253">
        <f t="shared" si="1589"/>
        <v>0</v>
      </c>
      <c r="KC132" s="253">
        <f t="shared" si="1590"/>
        <v>0</v>
      </c>
      <c r="KD132" s="831">
        <f t="shared" si="1591"/>
        <v>35444</v>
      </c>
      <c r="KE132" s="831">
        <f t="shared" si="1592"/>
        <v>0</v>
      </c>
      <c r="KF132" s="831">
        <f t="shared" si="1593"/>
        <v>0</v>
      </c>
      <c r="KG132" s="831">
        <f t="shared" si="1594"/>
        <v>9811.4800000000014</v>
      </c>
      <c r="KH132" s="831">
        <f t="shared" si="1595"/>
        <v>0</v>
      </c>
      <c r="KI132" s="831">
        <f t="shared" si="1596"/>
        <v>0</v>
      </c>
      <c r="KJ132" s="253">
        <f t="shared" si="1597"/>
        <v>0</v>
      </c>
      <c r="KK132" s="831">
        <f t="shared" si="1598"/>
        <v>0</v>
      </c>
      <c r="KL132" s="831">
        <f t="shared" si="1599"/>
        <v>111968.75</v>
      </c>
      <c r="KM132" s="831">
        <f t="shared" si="1600"/>
        <v>0</v>
      </c>
      <c r="KN132" s="831">
        <f t="shared" si="1601"/>
        <v>0</v>
      </c>
      <c r="KO132" s="831">
        <f t="shared" si="1602"/>
        <v>86446.875</v>
      </c>
      <c r="KP132" s="831">
        <f t="shared" si="1603"/>
        <v>0</v>
      </c>
      <c r="KQ132" s="831">
        <f t="shared" si="1604"/>
        <v>0</v>
      </c>
      <c r="KR132" s="831">
        <f t="shared" si="1605"/>
        <v>0</v>
      </c>
      <c r="KS132" s="831">
        <f t="shared" si="1606"/>
        <v>16626</v>
      </c>
      <c r="KT132" s="243">
        <f t="shared" si="1607"/>
        <v>0</v>
      </c>
      <c r="KU132" s="243">
        <f t="shared" si="1608"/>
        <v>0</v>
      </c>
      <c r="KV132" s="243">
        <f t="shared" si="1609"/>
        <v>0</v>
      </c>
      <c r="KW132" s="243">
        <f t="shared" si="1610"/>
        <v>0</v>
      </c>
      <c r="KX132" s="243">
        <f t="shared" si="1611"/>
        <v>0</v>
      </c>
      <c r="KY132" s="243">
        <f t="shared" si="1612"/>
        <v>0</v>
      </c>
      <c r="KZ132" s="243">
        <f t="shared" si="1660"/>
        <v>0</v>
      </c>
      <c r="LA132" s="243">
        <f t="shared" si="1613"/>
        <v>0</v>
      </c>
      <c r="LB132" s="243">
        <f t="shared" si="1614"/>
        <v>0</v>
      </c>
      <c r="LC132" s="243">
        <f t="shared" si="1615"/>
        <v>0</v>
      </c>
      <c r="LD132" s="243">
        <f t="shared" si="1616"/>
        <v>0</v>
      </c>
      <c r="LE132" s="243">
        <f t="shared" si="1617"/>
        <v>0</v>
      </c>
      <c r="LF132" s="243">
        <f t="shared" si="1618"/>
        <v>0</v>
      </c>
      <c r="LG132" s="243">
        <f t="shared" si="1619"/>
        <v>0</v>
      </c>
      <c r="LH132" s="243">
        <f t="shared" si="1620"/>
        <v>0</v>
      </c>
      <c r="LI132" s="243">
        <f t="shared" si="1621"/>
        <v>0</v>
      </c>
      <c r="LJ132" s="243">
        <f t="shared" si="1622"/>
        <v>0</v>
      </c>
      <c r="LK132" s="243">
        <f t="shared" si="1623"/>
        <v>0</v>
      </c>
      <c r="LL132" s="243">
        <f t="shared" si="1624"/>
        <v>0</v>
      </c>
      <c r="LM132" s="243">
        <f t="shared" si="1625"/>
        <v>0</v>
      </c>
      <c r="LN132" s="243">
        <f t="shared" si="1626"/>
        <v>0</v>
      </c>
      <c r="LO132" s="243">
        <f t="shared" si="1627"/>
        <v>0</v>
      </c>
      <c r="LP132" s="243">
        <f t="shared" si="1628"/>
        <v>0</v>
      </c>
      <c r="LQ132" s="243">
        <f t="shared" si="1629"/>
        <v>0</v>
      </c>
      <c r="LR132" s="243">
        <f t="shared" si="1630"/>
        <v>0</v>
      </c>
      <c r="LS132" s="243">
        <f t="shared" si="1631"/>
        <v>0</v>
      </c>
      <c r="LT132" s="243">
        <f t="shared" si="1632"/>
        <v>0</v>
      </c>
      <c r="LU132" s="243">
        <f t="shared" si="1633"/>
        <v>0</v>
      </c>
      <c r="LV132" s="243">
        <f t="shared" si="1634"/>
        <v>0</v>
      </c>
      <c r="LW132" s="243">
        <f t="shared" si="1635"/>
        <v>0</v>
      </c>
      <c r="LX132" s="243">
        <f t="shared" si="1636"/>
        <v>0</v>
      </c>
      <c r="LY132" s="243">
        <f t="shared" si="1637"/>
        <v>0</v>
      </c>
      <c r="LZ132" s="243">
        <f t="shared" si="1638"/>
        <v>0</v>
      </c>
      <c r="MA132" s="243">
        <f t="shared" si="1639"/>
        <v>0</v>
      </c>
      <c r="MB132" s="243">
        <f t="shared" si="1640"/>
        <v>0</v>
      </c>
      <c r="MC132" s="243">
        <f t="shared" si="1661"/>
        <v>0</v>
      </c>
      <c r="MD132" s="243">
        <f t="shared" si="1641"/>
        <v>0</v>
      </c>
      <c r="ME132" s="243">
        <f t="shared" si="1642"/>
        <v>0</v>
      </c>
      <c r="MF132" s="243">
        <f t="shared" si="1643"/>
        <v>0</v>
      </c>
      <c r="MG132" s="243">
        <f t="shared" si="1644"/>
        <v>0</v>
      </c>
      <c r="MH132" s="243">
        <f t="shared" si="1645"/>
        <v>0</v>
      </c>
      <c r="MI132" s="243">
        <f t="shared" si="1646"/>
        <v>0</v>
      </c>
      <c r="MJ132" s="243">
        <f t="shared" si="1647"/>
        <v>0</v>
      </c>
      <c r="MK132" s="243">
        <f t="shared" si="1648"/>
        <v>0</v>
      </c>
      <c r="ML132" s="243">
        <f t="shared" si="1649"/>
        <v>0</v>
      </c>
      <c r="MM132" s="243">
        <f t="shared" si="1650"/>
        <v>0</v>
      </c>
      <c r="MN132" s="243">
        <f t="shared" si="1651"/>
        <v>0</v>
      </c>
      <c r="MO132" s="243">
        <f t="shared" si="1652"/>
        <v>0</v>
      </c>
      <c r="MP132" s="243">
        <f t="shared" si="1653"/>
        <v>0</v>
      </c>
      <c r="MQ132" s="243">
        <f t="shared" si="1654"/>
        <v>0</v>
      </c>
      <c r="MR132" s="243">
        <f t="shared" si="1655"/>
        <v>0</v>
      </c>
      <c r="MS132" s="243">
        <f t="shared" si="1656"/>
        <v>0</v>
      </c>
      <c r="MT132" s="243">
        <f t="shared" si="1657"/>
        <v>0</v>
      </c>
      <c r="MU132" s="243">
        <f t="shared" si="1658"/>
        <v>0</v>
      </c>
      <c r="MV132" s="243">
        <f t="shared" si="1659"/>
        <v>0</v>
      </c>
      <c r="MW132" s="861">
        <f t="shared" si="1576"/>
        <v>43983</v>
      </c>
      <c r="MX132" s="253">
        <f t="shared" si="1577"/>
        <v>329218.35499999998</v>
      </c>
      <c r="MY132" s="243">
        <f t="shared" si="1578"/>
        <v>0</v>
      </c>
      <c r="MZ132" s="243">
        <f t="shared" si="1579"/>
        <v>0</v>
      </c>
      <c r="NA132" s="243">
        <f t="shared" si="1580"/>
        <v>329218.35499999998</v>
      </c>
      <c r="NB132" s="359"/>
      <c r="NC132" s="1159">
        <f t="shared" si="1772"/>
        <v>43525</v>
      </c>
      <c r="ND132" s="378">
        <f t="shared" si="1773"/>
        <v>4234.87</v>
      </c>
      <c r="NE132" s="378">
        <f t="shared" si="1774"/>
        <v>0</v>
      </c>
      <c r="NF132" s="382">
        <f t="shared" si="1775"/>
        <v>0</v>
      </c>
      <c r="NG132" s="274">
        <f t="shared" si="1776"/>
        <v>4234.87</v>
      </c>
      <c r="NH132" s="819">
        <f t="shared" si="1777"/>
        <v>43525</v>
      </c>
      <c r="NI132" s="269">
        <f t="shared" si="1778"/>
        <v>4234.87</v>
      </c>
      <c r="NJ132" s="274">
        <f t="shared" si="1779"/>
        <v>0</v>
      </c>
      <c r="NK132" s="1113">
        <f t="shared" si="1780"/>
        <v>1</v>
      </c>
      <c r="NL132" s="992">
        <f t="shared" si="1781"/>
        <v>0</v>
      </c>
      <c r="NM132" s="413">
        <f t="shared" si="1782"/>
        <v>43525</v>
      </c>
      <c r="NN132" s="378">
        <f t="shared" si="1875"/>
        <v>249195.23500000002</v>
      </c>
      <c r="NO132" s="243">
        <f>MAX(NN55:NN132)</f>
        <v>249195.23500000002</v>
      </c>
      <c r="NP132" s="243">
        <f t="shared" si="1783"/>
        <v>0</v>
      </c>
      <c r="NQ132" s="276">
        <f>(NP132=NP203)*1</f>
        <v>0</v>
      </c>
      <c r="NR132" s="254">
        <f t="shared" si="1784"/>
        <v>0</v>
      </c>
      <c r="NS132" s="757"/>
      <c r="NT132" s="757"/>
      <c r="NU132" s="758"/>
      <c r="NV132" s="758"/>
      <c r="NW132" s="758"/>
      <c r="NX132" s="234"/>
      <c r="NY132" s="241"/>
      <c r="NZ132" s="241"/>
      <c r="OA132" s="143"/>
      <c r="OB132" s="241"/>
      <c r="OC132" s="241"/>
      <c r="OD132" s="236"/>
      <c r="OE132" s="236"/>
      <c r="OF132" s="236"/>
      <c r="OG132" s="234"/>
      <c r="OH132" s="143"/>
      <c r="OI132" s="236"/>
      <c r="OJ132" s="236"/>
      <c r="OK132" s="236"/>
      <c r="OL132" s="236"/>
      <c r="OM132" s="236"/>
      <c r="ON132" s="236"/>
      <c r="OO132" s="236"/>
      <c r="OP132" s="236"/>
      <c r="OQ132" s="236"/>
      <c r="OR132" s="236"/>
      <c r="OS132" s="236"/>
      <c r="OT132" s="236"/>
      <c r="OU132" s="236"/>
      <c r="OV132" s="236"/>
      <c r="OW132" s="236"/>
      <c r="OX132" s="236"/>
      <c r="OY132" s="236"/>
      <c r="OZ132" s="236"/>
      <c r="PA132" s="236"/>
      <c r="PB132" s="236"/>
      <c r="PC132" s="236"/>
      <c r="PD132" s="236"/>
      <c r="PE132" s="236"/>
      <c r="PF132" s="236"/>
      <c r="PG132" s="236"/>
      <c r="PH132" s="236"/>
      <c r="PI132" s="236"/>
      <c r="PJ132" s="236"/>
      <c r="PK132" s="236"/>
      <c r="PL132" s="236"/>
      <c r="PM132" s="236"/>
      <c r="PN132" s="236"/>
      <c r="PO132" s="236"/>
      <c r="PP132" s="236"/>
      <c r="PQ132" s="236"/>
      <c r="PR132" s="236"/>
      <c r="PS132" s="236"/>
      <c r="PT132" s="236"/>
      <c r="PU132" s="236"/>
      <c r="PV132" s="236"/>
      <c r="PW132" s="236"/>
      <c r="PX132" s="236"/>
      <c r="PY132" s="236"/>
      <c r="PZ132" s="236"/>
      <c r="QA132" s="236"/>
      <c r="QB132" s="236"/>
      <c r="QC132" s="236"/>
      <c r="QD132" s="236"/>
      <c r="QE132" s="236"/>
      <c r="QF132" s="236"/>
      <c r="QG132" s="236"/>
      <c r="QH132" s="236"/>
      <c r="QI132" s="236"/>
      <c r="QJ132" s="236"/>
      <c r="QK132" s="236"/>
      <c r="QL132" s="236"/>
      <c r="QM132" s="236"/>
      <c r="QN132" s="236"/>
      <c r="QO132" s="236"/>
      <c r="QP132" s="236"/>
      <c r="QQ132" s="236"/>
      <c r="QR132" s="236"/>
      <c r="QS132" s="236"/>
      <c r="QT132" s="236"/>
      <c r="QU132" s="236"/>
      <c r="QV132" s="236"/>
      <c r="QW132" s="236"/>
      <c r="QX132" s="236"/>
      <c r="QY132" s="84"/>
      <c r="QZ132" s="84"/>
      <c r="RA132" s="84"/>
      <c r="RB132" s="84"/>
      <c r="RC132" s="84"/>
      <c r="RD132" s="84"/>
      <c r="RE132" s="84"/>
      <c r="RF132" s="84"/>
      <c r="RG132" s="84"/>
      <c r="RH132" s="84"/>
      <c r="RI132" s="84"/>
      <c r="RJ132" s="84"/>
      <c r="RK132" s="84"/>
      <c r="RL132" s="84"/>
      <c r="RM132" s="84"/>
      <c r="RN132" s="84"/>
      <c r="RO132" s="84"/>
      <c r="RP132" s="84"/>
      <c r="RQ132" s="84"/>
      <c r="RR132" s="84"/>
      <c r="RS132" s="84"/>
      <c r="RT132" s="84"/>
      <c r="RU132" s="84"/>
      <c r="RV132" s="84"/>
      <c r="RW132" s="84"/>
      <c r="RX132" s="84"/>
      <c r="RY132" s="84"/>
      <c r="RZ132" s="84"/>
      <c r="SA132" s="84"/>
      <c r="SB132" s="84"/>
      <c r="SC132" s="84"/>
      <c r="SD132" s="84"/>
      <c r="SE132" s="84"/>
      <c r="SF132" s="84"/>
      <c r="SG132" s="84"/>
      <c r="SH132" s="84"/>
      <c r="SI132" s="84"/>
      <c r="SJ132" s="84"/>
      <c r="SK132" s="84"/>
      <c r="SL132" s="84"/>
      <c r="SM132" s="84"/>
      <c r="SN132" s="84"/>
      <c r="SO132" s="84"/>
      <c r="SP132" s="84"/>
      <c r="SQ132" s="84"/>
      <c r="SR132" s="84"/>
      <c r="SS132" s="84"/>
      <c r="ST132" s="84"/>
      <c r="SU132" s="84"/>
      <c r="SV132" s="84"/>
      <c r="SW132" s="84"/>
      <c r="SX132" s="84"/>
      <c r="SY132" s="84"/>
      <c r="SZ132" s="84"/>
      <c r="TA132" s="84"/>
      <c r="TB132" s="84"/>
      <c r="TC132" s="84"/>
      <c r="TD132" s="84"/>
      <c r="TE132" s="84"/>
      <c r="TF132" s="84"/>
      <c r="TG132" s="84"/>
      <c r="TH132" s="84"/>
      <c r="TI132" s="84"/>
      <c r="TJ132" s="84"/>
      <c r="TK132" s="84"/>
      <c r="TL132" s="84"/>
      <c r="TM132" s="84"/>
      <c r="TN132" s="84"/>
      <c r="TO132" s="84"/>
      <c r="TP132" s="84"/>
      <c r="TQ132" s="84"/>
      <c r="TR132" s="84"/>
      <c r="TS132" s="84"/>
      <c r="TT132" s="84"/>
      <c r="TU132" s="84"/>
      <c r="TV132" s="84"/>
      <c r="TW132" s="84"/>
      <c r="TX132" s="84"/>
      <c r="TY132" s="84"/>
      <c r="TZ132" s="84"/>
      <c r="UA132" s="84"/>
      <c r="UB132" s="84"/>
      <c r="UC132" s="84"/>
      <c r="UD132" s="84"/>
      <c r="UE132" s="84"/>
      <c r="UF132" s="84"/>
      <c r="UG132" s="84"/>
      <c r="UH132" s="84"/>
      <c r="UI132" s="84"/>
    </row>
    <row r="133" spans="1:555" s="90" customFormat="1" ht="19.5" customHeight="1" x14ac:dyDescent="0.35">
      <c r="A133" s="84"/>
      <c r="B133" s="1167">
        <f t="shared" si="1785"/>
        <v>43556</v>
      </c>
      <c r="C133" s="867">
        <f t="shared" si="1786"/>
        <v>29843.734999999997</v>
      </c>
      <c r="D133" s="869">
        <v>0</v>
      </c>
      <c r="E133" s="869">
        <v>0</v>
      </c>
      <c r="F133" s="867">
        <f t="shared" si="1662"/>
        <v>-476</v>
      </c>
      <c r="G133" s="870">
        <f t="shared" si="1787"/>
        <v>29367.734999999997</v>
      </c>
      <c r="H133" s="953">
        <f t="shared" si="1788"/>
        <v>-1.5949746236521671E-2</v>
      </c>
      <c r="I133" s="355">
        <f t="shared" si="1789"/>
        <v>248719.23500000002</v>
      </c>
      <c r="J133" s="355">
        <f>MAX(I55:I133)</f>
        <v>249195.23500000002</v>
      </c>
      <c r="K133" s="355">
        <f t="shared" si="1663"/>
        <v>-476</v>
      </c>
      <c r="L133" s="1145">
        <f t="shared" si="1664"/>
        <v>43556</v>
      </c>
      <c r="M133" s="330">
        <f t="shared" si="1790"/>
        <v>0</v>
      </c>
      <c r="N133" s="1035">
        <v>-1368.75</v>
      </c>
      <c r="O133" s="498">
        <f t="shared" si="1665"/>
        <v>0</v>
      </c>
      <c r="P133" s="330">
        <f t="shared" si="1791"/>
        <v>1</v>
      </c>
      <c r="Q133" s="382">
        <f t="shared" si="1666"/>
        <v>-136.875</v>
      </c>
      <c r="R133" s="274">
        <f t="shared" si="1667"/>
        <v>-136.875</v>
      </c>
      <c r="S133" s="499">
        <f t="shared" si="1792"/>
        <v>0</v>
      </c>
      <c r="T133" s="1036">
        <v>35</v>
      </c>
      <c r="U133" s="269">
        <f t="shared" si="1668"/>
        <v>0</v>
      </c>
      <c r="V133" s="499">
        <f t="shared" si="1793"/>
        <v>1</v>
      </c>
      <c r="W133" s="1036">
        <v>3.5</v>
      </c>
      <c r="X133" s="269">
        <f t="shared" si="1669"/>
        <v>3.5</v>
      </c>
      <c r="Y133" s="499">
        <f t="shared" si="1794"/>
        <v>0</v>
      </c>
      <c r="Z133" s="298">
        <v>-470</v>
      </c>
      <c r="AA133" s="392">
        <f t="shared" si="1670"/>
        <v>0</v>
      </c>
      <c r="AB133" s="330">
        <f t="shared" si="1795"/>
        <v>0</v>
      </c>
      <c r="AC133" s="298">
        <f t="shared" si="1671"/>
        <v>-235</v>
      </c>
      <c r="AD133" s="274">
        <f t="shared" si="1672"/>
        <v>0</v>
      </c>
      <c r="AE133" s="499">
        <f t="shared" si="1796"/>
        <v>1</v>
      </c>
      <c r="AF133" s="964">
        <v>-47</v>
      </c>
      <c r="AG133" s="274">
        <f t="shared" si="1673"/>
        <v>-47</v>
      </c>
      <c r="AH133" s="499">
        <f t="shared" si="1797"/>
        <v>0</v>
      </c>
      <c r="AI133" s="964">
        <v>-6235</v>
      </c>
      <c r="AJ133" s="392">
        <f t="shared" si="1674"/>
        <v>0</v>
      </c>
      <c r="AK133" s="330">
        <f t="shared" si="1798"/>
        <v>0</v>
      </c>
      <c r="AL133" s="964">
        <v>-3117.5</v>
      </c>
      <c r="AM133" s="274">
        <f t="shared" si="1675"/>
        <v>0</v>
      </c>
      <c r="AN133" s="499">
        <f t="shared" si="1799"/>
        <v>1</v>
      </c>
      <c r="AO133" s="964">
        <v>-1247</v>
      </c>
      <c r="AP133" s="392">
        <f t="shared" si="1676"/>
        <v>-1247</v>
      </c>
      <c r="AQ133" s="316">
        <f t="shared" si="1800"/>
        <v>0</v>
      </c>
      <c r="AR133" s="1036">
        <v>1197.5</v>
      </c>
      <c r="AS133" s="392">
        <f t="shared" si="1677"/>
        <v>0</v>
      </c>
      <c r="AT133" s="276">
        <f t="shared" si="1801"/>
        <v>0</v>
      </c>
      <c r="AU133" s="1036">
        <v>598.75</v>
      </c>
      <c r="AV133" s="392">
        <f t="shared" si="1678"/>
        <v>0</v>
      </c>
      <c r="AW133" s="297">
        <f t="shared" si="1802"/>
        <v>1</v>
      </c>
      <c r="AX133" s="1036">
        <v>119.75</v>
      </c>
      <c r="AY133" s="274">
        <f t="shared" si="1679"/>
        <v>119.75</v>
      </c>
      <c r="AZ133" s="499">
        <f t="shared" si="1803"/>
        <v>0</v>
      </c>
      <c r="BA133" s="268">
        <v>80</v>
      </c>
      <c r="BB133" s="392">
        <f t="shared" si="1680"/>
        <v>0</v>
      </c>
      <c r="BC133" s="330">
        <f t="shared" si="1804"/>
        <v>0</v>
      </c>
      <c r="BD133" s="268">
        <v>470</v>
      </c>
      <c r="BE133" s="274">
        <f t="shared" si="1681"/>
        <v>0</v>
      </c>
      <c r="BF133" s="499">
        <f t="shared" si="1805"/>
        <v>0</v>
      </c>
      <c r="BG133" s="1036">
        <v>612.5</v>
      </c>
      <c r="BH133" s="358">
        <f t="shared" si="1682"/>
        <v>0</v>
      </c>
      <c r="BI133" s="499">
        <f t="shared" si="1806"/>
        <v>0</v>
      </c>
      <c r="BJ133" s="1036">
        <v>1368.75</v>
      </c>
      <c r="BK133" s="269">
        <f t="shared" si="1683"/>
        <v>0</v>
      </c>
      <c r="BL133" s="499">
        <f t="shared" si="1807"/>
        <v>1</v>
      </c>
      <c r="BM133" s="382">
        <f t="shared" si="1684"/>
        <v>684.375</v>
      </c>
      <c r="BN133" s="392">
        <f t="shared" si="1685"/>
        <v>684.375</v>
      </c>
      <c r="BO133" s="499">
        <f t="shared" si="1808"/>
        <v>0</v>
      </c>
      <c r="BP133" s="1036">
        <v>943.75</v>
      </c>
      <c r="BQ133" s="274">
        <f t="shared" si="1686"/>
        <v>0</v>
      </c>
      <c r="BR133" s="499">
        <f t="shared" si="1809"/>
        <v>0</v>
      </c>
      <c r="BS133" s="298">
        <v>112.5</v>
      </c>
      <c r="BT133" s="269">
        <f t="shared" si="1687"/>
        <v>0</v>
      </c>
      <c r="BU133" s="499">
        <f t="shared" si="1810"/>
        <v>1</v>
      </c>
      <c r="BV133" s="298">
        <f t="shared" si="1688"/>
        <v>56.25</v>
      </c>
      <c r="BW133" s="392">
        <f t="shared" si="1689"/>
        <v>56.25</v>
      </c>
      <c r="BX133" s="499">
        <f t="shared" si="1811"/>
        <v>0</v>
      </c>
      <c r="BY133" s="1036">
        <v>445</v>
      </c>
      <c r="BZ133" s="392">
        <f t="shared" si="1690"/>
        <v>0</v>
      </c>
      <c r="CA133" s="297">
        <f t="shared" si="1876"/>
        <v>0</v>
      </c>
      <c r="CB133" s="1036">
        <v>910</v>
      </c>
      <c r="CC133" s="269">
        <f t="shared" si="1691"/>
        <v>0</v>
      </c>
      <c r="CD133" s="501">
        <f t="shared" si="1812"/>
        <v>0</v>
      </c>
      <c r="CE133" s="298">
        <f t="shared" si="1692"/>
        <v>455</v>
      </c>
      <c r="CF133" s="500">
        <f t="shared" si="1693"/>
        <v>0</v>
      </c>
      <c r="CG133" s="330">
        <f t="shared" si="1813"/>
        <v>1</v>
      </c>
      <c r="CH133" s="1036">
        <v>91</v>
      </c>
      <c r="CI133" s="299">
        <f t="shared" si="1694"/>
        <v>91</v>
      </c>
      <c r="CJ133" s="499">
        <f t="shared" si="1814"/>
        <v>0</v>
      </c>
      <c r="CK133" s="268"/>
      <c r="CL133" s="392">
        <f t="shared" si="1695"/>
        <v>0</v>
      </c>
      <c r="CM133" s="330">
        <f t="shared" si="1815"/>
        <v>0</v>
      </c>
      <c r="CN133" s="268"/>
      <c r="CO133" s="269">
        <f t="shared" si="1696"/>
        <v>0</v>
      </c>
      <c r="CP133" s="501">
        <f t="shared" si="1816"/>
        <v>0</v>
      </c>
      <c r="CQ133" s="268"/>
      <c r="CR133" s="299"/>
      <c r="CS133" s="330">
        <f t="shared" si="1817"/>
        <v>1</v>
      </c>
      <c r="CT133" s="268"/>
      <c r="CU133" s="274">
        <f t="shared" si="1697"/>
        <v>0</v>
      </c>
      <c r="CV133" s="323">
        <f t="shared" si="1698"/>
        <v>-476</v>
      </c>
      <c r="CW133" s="323">
        <f t="shared" si="1818"/>
        <v>248719.23500000002</v>
      </c>
      <c r="CX133" s="223"/>
      <c r="CY133" s="1127">
        <f t="shared" si="1819"/>
        <v>43556</v>
      </c>
      <c r="CZ133" s="297">
        <f t="shared" si="1820"/>
        <v>0</v>
      </c>
      <c r="DA133" s="269">
        <v>1093</v>
      </c>
      <c r="DB133" s="299">
        <f t="shared" si="1699"/>
        <v>0</v>
      </c>
      <c r="DC133" s="297">
        <f t="shared" si="1821"/>
        <v>0</v>
      </c>
      <c r="DD133" s="298">
        <f t="shared" si="1700"/>
        <v>109.3</v>
      </c>
      <c r="DE133" s="299">
        <f t="shared" si="1701"/>
        <v>0</v>
      </c>
      <c r="DF133" s="297">
        <f t="shared" si="1822"/>
        <v>0</v>
      </c>
      <c r="DG133" s="1217">
        <v>4285</v>
      </c>
      <c r="DH133" s="299">
        <f t="shared" si="1702"/>
        <v>0</v>
      </c>
      <c r="DI133" s="297">
        <f t="shared" si="1823"/>
        <v>0</v>
      </c>
      <c r="DJ133" s="1039">
        <v>429</v>
      </c>
      <c r="DK133" s="596">
        <f t="shared" si="1703"/>
        <v>0</v>
      </c>
      <c r="DL133" s="297">
        <f t="shared" si="1824"/>
        <v>0</v>
      </c>
      <c r="DM133" s="1217">
        <v>1040</v>
      </c>
      <c r="DN133" s="596">
        <f t="shared" si="1704"/>
        <v>0</v>
      </c>
      <c r="DO133" s="330">
        <f t="shared" si="1825"/>
        <v>0</v>
      </c>
      <c r="DP133" s="298">
        <f t="shared" si="1705"/>
        <v>520</v>
      </c>
      <c r="DQ133" s="274">
        <f t="shared" si="1706"/>
        <v>0</v>
      </c>
      <c r="DR133" s="499">
        <f t="shared" si="1826"/>
        <v>0</v>
      </c>
      <c r="DS133" s="298">
        <f t="shared" si="1707"/>
        <v>104</v>
      </c>
      <c r="DT133" s="274">
        <f t="shared" si="1708"/>
        <v>0</v>
      </c>
      <c r="DU133" s="297">
        <f t="shared" si="1827"/>
        <v>0</v>
      </c>
      <c r="DV133" s="1040">
        <v>-1610</v>
      </c>
      <c r="DW133" s="596">
        <f t="shared" si="1709"/>
        <v>0</v>
      </c>
      <c r="DX133" s="297">
        <f t="shared" si="1828"/>
        <v>0</v>
      </c>
      <c r="DY133" s="269">
        <f t="shared" si="1710"/>
        <v>-805</v>
      </c>
      <c r="DZ133" s="596">
        <f t="shared" si="1711"/>
        <v>0</v>
      </c>
      <c r="EA133" s="297">
        <f t="shared" si="1829"/>
        <v>0</v>
      </c>
      <c r="EB133" s="1052">
        <v>-322</v>
      </c>
      <c r="EC133" s="596">
        <f t="shared" si="1712"/>
        <v>0</v>
      </c>
      <c r="ED133" s="297">
        <f t="shared" si="1830"/>
        <v>0</v>
      </c>
      <c r="EE133" s="274">
        <v>-6100</v>
      </c>
      <c r="EF133" s="596">
        <f t="shared" si="1713"/>
        <v>0</v>
      </c>
      <c r="EG133" s="297">
        <f t="shared" si="1831"/>
        <v>0</v>
      </c>
      <c r="EH133" s="269">
        <f t="shared" si="1714"/>
        <v>-3050</v>
      </c>
      <c r="EI133" s="596">
        <f t="shared" si="1715"/>
        <v>0</v>
      </c>
      <c r="EJ133" s="276">
        <f t="shared" si="1832"/>
        <v>0</v>
      </c>
      <c r="EK133" s="269">
        <f t="shared" si="1716"/>
        <v>-610</v>
      </c>
      <c r="EL133" s="596">
        <f t="shared" si="1717"/>
        <v>0</v>
      </c>
      <c r="EM133" s="297">
        <f t="shared" si="1833"/>
        <v>0</v>
      </c>
      <c r="EN133" s="1230">
        <v>-1940</v>
      </c>
      <c r="EO133" s="596">
        <f t="shared" si="1718"/>
        <v>0</v>
      </c>
      <c r="EP133" s="297">
        <f t="shared" si="1834"/>
        <v>0</v>
      </c>
      <c r="EQ133" s="269">
        <v>-1500</v>
      </c>
      <c r="ER133" s="596">
        <f t="shared" si="1719"/>
        <v>0</v>
      </c>
      <c r="ES133" s="297">
        <f t="shared" si="1835"/>
        <v>0</v>
      </c>
      <c r="ET133" s="1039">
        <v>2060</v>
      </c>
      <c r="EU133" s="596">
        <f t="shared" si="1720"/>
        <v>0</v>
      </c>
      <c r="EV133" s="297">
        <f t="shared" si="1836"/>
        <v>0</v>
      </c>
      <c r="EW133" s="1039">
        <v>1194</v>
      </c>
      <c r="EX133" s="596">
        <f t="shared" si="1721"/>
        <v>0</v>
      </c>
      <c r="EY133" s="297">
        <f t="shared" si="1837"/>
        <v>0</v>
      </c>
      <c r="EZ133" s="1036">
        <v>597</v>
      </c>
      <c r="FA133" s="596">
        <f t="shared" si="1722"/>
        <v>0</v>
      </c>
      <c r="FB133" s="297">
        <f t="shared" si="1838"/>
        <v>0</v>
      </c>
      <c r="FC133" s="964">
        <v>-756.25</v>
      </c>
      <c r="FD133" s="596">
        <f t="shared" si="1723"/>
        <v>0</v>
      </c>
      <c r="FE133" s="297">
        <f t="shared" si="1839"/>
        <v>0</v>
      </c>
      <c r="FF133" s="1237">
        <v>-250</v>
      </c>
      <c r="FG133" s="596">
        <f t="shared" si="1724"/>
        <v>0</v>
      </c>
      <c r="FH133" s="297">
        <f t="shared" si="1840"/>
        <v>0</v>
      </c>
      <c r="FI133" s="1040">
        <v>-125</v>
      </c>
      <c r="FJ133" s="596">
        <f t="shared" si="1725"/>
        <v>0</v>
      </c>
      <c r="FK133" s="297">
        <f t="shared" si="1841"/>
        <v>0</v>
      </c>
      <c r="FL133" s="1039">
        <v>510</v>
      </c>
      <c r="FM133" s="596">
        <f t="shared" si="1726"/>
        <v>0</v>
      </c>
      <c r="FN133" s="297">
        <f t="shared" si="1842"/>
        <v>0</v>
      </c>
      <c r="FO133" s="1039">
        <v>3460</v>
      </c>
      <c r="FP133" s="274">
        <f t="shared" si="1727"/>
        <v>0</v>
      </c>
      <c r="FQ133" s="274"/>
      <c r="FR133" s="297">
        <f t="shared" si="1843"/>
        <v>0</v>
      </c>
      <c r="FS133" s="269">
        <f t="shared" si="1728"/>
        <v>1730</v>
      </c>
      <c r="FT133" s="596">
        <f t="shared" si="1729"/>
        <v>0</v>
      </c>
      <c r="FU133" s="297">
        <f t="shared" si="1844"/>
        <v>0</v>
      </c>
      <c r="FV133" s="269">
        <f t="shared" si="1730"/>
        <v>346</v>
      </c>
      <c r="FW133" s="596">
        <f t="shared" si="1731"/>
        <v>0</v>
      </c>
      <c r="FX133" s="301">
        <f t="shared" si="1732"/>
        <v>0</v>
      </c>
      <c r="FY133" s="492">
        <f t="shared" si="1845"/>
        <v>0</v>
      </c>
      <c r="FZ133" s="302"/>
      <c r="GA133" s="1131">
        <f t="shared" si="1733"/>
        <v>43556</v>
      </c>
      <c r="GB133" s="316">
        <f t="shared" si="1846"/>
        <v>0</v>
      </c>
      <c r="GC133" s="323">
        <v>2870</v>
      </c>
      <c r="GD133" s="268">
        <f t="shared" si="1734"/>
        <v>0</v>
      </c>
      <c r="GE133" s="316">
        <f t="shared" si="1847"/>
        <v>0</v>
      </c>
      <c r="GF133" s="1036">
        <v>287</v>
      </c>
      <c r="GG133" s="386">
        <f t="shared" si="1735"/>
        <v>0</v>
      </c>
      <c r="GH133" s="669">
        <f t="shared" si="1848"/>
        <v>0</v>
      </c>
      <c r="GI133" s="1036">
        <v>6290</v>
      </c>
      <c r="GJ133" s="268">
        <f t="shared" si="1736"/>
        <v>0</v>
      </c>
      <c r="GK133" s="546">
        <f t="shared" si="1849"/>
        <v>0</v>
      </c>
      <c r="GL133" s="268">
        <f t="shared" si="1737"/>
        <v>629</v>
      </c>
      <c r="GM133" s="386">
        <f t="shared" si="1738"/>
        <v>0</v>
      </c>
      <c r="GN133" s="297">
        <f t="shared" si="1850"/>
        <v>0</v>
      </c>
      <c r="GO133" s="269">
        <v>866.25</v>
      </c>
      <c r="GP133" s="596">
        <f t="shared" si="1739"/>
        <v>0</v>
      </c>
      <c r="GQ133" s="330">
        <f t="shared" si="1851"/>
        <v>0</v>
      </c>
      <c r="GR133" s="298">
        <f t="shared" si="1740"/>
        <v>433.125</v>
      </c>
      <c r="GS133" s="274">
        <f t="shared" si="1741"/>
        <v>0</v>
      </c>
      <c r="GT133" s="499">
        <f t="shared" si="1852"/>
        <v>0</v>
      </c>
      <c r="GU133" s="298">
        <f t="shared" si="1742"/>
        <v>86.625</v>
      </c>
      <c r="GV133" s="274">
        <f t="shared" si="1743"/>
        <v>0</v>
      </c>
      <c r="GW133" s="499">
        <f t="shared" si="1853"/>
        <v>0</v>
      </c>
      <c r="GX133" s="964">
        <v>-2252.5</v>
      </c>
      <c r="GY133" s="274">
        <f t="shared" si="1744"/>
        <v>0</v>
      </c>
      <c r="GZ133" s="499">
        <f t="shared" si="1854"/>
        <v>0</v>
      </c>
      <c r="HA133" s="298">
        <f t="shared" si="1745"/>
        <v>-1126.25</v>
      </c>
      <c r="HB133" s="274">
        <f t="shared" si="1746"/>
        <v>0</v>
      </c>
      <c r="HC133" s="499">
        <f t="shared" si="1855"/>
        <v>0</v>
      </c>
      <c r="HD133" s="964">
        <v>-450.5</v>
      </c>
      <c r="HE133" s="274">
        <f t="shared" si="1747"/>
        <v>0</v>
      </c>
      <c r="HF133" s="691">
        <f t="shared" si="1856"/>
        <v>0</v>
      </c>
      <c r="HG133" s="317">
        <v>-3165</v>
      </c>
      <c r="HH133" s="498">
        <f t="shared" si="1748"/>
        <v>0</v>
      </c>
      <c r="HI133" s="691">
        <f t="shared" si="1857"/>
        <v>0</v>
      </c>
      <c r="HJ133" s="317">
        <f t="shared" si="1749"/>
        <v>-1582.5</v>
      </c>
      <c r="HK133" s="498">
        <f t="shared" si="1750"/>
        <v>0</v>
      </c>
      <c r="HL133" s="689">
        <f t="shared" si="1858"/>
        <v>0</v>
      </c>
      <c r="HM133" s="317">
        <f t="shared" si="1751"/>
        <v>-316.5</v>
      </c>
      <c r="HN133" s="317">
        <f t="shared" si="1752"/>
        <v>0</v>
      </c>
      <c r="HO133" s="691">
        <f t="shared" si="1859"/>
        <v>0</v>
      </c>
      <c r="HP133" s="1036">
        <v>240</v>
      </c>
      <c r="HQ133" s="498">
        <f t="shared" si="1753"/>
        <v>0</v>
      </c>
      <c r="HR133" s="499"/>
      <c r="HS133" s="298"/>
      <c r="HT133" s="392"/>
      <c r="HU133" s="691">
        <f t="shared" si="1860"/>
        <v>0</v>
      </c>
      <c r="HV133" s="964">
        <v>-1020</v>
      </c>
      <c r="HW133" s="498">
        <f t="shared" si="1754"/>
        <v>0</v>
      </c>
      <c r="HX133" s="499"/>
      <c r="HY133" s="298"/>
      <c r="HZ133" s="392"/>
      <c r="IA133" s="689">
        <f t="shared" si="1861"/>
        <v>0</v>
      </c>
      <c r="IB133" s="1036">
        <v>3200</v>
      </c>
      <c r="IC133" s="317">
        <f t="shared" si="1755"/>
        <v>0</v>
      </c>
      <c r="ID133" s="499">
        <f t="shared" si="1862"/>
        <v>0</v>
      </c>
      <c r="IE133" s="1036">
        <v>320</v>
      </c>
      <c r="IF133" s="392">
        <f t="shared" si="1756"/>
        <v>0</v>
      </c>
      <c r="IG133" s="691">
        <f t="shared" si="1863"/>
        <v>0</v>
      </c>
      <c r="IH133" s="317">
        <v>918.75</v>
      </c>
      <c r="II133" s="498">
        <f t="shared" si="1757"/>
        <v>0</v>
      </c>
      <c r="IJ133" s="691">
        <f t="shared" si="1864"/>
        <v>0</v>
      </c>
      <c r="IK133" s="298">
        <f t="shared" si="1758"/>
        <v>459.375</v>
      </c>
      <c r="IL133" s="317">
        <f t="shared" si="1759"/>
        <v>0</v>
      </c>
      <c r="IM133" s="499">
        <f t="shared" si="1865"/>
        <v>0</v>
      </c>
      <c r="IN133" s="1036">
        <v>71</v>
      </c>
      <c r="IO133" s="392">
        <f t="shared" si="1760"/>
        <v>0</v>
      </c>
      <c r="IP133" s="499">
        <f t="shared" si="1866"/>
        <v>0</v>
      </c>
      <c r="IQ133" s="964">
        <v>-1487.5</v>
      </c>
      <c r="IR133" s="392">
        <f t="shared" si="1761"/>
        <v>0</v>
      </c>
      <c r="IS133" s="499"/>
      <c r="IT133" s="298"/>
      <c r="IU133" s="392"/>
      <c r="IV133" s="499">
        <f t="shared" si="1867"/>
        <v>0</v>
      </c>
      <c r="IW133" s="298">
        <v>-818.75</v>
      </c>
      <c r="IX133" s="392">
        <f t="shared" si="1762"/>
        <v>0</v>
      </c>
      <c r="IY133" s="499">
        <f t="shared" si="1868"/>
        <v>0</v>
      </c>
      <c r="IZ133" s="298">
        <f t="shared" si="1763"/>
        <v>-409.375</v>
      </c>
      <c r="JA133" s="392">
        <f t="shared" si="1764"/>
        <v>0</v>
      </c>
      <c r="JB133" s="385">
        <f t="shared" si="1869"/>
        <v>0</v>
      </c>
      <c r="JC133" s="298">
        <v>-97.12</v>
      </c>
      <c r="JD133" s="392">
        <f t="shared" si="1765"/>
        <v>0</v>
      </c>
      <c r="JE133" s="499">
        <f t="shared" si="1870"/>
        <v>0</v>
      </c>
      <c r="JF133" s="298">
        <v>415</v>
      </c>
      <c r="JG133" s="392">
        <f t="shared" si="1766"/>
        <v>0</v>
      </c>
      <c r="JH133" s="499">
        <f t="shared" si="1871"/>
        <v>0</v>
      </c>
      <c r="JI133" s="1036">
        <v>2620</v>
      </c>
      <c r="JJ133" s="392">
        <f t="shared" si="1767"/>
        <v>0</v>
      </c>
      <c r="JK133" s="499">
        <f t="shared" si="1872"/>
        <v>0</v>
      </c>
      <c r="JL133" s="1036">
        <v>1310</v>
      </c>
      <c r="JM133" s="392">
        <f t="shared" si="1768"/>
        <v>0</v>
      </c>
      <c r="JN133" s="499">
        <f t="shared" si="1873"/>
        <v>0</v>
      </c>
      <c r="JO133" s="298">
        <f t="shared" si="1769"/>
        <v>262</v>
      </c>
      <c r="JP133" s="392">
        <f t="shared" si="1770"/>
        <v>0</v>
      </c>
      <c r="JQ133" s="561">
        <f t="shared" si="1771"/>
        <v>0</v>
      </c>
      <c r="JR133" s="498">
        <f t="shared" si="1874"/>
        <v>0</v>
      </c>
      <c r="JS133" s="223"/>
      <c r="JT133" s="254">
        <f t="shared" si="1581"/>
        <v>44013</v>
      </c>
      <c r="JU133" s="253">
        <f t="shared" si="1582"/>
        <v>0</v>
      </c>
      <c r="JV133" s="253">
        <f t="shared" si="1583"/>
        <v>25466</v>
      </c>
      <c r="JW133" s="253">
        <f t="shared" si="1584"/>
        <v>0</v>
      </c>
      <c r="JX133" s="253">
        <f t="shared" si="1585"/>
        <v>22470</v>
      </c>
      <c r="JY133" s="253">
        <f t="shared" si="1586"/>
        <v>0</v>
      </c>
      <c r="JZ133" s="253">
        <f t="shared" si="1587"/>
        <v>0</v>
      </c>
      <c r="KA133" s="253">
        <f t="shared" si="1588"/>
        <v>22265</v>
      </c>
      <c r="KB133" s="253">
        <f t="shared" si="1589"/>
        <v>0</v>
      </c>
      <c r="KC133" s="253">
        <f t="shared" si="1590"/>
        <v>0</v>
      </c>
      <c r="KD133" s="831">
        <f t="shared" si="1591"/>
        <v>38305</v>
      </c>
      <c r="KE133" s="831">
        <f t="shared" si="1592"/>
        <v>0</v>
      </c>
      <c r="KF133" s="831">
        <f t="shared" si="1593"/>
        <v>0</v>
      </c>
      <c r="KG133" s="831">
        <f t="shared" si="1594"/>
        <v>9688.2300000000014</v>
      </c>
      <c r="KH133" s="831">
        <f t="shared" si="1595"/>
        <v>0</v>
      </c>
      <c r="KI133" s="831">
        <f t="shared" si="1596"/>
        <v>0</v>
      </c>
      <c r="KJ133" s="253">
        <f t="shared" si="1597"/>
        <v>0</v>
      </c>
      <c r="KK133" s="831">
        <f t="shared" si="1598"/>
        <v>0</v>
      </c>
      <c r="KL133" s="831">
        <f t="shared" si="1599"/>
        <v>113371.875</v>
      </c>
      <c r="KM133" s="831">
        <f t="shared" si="1600"/>
        <v>0</v>
      </c>
      <c r="KN133" s="831">
        <f t="shared" si="1601"/>
        <v>0</v>
      </c>
      <c r="KO133" s="831">
        <f t="shared" si="1602"/>
        <v>86568.75</v>
      </c>
      <c r="KP133" s="831">
        <f t="shared" si="1603"/>
        <v>0</v>
      </c>
      <c r="KQ133" s="831">
        <f t="shared" si="1604"/>
        <v>0</v>
      </c>
      <c r="KR133" s="831">
        <f t="shared" si="1605"/>
        <v>0</v>
      </c>
      <c r="KS133" s="831">
        <f t="shared" si="1606"/>
        <v>15786</v>
      </c>
      <c r="KT133" s="243">
        <f t="shared" si="1607"/>
        <v>0</v>
      </c>
      <c r="KU133" s="243">
        <f t="shared" si="1608"/>
        <v>0</v>
      </c>
      <c r="KV133" s="243">
        <f t="shared" si="1609"/>
        <v>0</v>
      </c>
      <c r="KW133" s="243">
        <f t="shared" si="1610"/>
        <v>0</v>
      </c>
      <c r="KX133" s="243">
        <f t="shared" si="1611"/>
        <v>0</v>
      </c>
      <c r="KY133" s="243">
        <f t="shared" si="1612"/>
        <v>0</v>
      </c>
      <c r="KZ133" s="243">
        <f t="shared" si="1660"/>
        <v>0</v>
      </c>
      <c r="LA133" s="243">
        <f t="shared" si="1613"/>
        <v>0</v>
      </c>
      <c r="LB133" s="243">
        <f t="shared" si="1614"/>
        <v>0</v>
      </c>
      <c r="LC133" s="243">
        <f t="shared" si="1615"/>
        <v>0</v>
      </c>
      <c r="LD133" s="243">
        <f t="shared" si="1616"/>
        <v>0</v>
      </c>
      <c r="LE133" s="243">
        <f t="shared" si="1617"/>
        <v>0</v>
      </c>
      <c r="LF133" s="243">
        <f t="shared" si="1618"/>
        <v>0</v>
      </c>
      <c r="LG133" s="243">
        <f t="shared" si="1619"/>
        <v>0</v>
      </c>
      <c r="LH133" s="243">
        <f t="shared" si="1620"/>
        <v>0</v>
      </c>
      <c r="LI133" s="243">
        <f t="shared" si="1621"/>
        <v>0</v>
      </c>
      <c r="LJ133" s="243">
        <f t="shared" si="1622"/>
        <v>0</v>
      </c>
      <c r="LK133" s="243">
        <f t="shared" si="1623"/>
        <v>0</v>
      </c>
      <c r="LL133" s="243">
        <f t="shared" si="1624"/>
        <v>0</v>
      </c>
      <c r="LM133" s="243">
        <f t="shared" si="1625"/>
        <v>0</v>
      </c>
      <c r="LN133" s="243">
        <f t="shared" si="1626"/>
        <v>0</v>
      </c>
      <c r="LO133" s="243">
        <f t="shared" si="1627"/>
        <v>0</v>
      </c>
      <c r="LP133" s="243">
        <f t="shared" si="1628"/>
        <v>0</v>
      </c>
      <c r="LQ133" s="243">
        <f t="shared" si="1629"/>
        <v>0</v>
      </c>
      <c r="LR133" s="243">
        <f t="shared" si="1630"/>
        <v>0</v>
      </c>
      <c r="LS133" s="243">
        <f t="shared" si="1631"/>
        <v>0</v>
      </c>
      <c r="LT133" s="243">
        <f t="shared" si="1632"/>
        <v>0</v>
      </c>
      <c r="LU133" s="243">
        <f t="shared" si="1633"/>
        <v>0</v>
      </c>
      <c r="LV133" s="243">
        <f t="shared" si="1634"/>
        <v>0</v>
      </c>
      <c r="LW133" s="243">
        <f t="shared" si="1635"/>
        <v>0</v>
      </c>
      <c r="LX133" s="243">
        <f t="shared" si="1636"/>
        <v>0</v>
      </c>
      <c r="LY133" s="243">
        <f t="shared" si="1637"/>
        <v>0</v>
      </c>
      <c r="LZ133" s="243">
        <f t="shared" si="1638"/>
        <v>0</v>
      </c>
      <c r="MA133" s="243">
        <f t="shared" si="1639"/>
        <v>0</v>
      </c>
      <c r="MB133" s="243">
        <f t="shared" si="1640"/>
        <v>0</v>
      </c>
      <c r="MC133" s="243">
        <f t="shared" si="1661"/>
        <v>0</v>
      </c>
      <c r="MD133" s="243">
        <f t="shared" si="1641"/>
        <v>0</v>
      </c>
      <c r="ME133" s="243">
        <f t="shared" si="1642"/>
        <v>0</v>
      </c>
      <c r="MF133" s="243">
        <f t="shared" si="1643"/>
        <v>0</v>
      </c>
      <c r="MG133" s="243">
        <f t="shared" si="1644"/>
        <v>0</v>
      </c>
      <c r="MH133" s="243">
        <f t="shared" si="1645"/>
        <v>0</v>
      </c>
      <c r="MI133" s="243">
        <f t="shared" si="1646"/>
        <v>0</v>
      </c>
      <c r="MJ133" s="243">
        <f t="shared" si="1647"/>
        <v>0</v>
      </c>
      <c r="MK133" s="243">
        <f t="shared" si="1648"/>
        <v>0</v>
      </c>
      <c r="ML133" s="243">
        <f t="shared" si="1649"/>
        <v>0</v>
      </c>
      <c r="MM133" s="243">
        <f t="shared" si="1650"/>
        <v>0</v>
      </c>
      <c r="MN133" s="243">
        <f t="shared" si="1651"/>
        <v>0</v>
      </c>
      <c r="MO133" s="243">
        <f t="shared" si="1652"/>
        <v>0</v>
      </c>
      <c r="MP133" s="243">
        <f t="shared" si="1653"/>
        <v>0</v>
      </c>
      <c r="MQ133" s="243">
        <f t="shared" si="1654"/>
        <v>0</v>
      </c>
      <c r="MR133" s="243">
        <f t="shared" si="1655"/>
        <v>0</v>
      </c>
      <c r="MS133" s="243">
        <f t="shared" si="1656"/>
        <v>0</v>
      </c>
      <c r="MT133" s="243">
        <f t="shared" si="1657"/>
        <v>0</v>
      </c>
      <c r="MU133" s="243">
        <f t="shared" si="1658"/>
        <v>0</v>
      </c>
      <c r="MV133" s="243">
        <f t="shared" si="1659"/>
        <v>0</v>
      </c>
      <c r="MW133" s="861">
        <f t="shared" si="1576"/>
        <v>44013</v>
      </c>
      <c r="MX133" s="253">
        <f t="shared" si="1577"/>
        <v>333920.85499999998</v>
      </c>
      <c r="MY133" s="243">
        <f t="shared" si="1578"/>
        <v>0</v>
      </c>
      <c r="MZ133" s="243">
        <f t="shared" si="1579"/>
        <v>0</v>
      </c>
      <c r="NA133" s="243">
        <f t="shared" si="1580"/>
        <v>333920.85499999998</v>
      </c>
      <c r="NB133" s="359"/>
      <c r="NC133" s="1159">
        <f t="shared" si="1772"/>
        <v>43556</v>
      </c>
      <c r="ND133" s="378">
        <f t="shared" si="1773"/>
        <v>-476</v>
      </c>
      <c r="NE133" s="378">
        <f t="shared" si="1774"/>
        <v>0</v>
      </c>
      <c r="NF133" s="382">
        <f t="shared" si="1775"/>
        <v>0</v>
      </c>
      <c r="NG133" s="274">
        <f t="shared" si="1776"/>
        <v>-476</v>
      </c>
      <c r="NH133" s="819">
        <f t="shared" si="1777"/>
        <v>43556</v>
      </c>
      <c r="NI133" s="269">
        <f t="shared" si="1778"/>
        <v>0</v>
      </c>
      <c r="NJ133" s="274">
        <f t="shared" si="1779"/>
        <v>-476</v>
      </c>
      <c r="NK133" s="1113">
        <f t="shared" si="1780"/>
        <v>0</v>
      </c>
      <c r="NL133" s="992">
        <f t="shared" si="1781"/>
        <v>1</v>
      </c>
      <c r="NM133" s="413">
        <f t="shared" si="1782"/>
        <v>43556</v>
      </c>
      <c r="NN133" s="378">
        <f t="shared" si="1875"/>
        <v>248719.23500000002</v>
      </c>
      <c r="NO133" s="243">
        <f>MAX(NN55:NN133)</f>
        <v>249195.23500000002</v>
      </c>
      <c r="NP133" s="243">
        <f t="shared" si="1783"/>
        <v>-476</v>
      </c>
      <c r="NQ133" s="276">
        <f>(NP133=NP203)*1</f>
        <v>0</v>
      </c>
      <c r="NR133" s="254">
        <f t="shared" si="1784"/>
        <v>0</v>
      </c>
      <c r="NS133" s="757"/>
      <c r="NT133" s="757"/>
      <c r="NU133" s="758"/>
      <c r="NV133" s="758"/>
      <c r="NW133" s="758"/>
      <c r="NX133" s="234"/>
      <c r="NY133" s="241"/>
      <c r="NZ133" s="241"/>
      <c r="OA133" s="143"/>
      <c r="OB133" s="241"/>
      <c r="OC133" s="241"/>
      <c r="OD133" s="236"/>
      <c r="OE133" s="236"/>
      <c r="OF133" s="236"/>
      <c r="OG133" s="234"/>
      <c r="OH133" s="143"/>
      <c r="OI133" s="236"/>
      <c r="OJ133" s="236"/>
      <c r="OK133" s="236"/>
      <c r="OL133" s="236"/>
      <c r="OM133" s="236"/>
      <c r="ON133" s="236"/>
      <c r="OO133" s="236"/>
      <c r="OP133" s="236"/>
      <c r="OQ133" s="236"/>
      <c r="OR133" s="236"/>
      <c r="OS133" s="236"/>
      <c r="OT133" s="236"/>
      <c r="OU133" s="236"/>
      <c r="OV133" s="236"/>
      <c r="OW133" s="236"/>
      <c r="OX133" s="236"/>
      <c r="OY133" s="236"/>
      <c r="OZ133" s="236"/>
      <c r="PA133" s="236"/>
      <c r="PB133" s="236"/>
      <c r="PC133" s="236"/>
      <c r="PD133" s="236"/>
      <c r="PE133" s="236"/>
      <c r="PF133" s="236"/>
      <c r="PG133" s="236"/>
      <c r="PH133" s="236"/>
      <c r="PI133" s="236"/>
      <c r="PJ133" s="236"/>
      <c r="PK133" s="236"/>
      <c r="PL133" s="236"/>
      <c r="PM133" s="236"/>
      <c r="PN133" s="236"/>
      <c r="PO133" s="236"/>
      <c r="PP133" s="236"/>
      <c r="PQ133" s="236"/>
      <c r="PR133" s="236"/>
      <c r="PS133" s="236"/>
      <c r="PT133" s="236"/>
      <c r="PU133" s="236"/>
      <c r="PV133" s="236"/>
      <c r="PW133" s="236"/>
      <c r="PX133" s="236"/>
      <c r="PY133" s="236"/>
      <c r="PZ133" s="236"/>
      <c r="QA133" s="236"/>
      <c r="QB133" s="236"/>
      <c r="QC133" s="236"/>
      <c r="QD133" s="236"/>
      <c r="QE133" s="236"/>
      <c r="QF133" s="236"/>
      <c r="QG133" s="236"/>
      <c r="QH133" s="236"/>
      <c r="QI133" s="236"/>
      <c r="QJ133" s="236"/>
      <c r="QK133" s="236"/>
      <c r="QL133" s="236"/>
      <c r="QM133" s="236"/>
      <c r="QN133" s="236"/>
      <c r="QO133" s="236"/>
      <c r="QP133" s="236"/>
      <c r="QQ133" s="236"/>
      <c r="QR133" s="236"/>
      <c r="QS133" s="236"/>
      <c r="QT133" s="236"/>
      <c r="QU133" s="236"/>
      <c r="QV133" s="236"/>
      <c r="QW133" s="236"/>
      <c r="QX133" s="236"/>
      <c r="QY133" s="84"/>
      <c r="QZ133" s="84"/>
      <c r="RA133" s="84"/>
      <c r="RB133" s="84"/>
      <c r="RC133" s="84"/>
      <c r="RD133" s="84"/>
      <c r="RE133" s="84"/>
      <c r="RF133" s="84"/>
      <c r="RG133" s="84"/>
      <c r="RH133" s="84"/>
      <c r="RI133" s="84"/>
      <c r="RJ133" s="84"/>
      <c r="RK133" s="84"/>
      <c r="RL133" s="84"/>
      <c r="RM133" s="84"/>
      <c r="RN133" s="84"/>
      <c r="RO133" s="84"/>
      <c r="RP133" s="84"/>
      <c r="RQ133" s="84"/>
      <c r="RR133" s="84"/>
      <c r="RS133" s="84"/>
      <c r="RT133" s="84"/>
      <c r="RU133" s="84"/>
      <c r="RV133" s="84"/>
      <c r="RW133" s="84"/>
      <c r="RX133" s="84"/>
      <c r="RY133" s="84"/>
      <c r="RZ133" s="84"/>
      <c r="SA133" s="84"/>
      <c r="SB133" s="84"/>
      <c r="SC133" s="84"/>
      <c r="SD133" s="84"/>
      <c r="SE133" s="84"/>
      <c r="SF133" s="84"/>
      <c r="SG133" s="84"/>
      <c r="SH133" s="84"/>
      <c r="SI133" s="84"/>
      <c r="SJ133" s="84"/>
      <c r="SK133" s="84"/>
      <c r="SL133" s="84"/>
      <c r="SM133" s="84"/>
      <c r="SN133" s="84"/>
      <c r="SO133" s="84"/>
      <c r="SP133" s="84"/>
      <c r="SQ133" s="84"/>
      <c r="SR133" s="84"/>
      <c r="SS133" s="84"/>
      <c r="ST133" s="84"/>
      <c r="SU133" s="84"/>
      <c r="SV133" s="84"/>
      <c r="SW133" s="84"/>
      <c r="SX133" s="84"/>
      <c r="SY133" s="84"/>
      <c r="SZ133" s="84"/>
      <c r="TA133" s="84"/>
      <c r="TB133" s="84"/>
      <c r="TC133" s="84"/>
      <c r="TD133" s="84"/>
      <c r="TE133" s="84"/>
      <c r="TF133" s="84"/>
      <c r="TG133" s="84"/>
      <c r="TH133" s="84"/>
      <c r="TI133" s="84"/>
      <c r="TJ133" s="84"/>
      <c r="TK133" s="84"/>
      <c r="TL133" s="84"/>
      <c r="TM133" s="84"/>
      <c r="TN133" s="84"/>
      <c r="TO133" s="84"/>
      <c r="TP133" s="84"/>
      <c r="TQ133" s="84"/>
      <c r="TR133" s="84"/>
      <c r="TS133" s="84"/>
      <c r="TT133" s="84"/>
      <c r="TU133" s="84"/>
      <c r="TV133" s="84"/>
      <c r="TW133" s="84"/>
      <c r="TX133" s="84"/>
      <c r="TY133" s="84"/>
      <c r="TZ133" s="84"/>
      <c r="UA133" s="84"/>
      <c r="UB133" s="84"/>
      <c r="UC133" s="84"/>
      <c r="UD133" s="84"/>
      <c r="UE133" s="84"/>
      <c r="UF133" s="84"/>
      <c r="UG133" s="84"/>
      <c r="UH133" s="84"/>
      <c r="UI133" s="84"/>
    </row>
    <row r="134" spans="1:555" s="90" customFormat="1" ht="19.5" customHeight="1" x14ac:dyDescent="0.35">
      <c r="A134" s="84"/>
      <c r="B134" s="1167">
        <f t="shared" si="1785"/>
        <v>43586</v>
      </c>
      <c r="C134" s="867">
        <f t="shared" si="1786"/>
        <v>29367.734999999997</v>
      </c>
      <c r="D134" s="869">
        <v>0</v>
      </c>
      <c r="E134" s="869">
        <v>0</v>
      </c>
      <c r="F134" s="867">
        <f t="shared" si="1662"/>
        <v>1913.38</v>
      </c>
      <c r="G134" s="870">
        <f t="shared" si="1787"/>
        <v>31281.114999999998</v>
      </c>
      <c r="H134" s="953">
        <f t="shared" si="1788"/>
        <v>6.5152453874975383E-2</v>
      </c>
      <c r="I134" s="355">
        <f t="shared" si="1789"/>
        <v>250632.61500000002</v>
      </c>
      <c r="J134" s="355">
        <f>MAX(I55:I134)</f>
        <v>250632.61500000002</v>
      </c>
      <c r="K134" s="355">
        <f t="shared" si="1663"/>
        <v>0</v>
      </c>
      <c r="L134" s="1145">
        <f t="shared" si="1664"/>
        <v>43586</v>
      </c>
      <c r="M134" s="330">
        <f t="shared" si="1790"/>
        <v>0</v>
      </c>
      <c r="N134" s="1035">
        <v>-2662.5</v>
      </c>
      <c r="O134" s="498">
        <f t="shared" si="1665"/>
        <v>0</v>
      </c>
      <c r="P134" s="330">
        <f t="shared" si="1791"/>
        <v>1</v>
      </c>
      <c r="Q134" s="382">
        <f t="shared" si="1666"/>
        <v>-266.25</v>
      </c>
      <c r="R134" s="274">
        <f t="shared" si="1667"/>
        <v>-266.25</v>
      </c>
      <c r="S134" s="499">
        <f t="shared" si="1792"/>
        <v>0</v>
      </c>
      <c r="T134" s="1036">
        <v>2375</v>
      </c>
      <c r="U134" s="269">
        <f t="shared" si="1668"/>
        <v>0</v>
      </c>
      <c r="V134" s="499">
        <f t="shared" si="1793"/>
        <v>1</v>
      </c>
      <c r="W134" s="1036">
        <v>237.5</v>
      </c>
      <c r="X134" s="269">
        <f t="shared" si="1669"/>
        <v>237.5</v>
      </c>
      <c r="Y134" s="499">
        <f t="shared" si="1794"/>
        <v>0</v>
      </c>
      <c r="Z134" s="298">
        <v>30</v>
      </c>
      <c r="AA134" s="392">
        <f t="shared" si="1670"/>
        <v>0</v>
      </c>
      <c r="AB134" s="330">
        <f t="shared" si="1795"/>
        <v>0</v>
      </c>
      <c r="AC134" s="298">
        <f t="shared" si="1671"/>
        <v>15</v>
      </c>
      <c r="AD134" s="274">
        <f t="shared" si="1672"/>
        <v>0</v>
      </c>
      <c r="AE134" s="499">
        <f t="shared" si="1796"/>
        <v>1</v>
      </c>
      <c r="AF134" s="1036">
        <v>3</v>
      </c>
      <c r="AG134" s="274">
        <f t="shared" si="1673"/>
        <v>3</v>
      </c>
      <c r="AH134" s="499">
        <f t="shared" si="1797"/>
        <v>0</v>
      </c>
      <c r="AI134" s="1036">
        <v>2100</v>
      </c>
      <c r="AJ134" s="392">
        <f t="shared" si="1674"/>
        <v>0</v>
      </c>
      <c r="AK134" s="330">
        <f t="shared" si="1798"/>
        <v>0</v>
      </c>
      <c r="AL134" s="1036">
        <v>1050</v>
      </c>
      <c r="AM134" s="274">
        <f t="shared" si="1675"/>
        <v>0</v>
      </c>
      <c r="AN134" s="499">
        <f t="shared" si="1799"/>
        <v>1</v>
      </c>
      <c r="AO134" s="1036">
        <v>420</v>
      </c>
      <c r="AP134" s="392">
        <f t="shared" si="1676"/>
        <v>420</v>
      </c>
      <c r="AQ134" s="316">
        <f t="shared" si="1800"/>
        <v>0</v>
      </c>
      <c r="AR134" s="1036">
        <v>1763.75</v>
      </c>
      <c r="AS134" s="392">
        <f t="shared" si="1677"/>
        <v>0</v>
      </c>
      <c r="AT134" s="276">
        <f t="shared" si="1801"/>
        <v>0</v>
      </c>
      <c r="AU134" s="1036">
        <v>881.88</v>
      </c>
      <c r="AV134" s="392">
        <f t="shared" si="1678"/>
        <v>0</v>
      </c>
      <c r="AW134" s="297">
        <f t="shared" si="1802"/>
        <v>1</v>
      </c>
      <c r="AX134" s="1036">
        <v>176.38</v>
      </c>
      <c r="AY134" s="274">
        <f t="shared" si="1679"/>
        <v>176.38</v>
      </c>
      <c r="AZ134" s="499">
        <f t="shared" si="1803"/>
        <v>0</v>
      </c>
      <c r="BA134" s="497">
        <v>490</v>
      </c>
      <c r="BB134" s="392">
        <f t="shared" si="1680"/>
        <v>0</v>
      </c>
      <c r="BC134" s="330">
        <f t="shared" si="1804"/>
        <v>0</v>
      </c>
      <c r="BD134" s="497">
        <v>-870</v>
      </c>
      <c r="BE134" s="274">
        <f t="shared" si="1681"/>
        <v>0</v>
      </c>
      <c r="BF134" s="499">
        <f t="shared" si="1805"/>
        <v>0</v>
      </c>
      <c r="BG134" s="1036">
        <v>1800.25</v>
      </c>
      <c r="BH134" s="358">
        <f t="shared" si="1682"/>
        <v>0</v>
      </c>
      <c r="BI134" s="499">
        <f t="shared" si="1806"/>
        <v>0</v>
      </c>
      <c r="BJ134" s="1036">
        <v>243.75</v>
      </c>
      <c r="BK134" s="269">
        <f t="shared" si="1683"/>
        <v>0</v>
      </c>
      <c r="BL134" s="499">
        <f t="shared" si="1807"/>
        <v>1</v>
      </c>
      <c r="BM134" s="382">
        <f t="shared" si="1684"/>
        <v>121.875</v>
      </c>
      <c r="BN134" s="392">
        <f t="shared" si="1685"/>
        <v>121.875</v>
      </c>
      <c r="BO134" s="499">
        <f t="shared" si="1808"/>
        <v>0</v>
      </c>
      <c r="BP134" s="1036">
        <v>968.75</v>
      </c>
      <c r="BQ134" s="274">
        <f t="shared" si="1686"/>
        <v>0</v>
      </c>
      <c r="BR134" s="499">
        <f t="shared" si="1809"/>
        <v>0</v>
      </c>
      <c r="BS134" s="298">
        <v>3393.75</v>
      </c>
      <c r="BT134" s="269">
        <f t="shared" si="1687"/>
        <v>0</v>
      </c>
      <c r="BU134" s="499">
        <f t="shared" si="1810"/>
        <v>1</v>
      </c>
      <c r="BV134" s="298">
        <f t="shared" si="1688"/>
        <v>1696.875</v>
      </c>
      <c r="BW134" s="392">
        <f t="shared" si="1689"/>
        <v>1696.875</v>
      </c>
      <c r="BX134" s="499">
        <f t="shared" si="1811"/>
        <v>0</v>
      </c>
      <c r="BY134" s="1036">
        <v>2320</v>
      </c>
      <c r="BZ134" s="392">
        <f t="shared" si="1690"/>
        <v>0</v>
      </c>
      <c r="CA134" s="297">
        <f t="shared" si="1876"/>
        <v>0</v>
      </c>
      <c r="CB134" s="964">
        <v>-4760</v>
      </c>
      <c r="CC134" s="269">
        <f t="shared" si="1691"/>
        <v>0</v>
      </c>
      <c r="CD134" s="501">
        <f t="shared" si="1812"/>
        <v>0</v>
      </c>
      <c r="CE134" s="298">
        <f t="shared" si="1692"/>
        <v>-2380</v>
      </c>
      <c r="CF134" s="500">
        <f t="shared" si="1693"/>
        <v>0</v>
      </c>
      <c r="CG134" s="330">
        <f t="shared" si="1813"/>
        <v>1</v>
      </c>
      <c r="CH134" s="964">
        <v>-476</v>
      </c>
      <c r="CI134" s="299">
        <f t="shared" si="1694"/>
        <v>-476</v>
      </c>
      <c r="CJ134" s="499">
        <f t="shared" si="1814"/>
        <v>0</v>
      </c>
      <c r="CK134" s="497"/>
      <c r="CL134" s="392">
        <f t="shared" si="1695"/>
        <v>0</v>
      </c>
      <c r="CM134" s="330">
        <f t="shared" si="1815"/>
        <v>0</v>
      </c>
      <c r="CN134" s="497"/>
      <c r="CO134" s="269">
        <f t="shared" si="1696"/>
        <v>0</v>
      </c>
      <c r="CP134" s="501">
        <f t="shared" si="1816"/>
        <v>0</v>
      </c>
      <c r="CQ134" s="268"/>
      <c r="CR134" s="299"/>
      <c r="CS134" s="330">
        <f t="shared" si="1817"/>
        <v>1</v>
      </c>
      <c r="CT134" s="497"/>
      <c r="CU134" s="274">
        <f t="shared" si="1697"/>
        <v>0</v>
      </c>
      <c r="CV134" s="323">
        <f t="shared" si="1698"/>
        <v>1913.38</v>
      </c>
      <c r="CW134" s="323">
        <f t="shared" si="1818"/>
        <v>250632.61500000002</v>
      </c>
      <c r="CX134" s="223"/>
      <c r="CY134" s="1127">
        <f t="shared" si="1819"/>
        <v>43586</v>
      </c>
      <c r="CZ134" s="297">
        <f t="shared" si="1820"/>
        <v>0</v>
      </c>
      <c r="DA134" s="269">
        <v>3433</v>
      </c>
      <c r="DB134" s="299">
        <f t="shared" si="1699"/>
        <v>0</v>
      </c>
      <c r="DC134" s="297">
        <f t="shared" si="1821"/>
        <v>0</v>
      </c>
      <c r="DD134" s="298">
        <f t="shared" si="1700"/>
        <v>343.3</v>
      </c>
      <c r="DE134" s="299">
        <f t="shared" si="1701"/>
        <v>0</v>
      </c>
      <c r="DF134" s="297">
        <f t="shared" si="1822"/>
        <v>0</v>
      </c>
      <c r="DG134" s="1217">
        <v>7805</v>
      </c>
      <c r="DH134" s="299">
        <f t="shared" si="1702"/>
        <v>0</v>
      </c>
      <c r="DI134" s="297">
        <f t="shared" si="1823"/>
        <v>0</v>
      </c>
      <c r="DJ134" s="1039">
        <v>781</v>
      </c>
      <c r="DK134" s="596">
        <f t="shared" si="1703"/>
        <v>0</v>
      </c>
      <c r="DL134" s="297">
        <f t="shared" si="1824"/>
        <v>0</v>
      </c>
      <c r="DM134" s="1218">
        <v>-330</v>
      </c>
      <c r="DN134" s="596">
        <f t="shared" si="1704"/>
        <v>0</v>
      </c>
      <c r="DO134" s="330">
        <f t="shared" si="1825"/>
        <v>0</v>
      </c>
      <c r="DP134" s="298">
        <f t="shared" si="1705"/>
        <v>-165</v>
      </c>
      <c r="DQ134" s="274">
        <f t="shared" si="1706"/>
        <v>0</v>
      </c>
      <c r="DR134" s="499">
        <f t="shared" si="1826"/>
        <v>0</v>
      </c>
      <c r="DS134" s="298">
        <f t="shared" si="1707"/>
        <v>-33</v>
      </c>
      <c r="DT134" s="274">
        <f t="shared" si="1708"/>
        <v>0</v>
      </c>
      <c r="DU134" s="297">
        <f t="shared" si="1827"/>
        <v>0</v>
      </c>
      <c r="DV134" s="1039">
        <v>472</v>
      </c>
      <c r="DW134" s="596">
        <f t="shared" si="1709"/>
        <v>0</v>
      </c>
      <c r="DX134" s="297">
        <f t="shared" si="1828"/>
        <v>0</v>
      </c>
      <c r="DY134" s="269">
        <f t="shared" si="1710"/>
        <v>236</v>
      </c>
      <c r="DZ134" s="596">
        <f t="shared" si="1711"/>
        <v>0</v>
      </c>
      <c r="EA134" s="297">
        <f t="shared" si="1829"/>
        <v>0</v>
      </c>
      <c r="EB134" s="1053">
        <v>94</v>
      </c>
      <c r="EC134" s="596">
        <f t="shared" si="1712"/>
        <v>0</v>
      </c>
      <c r="ED134" s="297">
        <f t="shared" si="1830"/>
        <v>0</v>
      </c>
      <c r="EE134" s="274">
        <v>762</v>
      </c>
      <c r="EF134" s="596">
        <f t="shared" si="1713"/>
        <v>0</v>
      </c>
      <c r="EG134" s="297">
        <f t="shared" si="1831"/>
        <v>0</v>
      </c>
      <c r="EH134" s="269">
        <f t="shared" si="1714"/>
        <v>381</v>
      </c>
      <c r="EI134" s="596">
        <f t="shared" si="1715"/>
        <v>0</v>
      </c>
      <c r="EJ134" s="276">
        <f t="shared" si="1832"/>
        <v>0</v>
      </c>
      <c r="EK134" s="269">
        <f t="shared" si="1716"/>
        <v>76.2</v>
      </c>
      <c r="EL134" s="596">
        <f t="shared" si="1717"/>
        <v>0</v>
      </c>
      <c r="EM134" s="297">
        <f t="shared" si="1833"/>
        <v>0</v>
      </c>
      <c r="EN134" s="1230">
        <v>-150</v>
      </c>
      <c r="EO134" s="596">
        <f t="shared" si="1718"/>
        <v>0</v>
      </c>
      <c r="EP134" s="297">
        <f t="shared" si="1834"/>
        <v>0</v>
      </c>
      <c r="EQ134" s="269">
        <v>-295</v>
      </c>
      <c r="ER134" s="596">
        <f t="shared" si="1719"/>
        <v>0</v>
      </c>
      <c r="ES134" s="297">
        <f t="shared" si="1835"/>
        <v>0</v>
      </c>
      <c r="ET134" s="1039">
        <v>320</v>
      </c>
      <c r="EU134" s="596">
        <f t="shared" si="1720"/>
        <v>0</v>
      </c>
      <c r="EV134" s="297">
        <f t="shared" si="1836"/>
        <v>0</v>
      </c>
      <c r="EW134" s="1040">
        <v>-950</v>
      </c>
      <c r="EX134" s="596">
        <f t="shared" si="1721"/>
        <v>0</v>
      </c>
      <c r="EY134" s="297">
        <f t="shared" si="1837"/>
        <v>0</v>
      </c>
      <c r="EZ134" s="964">
        <v>-475</v>
      </c>
      <c r="FA134" s="596">
        <f t="shared" si="1722"/>
        <v>0</v>
      </c>
      <c r="FB134" s="297">
        <f t="shared" si="1838"/>
        <v>0</v>
      </c>
      <c r="FC134" s="1036">
        <v>2181.25</v>
      </c>
      <c r="FD134" s="596">
        <f t="shared" si="1723"/>
        <v>0</v>
      </c>
      <c r="FE134" s="297">
        <f t="shared" si="1839"/>
        <v>0</v>
      </c>
      <c r="FF134" s="1236">
        <v>2375</v>
      </c>
      <c r="FG134" s="596">
        <f t="shared" si="1724"/>
        <v>0</v>
      </c>
      <c r="FH134" s="297">
        <f t="shared" si="1840"/>
        <v>0</v>
      </c>
      <c r="FI134" s="1039">
        <v>1188</v>
      </c>
      <c r="FJ134" s="596">
        <f t="shared" si="1725"/>
        <v>0</v>
      </c>
      <c r="FK134" s="297">
        <f t="shared" si="1841"/>
        <v>0</v>
      </c>
      <c r="FL134" s="1040">
        <v>-575</v>
      </c>
      <c r="FM134" s="596">
        <f t="shared" si="1726"/>
        <v>0</v>
      </c>
      <c r="FN134" s="297">
        <f t="shared" si="1842"/>
        <v>0</v>
      </c>
      <c r="FO134" s="1039">
        <v>5300</v>
      </c>
      <c r="FP134" s="274">
        <f t="shared" si="1727"/>
        <v>0</v>
      </c>
      <c r="FQ134" s="274"/>
      <c r="FR134" s="297">
        <f t="shared" si="1843"/>
        <v>0</v>
      </c>
      <c r="FS134" s="269">
        <f t="shared" si="1728"/>
        <v>2650</v>
      </c>
      <c r="FT134" s="596">
        <f t="shared" si="1729"/>
        <v>0</v>
      </c>
      <c r="FU134" s="297">
        <f t="shared" si="1844"/>
        <v>0</v>
      </c>
      <c r="FV134" s="269">
        <f t="shared" si="1730"/>
        <v>530</v>
      </c>
      <c r="FW134" s="596">
        <f t="shared" si="1731"/>
        <v>0</v>
      </c>
      <c r="FX134" s="301">
        <f t="shared" si="1732"/>
        <v>0</v>
      </c>
      <c r="FY134" s="492">
        <f t="shared" si="1845"/>
        <v>0</v>
      </c>
      <c r="FZ134" s="302"/>
      <c r="GA134" s="1131">
        <f t="shared" si="1733"/>
        <v>43586</v>
      </c>
      <c r="GB134" s="316">
        <f t="shared" si="1846"/>
        <v>0</v>
      </c>
      <c r="GC134" s="323">
        <v>1531.25</v>
      </c>
      <c r="GD134" s="268">
        <f t="shared" si="1734"/>
        <v>0</v>
      </c>
      <c r="GE134" s="316">
        <f t="shared" si="1847"/>
        <v>0</v>
      </c>
      <c r="GF134" s="1036">
        <v>152.03</v>
      </c>
      <c r="GG134" s="386">
        <f t="shared" si="1735"/>
        <v>0</v>
      </c>
      <c r="GH134" s="669">
        <f t="shared" si="1848"/>
        <v>0</v>
      </c>
      <c r="GI134" s="1036">
        <v>6075</v>
      </c>
      <c r="GJ134" s="268">
        <f t="shared" si="1736"/>
        <v>0</v>
      </c>
      <c r="GK134" s="546">
        <f t="shared" si="1849"/>
        <v>0</v>
      </c>
      <c r="GL134" s="268">
        <f t="shared" si="1737"/>
        <v>607.5</v>
      </c>
      <c r="GM134" s="386">
        <f t="shared" si="1738"/>
        <v>0</v>
      </c>
      <c r="GN134" s="297">
        <f t="shared" si="1850"/>
        <v>0</v>
      </c>
      <c r="GO134" s="269">
        <v>725</v>
      </c>
      <c r="GP134" s="596">
        <f t="shared" si="1739"/>
        <v>0</v>
      </c>
      <c r="GQ134" s="330">
        <f t="shared" si="1851"/>
        <v>0</v>
      </c>
      <c r="GR134" s="298">
        <f t="shared" si="1740"/>
        <v>362.5</v>
      </c>
      <c r="GS134" s="274">
        <f t="shared" si="1741"/>
        <v>0</v>
      </c>
      <c r="GT134" s="499">
        <f t="shared" si="1852"/>
        <v>0</v>
      </c>
      <c r="GU134" s="298">
        <f t="shared" si="1742"/>
        <v>72.5</v>
      </c>
      <c r="GV134" s="274">
        <f t="shared" si="1743"/>
        <v>0</v>
      </c>
      <c r="GW134" s="499">
        <f t="shared" si="1853"/>
        <v>0</v>
      </c>
      <c r="GX134" s="964">
        <v>-1437.5</v>
      </c>
      <c r="GY134" s="274">
        <f t="shared" si="1744"/>
        <v>0</v>
      </c>
      <c r="GZ134" s="499">
        <f t="shared" si="1854"/>
        <v>0</v>
      </c>
      <c r="HA134" s="298">
        <f t="shared" si="1745"/>
        <v>-718.75</v>
      </c>
      <c r="HB134" s="274">
        <f t="shared" si="1746"/>
        <v>0</v>
      </c>
      <c r="HC134" s="499">
        <f t="shared" si="1855"/>
        <v>0</v>
      </c>
      <c r="HD134" s="964">
        <v>-287.5</v>
      </c>
      <c r="HE134" s="274">
        <f t="shared" si="1747"/>
        <v>0</v>
      </c>
      <c r="HF134" s="691">
        <f t="shared" si="1856"/>
        <v>0</v>
      </c>
      <c r="HG134" s="317">
        <v>2202.5</v>
      </c>
      <c r="HH134" s="498">
        <f t="shared" si="1748"/>
        <v>0</v>
      </c>
      <c r="HI134" s="691">
        <f t="shared" si="1857"/>
        <v>0</v>
      </c>
      <c r="HJ134" s="317">
        <f t="shared" si="1749"/>
        <v>1101.25</v>
      </c>
      <c r="HK134" s="498">
        <f t="shared" si="1750"/>
        <v>0</v>
      </c>
      <c r="HL134" s="689">
        <f t="shared" si="1858"/>
        <v>0</v>
      </c>
      <c r="HM134" s="317">
        <f t="shared" si="1751"/>
        <v>220.25</v>
      </c>
      <c r="HN134" s="317">
        <f t="shared" si="1752"/>
        <v>0</v>
      </c>
      <c r="HO134" s="691">
        <f t="shared" si="1859"/>
        <v>0</v>
      </c>
      <c r="HP134" s="1036">
        <v>1350</v>
      </c>
      <c r="HQ134" s="498">
        <f t="shared" si="1753"/>
        <v>0</v>
      </c>
      <c r="HR134" s="499"/>
      <c r="HS134" s="298"/>
      <c r="HT134" s="392"/>
      <c r="HU134" s="691">
        <f t="shared" si="1860"/>
        <v>0</v>
      </c>
      <c r="HV134" s="964">
        <v>-95</v>
      </c>
      <c r="HW134" s="498">
        <f t="shared" si="1754"/>
        <v>0</v>
      </c>
      <c r="HX134" s="499"/>
      <c r="HY134" s="298"/>
      <c r="HZ134" s="392"/>
      <c r="IA134" s="689">
        <f t="shared" si="1861"/>
        <v>0</v>
      </c>
      <c r="IB134" s="964">
        <v>-1850</v>
      </c>
      <c r="IC134" s="317">
        <f t="shared" si="1755"/>
        <v>0</v>
      </c>
      <c r="ID134" s="499">
        <f t="shared" si="1862"/>
        <v>0</v>
      </c>
      <c r="IE134" s="964">
        <v>-289.75</v>
      </c>
      <c r="IF134" s="392">
        <f t="shared" si="1756"/>
        <v>0</v>
      </c>
      <c r="IG134" s="691">
        <f t="shared" si="1863"/>
        <v>0</v>
      </c>
      <c r="IH134" s="317">
        <v>-1550</v>
      </c>
      <c r="II134" s="498">
        <f t="shared" si="1757"/>
        <v>0</v>
      </c>
      <c r="IJ134" s="691">
        <f t="shared" si="1864"/>
        <v>0</v>
      </c>
      <c r="IK134" s="298">
        <f t="shared" si="1758"/>
        <v>-775</v>
      </c>
      <c r="IL134" s="317">
        <f t="shared" si="1759"/>
        <v>0</v>
      </c>
      <c r="IM134" s="499">
        <f t="shared" si="1865"/>
        <v>0</v>
      </c>
      <c r="IN134" s="964">
        <v>-296.25</v>
      </c>
      <c r="IO134" s="392">
        <f t="shared" si="1760"/>
        <v>0</v>
      </c>
      <c r="IP134" s="499">
        <f t="shared" si="1866"/>
        <v>0</v>
      </c>
      <c r="IQ134" s="1036">
        <v>1593.75</v>
      </c>
      <c r="IR134" s="392">
        <f t="shared" si="1761"/>
        <v>0</v>
      </c>
      <c r="IS134" s="499"/>
      <c r="IT134" s="298"/>
      <c r="IU134" s="392"/>
      <c r="IV134" s="499">
        <f t="shared" si="1867"/>
        <v>0</v>
      </c>
      <c r="IW134" s="298">
        <v>1806.25</v>
      </c>
      <c r="IX134" s="392">
        <f t="shared" si="1762"/>
        <v>0</v>
      </c>
      <c r="IY134" s="499">
        <f t="shared" si="1868"/>
        <v>0</v>
      </c>
      <c r="IZ134" s="298">
        <f t="shared" si="1763"/>
        <v>903.125</v>
      </c>
      <c r="JA134" s="392">
        <f t="shared" si="1764"/>
        <v>0</v>
      </c>
      <c r="JB134" s="385">
        <f t="shared" si="1869"/>
        <v>0</v>
      </c>
      <c r="JC134" s="298">
        <v>146.37</v>
      </c>
      <c r="JD134" s="392">
        <f t="shared" si="1765"/>
        <v>0</v>
      </c>
      <c r="JE134" s="499">
        <f t="shared" si="1870"/>
        <v>0</v>
      </c>
      <c r="JF134" s="298">
        <v>-955</v>
      </c>
      <c r="JG134" s="392">
        <f t="shared" si="1766"/>
        <v>0</v>
      </c>
      <c r="JH134" s="499">
        <f t="shared" si="1871"/>
        <v>0</v>
      </c>
      <c r="JI134" s="1036">
        <v>9320</v>
      </c>
      <c r="JJ134" s="392">
        <f t="shared" si="1767"/>
        <v>0</v>
      </c>
      <c r="JK134" s="499">
        <f t="shared" si="1872"/>
        <v>0</v>
      </c>
      <c r="JL134" s="1036">
        <v>4660</v>
      </c>
      <c r="JM134" s="392">
        <f t="shared" si="1768"/>
        <v>0</v>
      </c>
      <c r="JN134" s="499">
        <f t="shared" si="1873"/>
        <v>0</v>
      </c>
      <c r="JO134" s="298">
        <f t="shared" si="1769"/>
        <v>932</v>
      </c>
      <c r="JP134" s="392">
        <f t="shared" si="1770"/>
        <v>0</v>
      </c>
      <c r="JQ134" s="561">
        <f t="shared" si="1771"/>
        <v>0</v>
      </c>
      <c r="JR134" s="498">
        <f t="shared" si="1874"/>
        <v>0</v>
      </c>
      <c r="JS134" s="223"/>
      <c r="JT134" s="254">
        <f t="shared" si="1581"/>
        <v>44044</v>
      </c>
      <c r="JU134" s="253">
        <f t="shared" si="1582"/>
        <v>0</v>
      </c>
      <c r="JV134" s="253">
        <f t="shared" si="1583"/>
        <v>26004.875</v>
      </c>
      <c r="JW134" s="253">
        <f t="shared" si="1584"/>
        <v>0</v>
      </c>
      <c r="JX134" s="253">
        <f t="shared" si="1585"/>
        <v>24370.5</v>
      </c>
      <c r="JY134" s="253">
        <f t="shared" si="1586"/>
        <v>0</v>
      </c>
      <c r="JZ134" s="253">
        <f t="shared" si="1587"/>
        <v>0</v>
      </c>
      <c r="KA134" s="253">
        <f t="shared" si="1588"/>
        <v>23531</v>
      </c>
      <c r="KB134" s="253">
        <f t="shared" si="1589"/>
        <v>0</v>
      </c>
      <c r="KC134" s="253">
        <f t="shared" si="1590"/>
        <v>0</v>
      </c>
      <c r="KD134" s="831">
        <f t="shared" si="1591"/>
        <v>45010</v>
      </c>
      <c r="KE134" s="831">
        <f t="shared" si="1592"/>
        <v>0</v>
      </c>
      <c r="KF134" s="831">
        <f t="shared" si="1593"/>
        <v>0</v>
      </c>
      <c r="KG134" s="831">
        <f t="shared" si="1594"/>
        <v>10103.850000000002</v>
      </c>
      <c r="KH134" s="831">
        <f t="shared" si="1595"/>
        <v>0</v>
      </c>
      <c r="KI134" s="831">
        <f t="shared" si="1596"/>
        <v>0</v>
      </c>
      <c r="KJ134" s="253">
        <f t="shared" si="1597"/>
        <v>0</v>
      </c>
      <c r="KK134" s="831">
        <f t="shared" si="1598"/>
        <v>0</v>
      </c>
      <c r="KL134" s="831">
        <f t="shared" si="1599"/>
        <v>114012.5</v>
      </c>
      <c r="KM134" s="831">
        <f t="shared" si="1600"/>
        <v>0</v>
      </c>
      <c r="KN134" s="831">
        <f t="shared" si="1601"/>
        <v>0</v>
      </c>
      <c r="KO134" s="831">
        <f t="shared" si="1602"/>
        <v>87409.375</v>
      </c>
      <c r="KP134" s="831">
        <f t="shared" si="1603"/>
        <v>0</v>
      </c>
      <c r="KQ134" s="831">
        <f t="shared" si="1604"/>
        <v>0</v>
      </c>
      <c r="KR134" s="831">
        <f t="shared" si="1605"/>
        <v>0</v>
      </c>
      <c r="KS134" s="831">
        <f t="shared" si="1606"/>
        <v>15070</v>
      </c>
      <c r="KT134" s="243">
        <f t="shared" si="1607"/>
        <v>0</v>
      </c>
      <c r="KU134" s="243">
        <f t="shared" si="1608"/>
        <v>0</v>
      </c>
      <c r="KV134" s="243">
        <f t="shared" si="1609"/>
        <v>0</v>
      </c>
      <c r="KW134" s="243">
        <f t="shared" si="1610"/>
        <v>0</v>
      </c>
      <c r="KX134" s="243">
        <f t="shared" si="1611"/>
        <v>0</v>
      </c>
      <c r="KY134" s="243">
        <f t="shared" si="1612"/>
        <v>0</v>
      </c>
      <c r="KZ134" s="243">
        <f t="shared" si="1660"/>
        <v>0</v>
      </c>
      <c r="LA134" s="243">
        <f t="shared" si="1613"/>
        <v>0</v>
      </c>
      <c r="LB134" s="243">
        <f t="shared" si="1614"/>
        <v>0</v>
      </c>
      <c r="LC134" s="243">
        <f t="shared" si="1615"/>
        <v>0</v>
      </c>
      <c r="LD134" s="243">
        <f t="shared" si="1616"/>
        <v>0</v>
      </c>
      <c r="LE134" s="243">
        <f t="shared" si="1617"/>
        <v>0</v>
      </c>
      <c r="LF134" s="243">
        <f t="shared" si="1618"/>
        <v>0</v>
      </c>
      <c r="LG134" s="243">
        <f t="shared" si="1619"/>
        <v>0</v>
      </c>
      <c r="LH134" s="243">
        <f t="shared" si="1620"/>
        <v>0</v>
      </c>
      <c r="LI134" s="243">
        <f t="shared" si="1621"/>
        <v>0</v>
      </c>
      <c r="LJ134" s="243">
        <f t="shared" si="1622"/>
        <v>0</v>
      </c>
      <c r="LK134" s="243">
        <f t="shared" si="1623"/>
        <v>0</v>
      </c>
      <c r="LL134" s="243">
        <f t="shared" si="1624"/>
        <v>0</v>
      </c>
      <c r="LM134" s="243">
        <f t="shared" si="1625"/>
        <v>0</v>
      </c>
      <c r="LN134" s="243">
        <f t="shared" si="1626"/>
        <v>0</v>
      </c>
      <c r="LO134" s="243">
        <f t="shared" si="1627"/>
        <v>0</v>
      </c>
      <c r="LP134" s="243">
        <f t="shared" si="1628"/>
        <v>0</v>
      </c>
      <c r="LQ134" s="243">
        <f t="shared" si="1629"/>
        <v>0</v>
      </c>
      <c r="LR134" s="243">
        <f t="shared" si="1630"/>
        <v>0</v>
      </c>
      <c r="LS134" s="243">
        <f t="shared" si="1631"/>
        <v>0</v>
      </c>
      <c r="LT134" s="243">
        <f t="shared" si="1632"/>
        <v>0</v>
      </c>
      <c r="LU134" s="243">
        <f t="shared" si="1633"/>
        <v>0</v>
      </c>
      <c r="LV134" s="243">
        <f t="shared" si="1634"/>
        <v>0</v>
      </c>
      <c r="LW134" s="243">
        <f t="shared" si="1635"/>
        <v>0</v>
      </c>
      <c r="LX134" s="243">
        <f t="shared" si="1636"/>
        <v>0</v>
      </c>
      <c r="LY134" s="243">
        <f t="shared" si="1637"/>
        <v>0</v>
      </c>
      <c r="LZ134" s="243">
        <f t="shared" si="1638"/>
        <v>0</v>
      </c>
      <c r="MA134" s="243">
        <f t="shared" si="1639"/>
        <v>0</v>
      </c>
      <c r="MB134" s="243">
        <f t="shared" si="1640"/>
        <v>0</v>
      </c>
      <c r="MC134" s="243">
        <f t="shared" si="1661"/>
        <v>0</v>
      </c>
      <c r="MD134" s="243">
        <f t="shared" si="1641"/>
        <v>0</v>
      </c>
      <c r="ME134" s="243">
        <f t="shared" si="1642"/>
        <v>0</v>
      </c>
      <c r="MF134" s="243">
        <f t="shared" si="1643"/>
        <v>0</v>
      </c>
      <c r="MG134" s="243">
        <f t="shared" si="1644"/>
        <v>0</v>
      </c>
      <c r="MH134" s="243">
        <f t="shared" si="1645"/>
        <v>0</v>
      </c>
      <c r="MI134" s="243">
        <f t="shared" si="1646"/>
        <v>0</v>
      </c>
      <c r="MJ134" s="243">
        <f t="shared" si="1647"/>
        <v>0</v>
      </c>
      <c r="MK134" s="243">
        <f t="shared" si="1648"/>
        <v>0</v>
      </c>
      <c r="ML134" s="243">
        <f t="shared" si="1649"/>
        <v>0</v>
      </c>
      <c r="MM134" s="243">
        <f t="shared" si="1650"/>
        <v>0</v>
      </c>
      <c r="MN134" s="243">
        <f t="shared" si="1651"/>
        <v>0</v>
      </c>
      <c r="MO134" s="243">
        <f t="shared" si="1652"/>
        <v>0</v>
      </c>
      <c r="MP134" s="243">
        <f t="shared" si="1653"/>
        <v>0</v>
      </c>
      <c r="MQ134" s="243">
        <f t="shared" si="1654"/>
        <v>0</v>
      </c>
      <c r="MR134" s="243">
        <f t="shared" si="1655"/>
        <v>0</v>
      </c>
      <c r="MS134" s="243">
        <f t="shared" si="1656"/>
        <v>0</v>
      </c>
      <c r="MT134" s="243">
        <f t="shared" si="1657"/>
        <v>0</v>
      </c>
      <c r="MU134" s="243">
        <f t="shared" si="1658"/>
        <v>0</v>
      </c>
      <c r="MV134" s="243">
        <f t="shared" si="1659"/>
        <v>0</v>
      </c>
      <c r="MW134" s="861">
        <f t="shared" si="1576"/>
        <v>44044</v>
      </c>
      <c r="MX134" s="253">
        <f t="shared" si="1577"/>
        <v>345512.1</v>
      </c>
      <c r="MY134" s="243">
        <f t="shared" si="1578"/>
        <v>0</v>
      </c>
      <c r="MZ134" s="243">
        <f t="shared" si="1579"/>
        <v>0</v>
      </c>
      <c r="NA134" s="243">
        <f t="shared" si="1580"/>
        <v>345512.1</v>
      </c>
      <c r="NB134" s="359"/>
      <c r="NC134" s="1159">
        <f t="shared" si="1772"/>
        <v>43586</v>
      </c>
      <c r="ND134" s="378">
        <f t="shared" si="1773"/>
        <v>1913.38</v>
      </c>
      <c r="NE134" s="378">
        <f t="shared" si="1774"/>
        <v>0</v>
      </c>
      <c r="NF134" s="382">
        <f t="shared" si="1775"/>
        <v>0</v>
      </c>
      <c r="NG134" s="274">
        <f t="shared" si="1776"/>
        <v>1913.38</v>
      </c>
      <c r="NH134" s="819">
        <f t="shared" si="1777"/>
        <v>43586</v>
      </c>
      <c r="NI134" s="269">
        <f t="shared" si="1778"/>
        <v>1913.38</v>
      </c>
      <c r="NJ134" s="274">
        <f t="shared" si="1779"/>
        <v>0</v>
      </c>
      <c r="NK134" s="1113">
        <f t="shared" si="1780"/>
        <v>1</v>
      </c>
      <c r="NL134" s="992">
        <f t="shared" si="1781"/>
        <v>0</v>
      </c>
      <c r="NM134" s="413">
        <f t="shared" si="1782"/>
        <v>43586</v>
      </c>
      <c r="NN134" s="378">
        <f t="shared" si="1875"/>
        <v>250632.61500000002</v>
      </c>
      <c r="NO134" s="243">
        <f>MAX(NN55:NN134)</f>
        <v>250632.61500000002</v>
      </c>
      <c r="NP134" s="243">
        <f t="shared" si="1783"/>
        <v>0</v>
      </c>
      <c r="NQ134" s="276">
        <f>(NP134=NP203)*1</f>
        <v>0</v>
      </c>
      <c r="NR134" s="254">
        <f t="shared" si="1784"/>
        <v>0</v>
      </c>
      <c r="NS134" s="757"/>
      <c r="NT134" s="757"/>
      <c r="NU134" s="758"/>
      <c r="NV134" s="758"/>
      <c r="NW134" s="758"/>
      <c r="NX134" s="234"/>
      <c r="NY134" s="241"/>
      <c r="NZ134" s="241"/>
      <c r="OA134" s="143"/>
      <c r="OB134" s="241"/>
      <c r="OC134" s="241"/>
      <c r="OD134" s="236"/>
      <c r="OE134" s="236"/>
      <c r="OF134" s="236"/>
      <c r="OG134" s="234"/>
      <c r="OH134" s="143"/>
      <c r="OI134" s="236"/>
      <c r="OJ134" s="236"/>
      <c r="OK134" s="236"/>
      <c r="OL134" s="236"/>
      <c r="OM134" s="236"/>
      <c r="ON134" s="236"/>
      <c r="OO134" s="236"/>
      <c r="OP134" s="236"/>
      <c r="OQ134" s="236"/>
      <c r="OR134" s="236"/>
      <c r="OS134" s="236"/>
      <c r="OT134" s="236"/>
      <c r="OU134" s="236"/>
      <c r="OV134" s="236"/>
      <c r="OW134" s="236"/>
      <c r="OX134" s="236"/>
      <c r="OY134" s="236"/>
      <c r="OZ134" s="236"/>
      <c r="PA134" s="236"/>
      <c r="PB134" s="236"/>
      <c r="PC134" s="236"/>
      <c r="PD134" s="236"/>
      <c r="PE134" s="236"/>
      <c r="PF134" s="236"/>
      <c r="PG134" s="236"/>
      <c r="PH134" s="236"/>
      <c r="PI134" s="236"/>
      <c r="PJ134" s="236"/>
      <c r="PK134" s="236"/>
      <c r="PL134" s="236"/>
      <c r="PM134" s="236"/>
      <c r="PN134" s="236"/>
      <c r="PO134" s="236"/>
      <c r="PP134" s="236"/>
      <c r="PQ134" s="236"/>
      <c r="PR134" s="236"/>
      <c r="PS134" s="236"/>
      <c r="PT134" s="236"/>
      <c r="PU134" s="236"/>
      <c r="PV134" s="236"/>
      <c r="PW134" s="236"/>
      <c r="PX134" s="236"/>
      <c r="PY134" s="236"/>
      <c r="PZ134" s="236"/>
      <c r="QA134" s="236"/>
      <c r="QB134" s="236"/>
      <c r="QC134" s="236"/>
      <c r="QD134" s="236"/>
      <c r="QE134" s="236"/>
      <c r="QF134" s="236"/>
      <c r="QG134" s="236"/>
      <c r="QH134" s="236"/>
      <c r="QI134" s="236"/>
      <c r="QJ134" s="236"/>
      <c r="QK134" s="236"/>
      <c r="QL134" s="236"/>
      <c r="QM134" s="236"/>
      <c r="QN134" s="236"/>
      <c r="QO134" s="236"/>
      <c r="QP134" s="236"/>
      <c r="QQ134" s="236"/>
      <c r="QR134" s="236"/>
      <c r="QS134" s="236"/>
      <c r="QT134" s="236"/>
      <c r="QU134" s="236"/>
      <c r="QV134" s="236"/>
      <c r="QW134" s="236"/>
      <c r="QX134" s="236"/>
      <c r="QY134" s="84"/>
      <c r="QZ134" s="84"/>
      <c r="RA134" s="84"/>
      <c r="RB134" s="84"/>
      <c r="RC134" s="84"/>
      <c r="RD134" s="84"/>
      <c r="RE134" s="84"/>
      <c r="RF134" s="84"/>
      <c r="RG134" s="84"/>
      <c r="RH134" s="84"/>
      <c r="RI134" s="84"/>
      <c r="RJ134" s="84"/>
      <c r="RK134" s="84"/>
      <c r="RL134" s="84"/>
      <c r="RM134" s="84"/>
      <c r="RN134" s="84"/>
      <c r="RO134" s="84"/>
      <c r="RP134" s="84"/>
      <c r="RQ134" s="84"/>
      <c r="RR134" s="84"/>
      <c r="RS134" s="84"/>
      <c r="RT134" s="84"/>
      <c r="RU134" s="84"/>
      <c r="RV134" s="84"/>
      <c r="RW134" s="84"/>
      <c r="RX134" s="84"/>
      <c r="RY134" s="84"/>
      <c r="RZ134" s="84"/>
      <c r="SA134" s="84"/>
      <c r="SB134" s="84"/>
      <c r="SC134" s="84"/>
      <c r="SD134" s="84"/>
      <c r="SE134" s="84"/>
      <c r="SF134" s="84"/>
      <c r="SG134" s="84"/>
      <c r="SH134" s="84"/>
      <c r="SI134" s="84"/>
      <c r="SJ134" s="84"/>
      <c r="SK134" s="84"/>
      <c r="SL134" s="84"/>
      <c r="SM134" s="84"/>
      <c r="SN134" s="84"/>
      <c r="SO134" s="84"/>
      <c r="SP134" s="84"/>
      <c r="SQ134" s="84"/>
      <c r="SR134" s="84"/>
      <c r="SS134" s="84"/>
      <c r="ST134" s="84"/>
      <c r="SU134" s="84"/>
      <c r="SV134" s="84"/>
      <c r="SW134" s="84"/>
      <c r="SX134" s="84"/>
      <c r="SY134" s="84"/>
      <c r="SZ134" s="84"/>
      <c r="TA134" s="84"/>
      <c r="TB134" s="84"/>
      <c r="TC134" s="84"/>
      <c r="TD134" s="84"/>
      <c r="TE134" s="84"/>
      <c r="TF134" s="84"/>
      <c r="TG134" s="84"/>
      <c r="TH134" s="84"/>
      <c r="TI134" s="84"/>
      <c r="TJ134" s="84"/>
      <c r="TK134" s="84"/>
      <c r="TL134" s="84"/>
      <c r="TM134" s="84"/>
      <c r="TN134" s="84"/>
      <c r="TO134" s="84"/>
      <c r="TP134" s="84"/>
      <c r="TQ134" s="84"/>
      <c r="TR134" s="84"/>
      <c r="TS134" s="84"/>
      <c r="TT134" s="84"/>
      <c r="TU134" s="84"/>
      <c r="TV134" s="84"/>
      <c r="TW134" s="84"/>
      <c r="TX134" s="84"/>
      <c r="TY134" s="84"/>
      <c r="TZ134" s="84"/>
      <c r="UA134" s="84"/>
      <c r="UB134" s="84"/>
      <c r="UC134" s="84"/>
      <c r="UD134" s="84"/>
      <c r="UE134" s="84"/>
      <c r="UF134" s="84"/>
      <c r="UG134" s="84"/>
      <c r="UH134" s="84"/>
      <c r="UI134" s="84"/>
    </row>
    <row r="135" spans="1:555" s="90" customFormat="1" ht="19.5" customHeight="1" x14ac:dyDescent="0.35">
      <c r="A135" s="84"/>
      <c r="B135" s="1167">
        <f t="shared" si="1785"/>
        <v>43617</v>
      </c>
      <c r="C135" s="867">
        <f t="shared" si="1786"/>
        <v>31281.114999999998</v>
      </c>
      <c r="D135" s="869">
        <v>0</v>
      </c>
      <c r="E135" s="869">
        <v>0</v>
      </c>
      <c r="F135" s="867">
        <f t="shared" si="1662"/>
        <v>2836.7550000000001</v>
      </c>
      <c r="G135" s="870">
        <f t="shared" si="1787"/>
        <v>34117.869999999995</v>
      </c>
      <c r="H135" s="953">
        <f t="shared" si="1788"/>
        <v>9.0685865897043638E-2</v>
      </c>
      <c r="I135" s="355">
        <f t="shared" si="1789"/>
        <v>253469.37000000002</v>
      </c>
      <c r="J135" s="355">
        <f>MAX(I55:I135)</f>
        <v>253469.37000000002</v>
      </c>
      <c r="K135" s="355">
        <f t="shared" si="1663"/>
        <v>0</v>
      </c>
      <c r="L135" s="1145">
        <f t="shared" si="1664"/>
        <v>43617</v>
      </c>
      <c r="M135" s="330">
        <f t="shared" si="1790"/>
        <v>0</v>
      </c>
      <c r="N135" s="1034">
        <v>10006.25</v>
      </c>
      <c r="O135" s="498">
        <f t="shared" si="1665"/>
        <v>0</v>
      </c>
      <c r="P135" s="330">
        <f t="shared" si="1791"/>
        <v>1</v>
      </c>
      <c r="Q135" s="382">
        <f t="shared" si="1666"/>
        <v>1000.625</v>
      </c>
      <c r="R135" s="274">
        <f t="shared" si="1667"/>
        <v>1000.625</v>
      </c>
      <c r="S135" s="499">
        <f t="shared" si="1792"/>
        <v>0</v>
      </c>
      <c r="T135" s="1036">
        <v>10150</v>
      </c>
      <c r="U135" s="269">
        <f t="shared" si="1668"/>
        <v>0</v>
      </c>
      <c r="V135" s="499">
        <f t="shared" si="1793"/>
        <v>1</v>
      </c>
      <c r="W135" s="1036">
        <v>1015</v>
      </c>
      <c r="X135" s="269">
        <f t="shared" si="1669"/>
        <v>1015</v>
      </c>
      <c r="Y135" s="499">
        <f t="shared" si="1794"/>
        <v>0</v>
      </c>
      <c r="Z135" s="298">
        <v>10790</v>
      </c>
      <c r="AA135" s="392">
        <f t="shared" si="1670"/>
        <v>0</v>
      </c>
      <c r="AB135" s="330">
        <f t="shared" si="1795"/>
        <v>0</v>
      </c>
      <c r="AC135" s="298">
        <f t="shared" si="1671"/>
        <v>5395</v>
      </c>
      <c r="AD135" s="274">
        <f t="shared" si="1672"/>
        <v>0</v>
      </c>
      <c r="AE135" s="499">
        <f t="shared" si="1796"/>
        <v>1</v>
      </c>
      <c r="AF135" s="1036">
        <v>1079</v>
      </c>
      <c r="AG135" s="274">
        <f t="shared" si="1673"/>
        <v>1079</v>
      </c>
      <c r="AH135" s="499">
        <f t="shared" si="1797"/>
        <v>0</v>
      </c>
      <c r="AI135" s="964">
        <v>-1520</v>
      </c>
      <c r="AJ135" s="392">
        <f t="shared" si="1674"/>
        <v>0</v>
      </c>
      <c r="AK135" s="330">
        <f t="shared" si="1798"/>
        <v>0</v>
      </c>
      <c r="AL135" s="964">
        <v>-760</v>
      </c>
      <c r="AM135" s="274">
        <f t="shared" si="1675"/>
        <v>0</v>
      </c>
      <c r="AN135" s="499">
        <f t="shared" si="1799"/>
        <v>1</v>
      </c>
      <c r="AO135" s="964">
        <v>-304</v>
      </c>
      <c r="AP135" s="392">
        <f t="shared" si="1676"/>
        <v>-304</v>
      </c>
      <c r="AQ135" s="316">
        <f t="shared" si="1800"/>
        <v>0</v>
      </c>
      <c r="AR135" s="964">
        <v>-1663.75</v>
      </c>
      <c r="AS135" s="392">
        <f t="shared" si="1677"/>
        <v>0</v>
      </c>
      <c r="AT135" s="276">
        <f t="shared" si="1801"/>
        <v>0</v>
      </c>
      <c r="AU135" s="964">
        <v>-831.87</v>
      </c>
      <c r="AV135" s="392">
        <f t="shared" si="1678"/>
        <v>0</v>
      </c>
      <c r="AW135" s="297">
        <f t="shared" si="1802"/>
        <v>1</v>
      </c>
      <c r="AX135" s="964">
        <v>-166.37</v>
      </c>
      <c r="AY135" s="274">
        <f t="shared" si="1679"/>
        <v>-166.37</v>
      </c>
      <c r="AZ135" s="499">
        <f t="shared" si="1803"/>
        <v>0</v>
      </c>
      <c r="BA135" s="268">
        <v>2940</v>
      </c>
      <c r="BB135" s="392">
        <f t="shared" si="1680"/>
        <v>0</v>
      </c>
      <c r="BC135" s="330">
        <f t="shared" si="1804"/>
        <v>0</v>
      </c>
      <c r="BD135" s="268">
        <v>1605</v>
      </c>
      <c r="BE135" s="274">
        <f t="shared" si="1681"/>
        <v>0</v>
      </c>
      <c r="BF135" s="499">
        <f t="shared" si="1805"/>
        <v>0</v>
      </c>
      <c r="BG135" s="1036">
        <v>3025</v>
      </c>
      <c r="BH135" s="358">
        <f t="shared" si="1682"/>
        <v>0</v>
      </c>
      <c r="BI135" s="499">
        <f t="shared" si="1806"/>
        <v>0</v>
      </c>
      <c r="BJ135" s="1036">
        <v>1962.5</v>
      </c>
      <c r="BK135" s="269">
        <f t="shared" si="1683"/>
        <v>0</v>
      </c>
      <c r="BL135" s="499">
        <f t="shared" si="1807"/>
        <v>1</v>
      </c>
      <c r="BM135" s="382">
        <f t="shared" si="1684"/>
        <v>981.25</v>
      </c>
      <c r="BN135" s="392">
        <f t="shared" si="1685"/>
        <v>981.25</v>
      </c>
      <c r="BO135" s="499">
        <f t="shared" si="1808"/>
        <v>0</v>
      </c>
      <c r="BP135" s="1036">
        <v>1231.25</v>
      </c>
      <c r="BQ135" s="274">
        <f t="shared" si="1686"/>
        <v>0</v>
      </c>
      <c r="BR135" s="499">
        <f t="shared" si="1809"/>
        <v>0</v>
      </c>
      <c r="BS135" s="298">
        <v>-1787.5</v>
      </c>
      <c r="BT135" s="269">
        <f t="shared" si="1687"/>
        <v>0</v>
      </c>
      <c r="BU135" s="499">
        <f t="shared" si="1810"/>
        <v>1</v>
      </c>
      <c r="BV135" s="298">
        <f t="shared" si="1688"/>
        <v>-893.75</v>
      </c>
      <c r="BW135" s="392">
        <f t="shared" si="1689"/>
        <v>-893.75</v>
      </c>
      <c r="BX135" s="499">
        <f t="shared" si="1811"/>
        <v>0</v>
      </c>
      <c r="BY135" s="1036">
        <v>295</v>
      </c>
      <c r="BZ135" s="392">
        <f t="shared" si="1690"/>
        <v>0</v>
      </c>
      <c r="CA135" s="297">
        <f t="shared" si="1876"/>
        <v>0</v>
      </c>
      <c r="CB135" s="1036">
        <v>1250</v>
      </c>
      <c r="CC135" s="269">
        <f t="shared" si="1691"/>
        <v>0</v>
      </c>
      <c r="CD135" s="501">
        <f t="shared" si="1812"/>
        <v>0</v>
      </c>
      <c r="CE135" s="298">
        <f t="shared" si="1692"/>
        <v>625</v>
      </c>
      <c r="CF135" s="500">
        <f t="shared" si="1693"/>
        <v>0</v>
      </c>
      <c r="CG135" s="330">
        <f t="shared" si="1813"/>
        <v>1</v>
      </c>
      <c r="CH135" s="1036">
        <v>125</v>
      </c>
      <c r="CI135" s="299">
        <f t="shared" si="1694"/>
        <v>125</v>
      </c>
      <c r="CJ135" s="499">
        <f t="shared" si="1814"/>
        <v>0</v>
      </c>
      <c r="CK135" s="268"/>
      <c r="CL135" s="392">
        <f t="shared" si="1695"/>
        <v>0</v>
      </c>
      <c r="CM135" s="330">
        <f t="shared" si="1815"/>
        <v>0</v>
      </c>
      <c r="CN135" s="268"/>
      <c r="CO135" s="269">
        <f t="shared" si="1696"/>
        <v>0</v>
      </c>
      <c r="CP135" s="501">
        <f t="shared" si="1816"/>
        <v>0</v>
      </c>
      <c r="CQ135" s="268"/>
      <c r="CR135" s="299"/>
      <c r="CS135" s="330">
        <f t="shared" si="1817"/>
        <v>1</v>
      </c>
      <c r="CT135" s="268"/>
      <c r="CU135" s="274">
        <f t="shared" si="1697"/>
        <v>0</v>
      </c>
      <c r="CV135" s="323">
        <f t="shared" si="1698"/>
        <v>2836.7550000000001</v>
      </c>
      <c r="CW135" s="323">
        <f t="shared" si="1818"/>
        <v>253469.37000000002</v>
      </c>
      <c r="CX135" s="223"/>
      <c r="CY135" s="1127">
        <f t="shared" si="1819"/>
        <v>43617</v>
      </c>
      <c r="CZ135" s="297">
        <f t="shared" si="1820"/>
        <v>0</v>
      </c>
      <c r="DA135" s="269">
        <v>8321</v>
      </c>
      <c r="DB135" s="299">
        <f t="shared" si="1699"/>
        <v>0</v>
      </c>
      <c r="DC135" s="297">
        <f t="shared" si="1821"/>
        <v>0</v>
      </c>
      <c r="DD135" s="298">
        <f t="shared" si="1700"/>
        <v>832.1</v>
      </c>
      <c r="DE135" s="299">
        <f t="shared" si="1701"/>
        <v>0</v>
      </c>
      <c r="DF135" s="297">
        <f t="shared" si="1822"/>
        <v>0</v>
      </c>
      <c r="DG135" s="1217">
        <v>9565</v>
      </c>
      <c r="DH135" s="299">
        <f t="shared" si="1702"/>
        <v>0</v>
      </c>
      <c r="DI135" s="297">
        <f t="shared" si="1823"/>
        <v>0</v>
      </c>
      <c r="DJ135" s="1039">
        <v>957</v>
      </c>
      <c r="DK135" s="596">
        <f t="shared" si="1703"/>
        <v>0</v>
      </c>
      <c r="DL135" s="297">
        <f t="shared" si="1824"/>
        <v>0</v>
      </c>
      <c r="DM135" s="1217">
        <v>4460</v>
      </c>
      <c r="DN135" s="596">
        <f t="shared" si="1704"/>
        <v>0</v>
      </c>
      <c r="DO135" s="330">
        <f t="shared" si="1825"/>
        <v>0</v>
      </c>
      <c r="DP135" s="298">
        <f t="shared" si="1705"/>
        <v>2230</v>
      </c>
      <c r="DQ135" s="274">
        <f t="shared" si="1706"/>
        <v>0</v>
      </c>
      <c r="DR135" s="499">
        <f t="shared" si="1826"/>
        <v>0</v>
      </c>
      <c r="DS135" s="298">
        <f t="shared" si="1707"/>
        <v>446</v>
      </c>
      <c r="DT135" s="274">
        <f t="shared" si="1708"/>
        <v>0</v>
      </c>
      <c r="DU135" s="297">
        <f t="shared" si="1827"/>
        <v>0</v>
      </c>
      <c r="DV135" s="1039">
        <v>1937</v>
      </c>
      <c r="DW135" s="596">
        <f t="shared" si="1709"/>
        <v>0</v>
      </c>
      <c r="DX135" s="297">
        <f t="shared" si="1828"/>
        <v>0</v>
      </c>
      <c r="DY135" s="269">
        <f t="shared" si="1710"/>
        <v>968.5</v>
      </c>
      <c r="DZ135" s="596">
        <f t="shared" si="1711"/>
        <v>0</v>
      </c>
      <c r="EA135" s="297">
        <f t="shared" si="1829"/>
        <v>0</v>
      </c>
      <c r="EB135" s="1053">
        <v>387</v>
      </c>
      <c r="EC135" s="596">
        <f t="shared" si="1712"/>
        <v>0</v>
      </c>
      <c r="ED135" s="297">
        <f t="shared" si="1830"/>
        <v>0</v>
      </c>
      <c r="EE135" s="274">
        <v>-2275</v>
      </c>
      <c r="EF135" s="596">
        <f t="shared" si="1713"/>
        <v>0</v>
      </c>
      <c r="EG135" s="297">
        <f t="shared" si="1831"/>
        <v>0</v>
      </c>
      <c r="EH135" s="269">
        <f t="shared" si="1714"/>
        <v>-1137.5</v>
      </c>
      <c r="EI135" s="596">
        <f t="shared" si="1715"/>
        <v>0</v>
      </c>
      <c r="EJ135" s="276">
        <f t="shared" si="1832"/>
        <v>0</v>
      </c>
      <c r="EK135" s="269">
        <f t="shared" si="1716"/>
        <v>-227.5</v>
      </c>
      <c r="EL135" s="596">
        <f t="shared" si="1717"/>
        <v>0</v>
      </c>
      <c r="EM135" s="297">
        <f t="shared" si="1833"/>
        <v>0</v>
      </c>
      <c r="EN135" s="1229">
        <v>1640</v>
      </c>
      <c r="EO135" s="596">
        <f t="shared" si="1718"/>
        <v>0</v>
      </c>
      <c r="EP135" s="297">
        <f t="shared" si="1834"/>
        <v>0</v>
      </c>
      <c r="EQ135" s="269">
        <v>2915</v>
      </c>
      <c r="ER135" s="596">
        <f t="shared" si="1719"/>
        <v>0</v>
      </c>
      <c r="ES135" s="297">
        <f t="shared" si="1835"/>
        <v>0</v>
      </c>
      <c r="ET135" s="1039">
        <v>2790</v>
      </c>
      <c r="EU135" s="596">
        <f t="shared" si="1720"/>
        <v>0</v>
      </c>
      <c r="EV135" s="297">
        <f t="shared" si="1836"/>
        <v>0</v>
      </c>
      <c r="EW135" s="1039">
        <v>2656</v>
      </c>
      <c r="EX135" s="596">
        <f t="shared" si="1721"/>
        <v>0</v>
      </c>
      <c r="EY135" s="297">
        <f t="shared" si="1837"/>
        <v>0</v>
      </c>
      <c r="EZ135" s="1036">
        <v>1328</v>
      </c>
      <c r="FA135" s="596">
        <f t="shared" si="1722"/>
        <v>0</v>
      </c>
      <c r="FB135" s="297">
        <f t="shared" si="1838"/>
        <v>0</v>
      </c>
      <c r="FC135" s="1036">
        <v>112.5</v>
      </c>
      <c r="FD135" s="596">
        <f t="shared" si="1723"/>
        <v>0</v>
      </c>
      <c r="FE135" s="297">
        <f t="shared" si="1839"/>
        <v>0</v>
      </c>
      <c r="FF135" s="1237">
        <v>-119</v>
      </c>
      <c r="FG135" s="596">
        <f t="shared" si="1724"/>
        <v>0</v>
      </c>
      <c r="FH135" s="297">
        <f t="shared" si="1840"/>
        <v>0</v>
      </c>
      <c r="FI135" s="1040">
        <v>-59</v>
      </c>
      <c r="FJ135" s="596">
        <f t="shared" si="1725"/>
        <v>0</v>
      </c>
      <c r="FK135" s="297">
        <f t="shared" si="1841"/>
        <v>0</v>
      </c>
      <c r="FL135" s="1039">
        <v>2240</v>
      </c>
      <c r="FM135" s="596">
        <f t="shared" si="1726"/>
        <v>0</v>
      </c>
      <c r="FN135" s="297">
        <f t="shared" si="1842"/>
        <v>0</v>
      </c>
      <c r="FO135" s="1039">
        <v>2540</v>
      </c>
      <c r="FP135" s="274">
        <f t="shared" si="1727"/>
        <v>0</v>
      </c>
      <c r="FQ135" s="274"/>
      <c r="FR135" s="297">
        <f t="shared" si="1843"/>
        <v>0</v>
      </c>
      <c r="FS135" s="269">
        <f t="shared" si="1728"/>
        <v>1270</v>
      </c>
      <c r="FT135" s="596">
        <f t="shared" si="1729"/>
        <v>0</v>
      </c>
      <c r="FU135" s="297">
        <f t="shared" si="1844"/>
        <v>0</v>
      </c>
      <c r="FV135" s="269">
        <f t="shared" si="1730"/>
        <v>254</v>
      </c>
      <c r="FW135" s="596">
        <f t="shared" si="1731"/>
        <v>0</v>
      </c>
      <c r="FX135" s="301">
        <f t="shared" si="1732"/>
        <v>0</v>
      </c>
      <c r="FY135" s="492">
        <f t="shared" si="1845"/>
        <v>0</v>
      </c>
      <c r="FZ135" s="302"/>
      <c r="GA135" s="1131">
        <f t="shared" si="1733"/>
        <v>43617</v>
      </c>
      <c r="GB135" s="316">
        <f t="shared" si="1846"/>
        <v>0</v>
      </c>
      <c r="GC135" s="323">
        <v>4827.5</v>
      </c>
      <c r="GD135" s="268">
        <f t="shared" si="1734"/>
        <v>0</v>
      </c>
      <c r="GE135" s="316">
        <f t="shared" si="1847"/>
        <v>0</v>
      </c>
      <c r="GF135" s="1036">
        <v>482.75</v>
      </c>
      <c r="GG135" s="386">
        <f t="shared" si="1735"/>
        <v>0</v>
      </c>
      <c r="GH135" s="669">
        <f t="shared" si="1848"/>
        <v>0</v>
      </c>
      <c r="GI135" s="1036">
        <v>7385</v>
      </c>
      <c r="GJ135" s="268">
        <f t="shared" si="1736"/>
        <v>0</v>
      </c>
      <c r="GK135" s="546">
        <f t="shared" si="1849"/>
        <v>0</v>
      </c>
      <c r="GL135" s="268">
        <f t="shared" si="1737"/>
        <v>738.5</v>
      </c>
      <c r="GM135" s="386">
        <f t="shared" si="1738"/>
        <v>0</v>
      </c>
      <c r="GN135" s="297">
        <f t="shared" si="1850"/>
        <v>0</v>
      </c>
      <c r="GO135" s="269">
        <v>8742.5</v>
      </c>
      <c r="GP135" s="596">
        <f t="shared" si="1739"/>
        <v>0</v>
      </c>
      <c r="GQ135" s="330">
        <f t="shared" si="1851"/>
        <v>0</v>
      </c>
      <c r="GR135" s="298">
        <f t="shared" si="1740"/>
        <v>4371.25</v>
      </c>
      <c r="GS135" s="274">
        <f t="shared" si="1741"/>
        <v>0</v>
      </c>
      <c r="GT135" s="499">
        <f t="shared" si="1852"/>
        <v>0</v>
      </c>
      <c r="GU135" s="298">
        <f t="shared" si="1742"/>
        <v>874.25</v>
      </c>
      <c r="GV135" s="274">
        <f t="shared" si="1743"/>
        <v>0</v>
      </c>
      <c r="GW135" s="499">
        <f t="shared" si="1853"/>
        <v>0</v>
      </c>
      <c r="GX135" s="1036">
        <v>2297.5</v>
      </c>
      <c r="GY135" s="274">
        <f t="shared" si="1744"/>
        <v>0</v>
      </c>
      <c r="GZ135" s="499">
        <f t="shared" si="1854"/>
        <v>0</v>
      </c>
      <c r="HA135" s="298">
        <f t="shared" si="1745"/>
        <v>1148.75</v>
      </c>
      <c r="HB135" s="274">
        <f t="shared" si="1746"/>
        <v>0</v>
      </c>
      <c r="HC135" s="499">
        <f t="shared" si="1855"/>
        <v>0</v>
      </c>
      <c r="HD135" s="1036">
        <v>459.5</v>
      </c>
      <c r="HE135" s="274">
        <f t="shared" si="1747"/>
        <v>0</v>
      </c>
      <c r="HF135" s="691">
        <f t="shared" si="1856"/>
        <v>0</v>
      </c>
      <c r="HG135" s="317">
        <v>-1045</v>
      </c>
      <c r="HH135" s="498">
        <f t="shared" si="1748"/>
        <v>0</v>
      </c>
      <c r="HI135" s="691">
        <f t="shared" si="1857"/>
        <v>0</v>
      </c>
      <c r="HJ135" s="317">
        <f t="shared" si="1749"/>
        <v>-522.5</v>
      </c>
      <c r="HK135" s="498">
        <f t="shared" si="1750"/>
        <v>0</v>
      </c>
      <c r="HL135" s="689">
        <f t="shared" si="1858"/>
        <v>0</v>
      </c>
      <c r="HM135" s="317">
        <f t="shared" si="1751"/>
        <v>-104.5</v>
      </c>
      <c r="HN135" s="317">
        <f t="shared" si="1752"/>
        <v>0</v>
      </c>
      <c r="HO135" s="691">
        <f t="shared" si="1859"/>
        <v>0</v>
      </c>
      <c r="HP135" s="1036">
        <v>1570</v>
      </c>
      <c r="HQ135" s="498">
        <f t="shared" si="1753"/>
        <v>0</v>
      </c>
      <c r="HR135" s="499"/>
      <c r="HS135" s="298"/>
      <c r="HT135" s="392"/>
      <c r="HU135" s="691">
        <f t="shared" si="1860"/>
        <v>0</v>
      </c>
      <c r="HV135" s="1036">
        <v>1565</v>
      </c>
      <c r="HW135" s="498">
        <f t="shared" si="1754"/>
        <v>0</v>
      </c>
      <c r="HX135" s="499"/>
      <c r="HY135" s="298"/>
      <c r="HZ135" s="392"/>
      <c r="IA135" s="689">
        <f t="shared" si="1861"/>
        <v>0</v>
      </c>
      <c r="IB135" s="1036">
        <v>3362.5</v>
      </c>
      <c r="IC135" s="317">
        <f t="shared" si="1755"/>
        <v>0</v>
      </c>
      <c r="ID135" s="499">
        <f t="shared" si="1862"/>
        <v>0</v>
      </c>
      <c r="IE135" s="1036">
        <v>300.75</v>
      </c>
      <c r="IF135" s="392">
        <f t="shared" si="1756"/>
        <v>0</v>
      </c>
      <c r="IG135" s="691">
        <f t="shared" si="1863"/>
        <v>0</v>
      </c>
      <c r="IH135" s="317">
        <v>2650</v>
      </c>
      <c r="II135" s="498">
        <f t="shared" si="1757"/>
        <v>0</v>
      </c>
      <c r="IJ135" s="691">
        <f t="shared" si="1864"/>
        <v>0</v>
      </c>
      <c r="IK135" s="298">
        <f t="shared" si="1758"/>
        <v>1325</v>
      </c>
      <c r="IL135" s="317">
        <f t="shared" si="1759"/>
        <v>0</v>
      </c>
      <c r="IM135" s="499">
        <f t="shared" si="1865"/>
        <v>0</v>
      </c>
      <c r="IN135" s="1036">
        <v>265</v>
      </c>
      <c r="IO135" s="392">
        <f t="shared" si="1760"/>
        <v>0</v>
      </c>
      <c r="IP135" s="499">
        <f t="shared" si="1866"/>
        <v>0</v>
      </c>
      <c r="IQ135" s="964">
        <v>-531.25</v>
      </c>
      <c r="IR135" s="392">
        <f t="shared" si="1761"/>
        <v>0</v>
      </c>
      <c r="IS135" s="499"/>
      <c r="IT135" s="298"/>
      <c r="IU135" s="392"/>
      <c r="IV135" s="499">
        <f t="shared" si="1867"/>
        <v>0</v>
      </c>
      <c r="IW135" s="298">
        <v>-131.25</v>
      </c>
      <c r="IX135" s="392">
        <f t="shared" si="1762"/>
        <v>0</v>
      </c>
      <c r="IY135" s="499">
        <f t="shared" si="1868"/>
        <v>0</v>
      </c>
      <c r="IZ135" s="298">
        <f t="shared" si="1763"/>
        <v>-65.625</v>
      </c>
      <c r="JA135" s="392">
        <f t="shared" si="1764"/>
        <v>0</v>
      </c>
      <c r="JB135" s="385">
        <f t="shared" si="1869"/>
        <v>0</v>
      </c>
      <c r="JC135" s="298">
        <v>-94.75</v>
      </c>
      <c r="JD135" s="392">
        <f t="shared" si="1765"/>
        <v>0</v>
      </c>
      <c r="JE135" s="499">
        <f t="shared" si="1870"/>
        <v>0</v>
      </c>
      <c r="JF135" s="298">
        <v>1500</v>
      </c>
      <c r="JG135" s="392">
        <f t="shared" si="1766"/>
        <v>0</v>
      </c>
      <c r="JH135" s="499">
        <f t="shared" si="1871"/>
        <v>0</v>
      </c>
      <c r="JI135" s="1036">
        <v>3280</v>
      </c>
      <c r="JJ135" s="392">
        <f t="shared" si="1767"/>
        <v>0</v>
      </c>
      <c r="JK135" s="499">
        <f t="shared" si="1872"/>
        <v>0</v>
      </c>
      <c r="JL135" s="1036">
        <v>1640</v>
      </c>
      <c r="JM135" s="392">
        <f t="shared" si="1768"/>
        <v>0</v>
      </c>
      <c r="JN135" s="499">
        <f t="shared" si="1873"/>
        <v>0</v>
      </c>
      <c r="JO135" s="298">
        <f t="shared" si="1769"/>
        <v>328</v>
      </c>
      <c r="JP135" s="392">
        <f t="shared" si="1770"/>
        <v>0</v>
      </c>
      <c r="JQ135" s="561">
        <f t="shared" si="1771"/>
        <v>0</v>
      </c>
      <c r="JR135" s="498">
        <f t="shared" si="1874"/>
        <v>0</v>
      </c>
      <c r="JS135" s="223"/>
      <c r="JT135" s="254">
        <f t="shared" si="1581"/>
        <v>44075</v>
      </c>
      <c r="JU135" s="253">
        <f t="shared" si="1582"/>
        <v>0</v>
      </c>
      <c r="JV135" s="253">
        <f t="shared" si="1583"/>
        <v>28643.875</v>
      </c>
      <c r="JW135" s="253">
        <f t="shared" si="1584"/>
        <v>0</v>
      </c>
      <c r="JX135" s="253">
        <f t="shared" si="1585"/>
        <v>27538</v>
      </c>
      <c r="JY135" s="253">
        <f t="shared" si="1586"/>
        <v>0</v>
      </c>
      <c r="JZ135" s="253">
        <f t="shared" si="1587"/>
        <v>0</v>
      </c>
      <c r="KA135" s="253">
        <f t="shared" si="1588"/>
        <v>23969</v>
      </c>
      <c r="KB135" s="253">
        <f t="shared" si="1589"/>
        <v>0</v>
      </c>
      <c r="KC135" s="253">
        <f t="shared" si="1590"/>
        <v>0</v>
      </c>
      <c r="KD135" s="831">
        <f t="shared" si="1591"/>
        <v>48772</v>
      </c>
      <c r="KE135" s="831">
        <f t="shared" si="1592"/>
        <v>0</v>
      </c>
      <c r="KF135" s="831">
        <f t="shared" si="1593"/>
        <v>0</v>
      </c>
      <c r="KG135" s="831">
        <f t="shared" si="1594"/>
        <v>10384.970000000003</v>
      </c>
      <c r="KH135" s="831">
        <f t="shared" si="1595"/>
        <v>0</v>
      </c>
      <c r="KI135" s="831">
        <f t="shared" si="1596"/>
        <v>0</v>
      </c>
      <c r="KJ135" s="253">
        <f t="shared" si="1597"/>
        <v>0</v>
      </c>
      <c r="KK135" s="831">
        <f t="shared" si="1598"/>
        <v>0</v>
      </c>
      <c r="KL135" s="831">
        <f t="shared" si="1599"/>
        <v>114981.25</v>
      </c>
      <c r="KM135" s="831">
        <f t="shared" si="1600"/>
        <v>0</v>
      </c>
      <c r="KN135" s="831">
        <f t="shared" si="1601"/>
        <v>0</v>
      </c>
      <c r="KO135" s="831">
        <f t="shared" si="1602"/>
        <v>87743.75</v>
      </c>
      <c r="KP135" s="831">
        <f t="shared" si="1603"/>
        <v>0</v>
      </c>
      <c r="KQ135" s="831">
        <f t="shared" si="1604"/>
        <v>0</v>
      </c>
      <c r="KR135" s="831">
        <f t="shared" si="1605"/>
        <v>0</v>
      </c>
      <c r="KS135" s="831">
        <f t="shared" si="1606"/>
        <v>15296</v>
      </c>
      <c r="KT135" s="243">
        <f t="shared" si="1607"/>
        <v>0</v>
      </c>
      <c r="KU135" s="243">
        <f t="shared" si="1608"/>
        <v>0</v>
      </c>
      <c r="KV135" s="243">
        <f t="shared" si="1609"/>
        <v>0</v>
      </c>
      <c r="KW135" s="243">
        <f t="shared" si="1610"/>
        <v>0</v>
      </c>
      <c r="KX135" s="243">
        <f t="shared" si="1611"/>
        <v>0</v>
      </c>
      <c r="KY135" s="243">
        <f t="shared" si="1612"/>
        <v>0</v>
      </c>
      <c r="KZ135" s="243">
        <f t="shared" si="1660"/>
        <v>0</v>
      </c>
      <c r="LA135" s="243">
        <f t="shared" si="1613"/>
        <v>0</v>
      </c>
      <c r="LB135" s="243">
        <f t="shared" si="1614"/>
        <v>0</v>
      </c>
      <c r="LC135" s="243">
        <f t="shared" si="1615"/>
        <v>0</v>
      </c>
      <c r="LD135" s="243">
        <f t="shared" si="1616"/>
        <v>0</v>
      </c>
      <c r="LE135" s="243">
        <f t="shared" si="1617"/>
        <v>0</v>
      </c>
      <c r="LF135" s="243">
        <f t="shared" si="1618"/>
        <v>0</v>
      </c>
      <c r="LG135" s="243">
        <f t="shared" si="1619"/>
        <v>0</v>
      </c>
      <c r="LH135" s="243">
        <f t="shared" si="1620"/>
        <v>0</v>
      </c>
      <c r="LI135" s="243">
        <f t="shared" si="1621"/>
        <v>0</v>
      </c>
      <c r="LJ135" s="243">
        <f t="shared" si="1622"/>
        <v>0</v>
      </c>
      <c r="LK135" s="243">
        <f t="shared" si="1623"/>
        <v>0</v>
      </c>
      <c r="LL135" s="243">
        <f t="shared" si="1624"/>
        <v>0</v>
      </c>
      <c r="LM135" s="243">
        <f t="shared" si="1625"/>
        <v>0</v>
      </c>
      <c r="LN135" s="243">
        <f t="shared" si="1626"/>
        <v>0</v>
      </c>
      <c r="LO135" s="243">
        <f t="shared" si="1627"/>
        <v>0</v>
      </c>
      <c r="LP135" s="243">
        <f t="shared" si="1628"/>
        <v>0</v>
      </c>
      <c r="LQ135" s="243">
        <f t="shared" si="1629"/>
        <v>0</v>
      </c>
      <c r="LR135" s="243">
        <f t="shared" si="1630"/>
        <v>0</v>
      </c>
      <c r="LS135" s="243">
        <f t="shared" si="1631"/>
        <v>0</v>
      </c>
      <c r="LT135" s="243">
        <f t="shared" si="1632"/>
        <v>0</v>
      </c>
      <c r="LU135" s="243">
        <f t="shared" si="1633"/>
        <v>0</v>
      </c>
      <c r="LV135" s="243">
        <f t="shared" si="1634"/>
        <v>0</v>
      </c>
      <c r="LW135" s="243">
        <f t="shared" si="1635"/>
        <v>0</v>
      </c>
      <c r="LX135" s="243">
        <f t="shared" si="1636"/>
        <v>0</v>
      </c>
      <c r="LY135" s="243">
        <f t="shared" si="1637"/>
        <v>0</v>
      </c>
      <c r="LZ135" s="243">
        <f t="shared" si="1638"/>
        <v>0</v>
      </c>
      <c r="MA135" s="243">
        <f t="shared" si="1639"/>
        <v>0</v>
      </c>
      <c r="MB135" s="243">
        <f t="shared" si="1640"/>
        <v>0</v>
      </c>
      <c r="MC135" s="243">
        <f t="shared" si="1661"/>
        <v>0</v>
      </c>
      <c r="MD135" s="243">
        <f t="shared" si="1641"/>
        <v>0</v>
      </c>
      <c r="ME135" s="243">
        <f t="shared" si="1642"/>
        <v>0</v>
      </c>
      <c r="MF135" s="243">
        <f t="shared" si="1643"/>
        <v>0</v>
      </c>
      <c r="MG135" s="243">
        <f t="shared" si="1644"/>
        <v>0</v>
      </c>
      <c r="MH135" s="243">
        <f t="shared" si="1645"/>
        <v>0</v>
      </c>
      <c r="MI135" s="243">
        <f t="shared" si="1646"/>
        <v>0</v>
      </c>
      <c r="MJ135" s="243">
        <f t="shared" si="1647"/>
        <v>0</v>
      </c>
      <c r="MK135" s="243">
        <f t="shared" si="1648"/>
        <v>0</v>
      </c>
      <c r="ML135" s="243">
        <f t="shared" si="1649"/>
        <v>0</v>
      </c>
      <c r="MM135" s="243">
        <f t="shared" si="1650"/>
        <v>0</v>
      </c>
      <c r="MN135" s="243">
        <f t="shared" si="1651"/>
        <v>0</v>
      </c>
      <c r="MO135" s="243">
        <f t="shared" si="1652"/>
        <v>0</v>
      </c>
      <c r="MP135" s="243">
        <f t="shared" si="1653"/>
        <v>0</v>
      </c>
      <c r="MQ135" s="243">
        <f t="shared" si="1654"/>
        <v>0</v>
      </c>
      <c r="MR135" s="243">
        <f t="shared" si="1655"/>
        <v>0</v>
      </c>
      <c r="MS135" s="243">
        <f t="shared" si="1656"/>
        <v>0</v>
      </c>
      <c r="MT135" s="243">
        <f t="shared" si="1657"/>
        <v>0</v>
      </c>
      <c r="MU135" s="243">
        <f t="shared" si="1658"/>
        <v>0</v>
      </c>
      <c r="MV135" s="243">
        <f t="shared" si="1659"/>
        <v>0</v>
      </c>
      <c r="MW135" s="861">
        <f t="shared" si="1576"/>
        <v>44075</v>
      </c>
      <c r="MX135" s="253">
        <f t="shared" si="1577"/>
        <v>357328.84499999997</v>
      </c>
      <c r="MY135" s="243">
        <f t="shared" si="1578"/>
        <v>0</v>
      </c>
      <c r="MZ135" s="243">
        <f t="shared" si="1579"/>
        <v>0</v>
      </c>
      <c r="NA135" s="243">
        <f t="shared" si="1580"/>
        <v>357328.84499999997</v>
      </c>
      <c r="NB135" s="359"/>
      <c r="NC135" s="1159">
        <f t="shared" si="1772"/>
        <v>43617</v>
      </c>
      <c r="ND135" s="378">
        <f t="shared" si="1773"/>
        <v>2836.7550000000001</v>
      </c>
      <c r="NE135" s="378">
        <f t="shared" si="1774"/>
        <v>0</v>
      </c>
      <c r="NF135" s="382">
        <f t="shared" si="1775"/>
        <v>0</v>
      </c>
      <c r="NG135" s="274">
        <f t="shared" si="1776"/>
        <v>2836.7550000000001</v>
      </c>
      <c r="NH135" s="819">
        <f t="shared" si="1777"/>
        <v>43617</v>
      </c>
      <c r="NI135" s="269">
        <f t="shared" si="1778"/>
        <v>2836.7550000000001</v>
      </c>
      <c r="NJ135" s="274">
        <f t="shared" si="1779"/>
        <v>0</v>
      </c>
      <c r="NK135" s="1113">
        <f t="shared" si="1780"/>
        <v>1</v>
      </c>
      <c r="NL135" s="992">
        <f t="shared" si="1781"/>
        <v>0</v>
      </c>
      <c r="NM135" s="413">
        <f t="shared" si="1782"/>
        <v>43617</v>
      </c>
      <c r="NN135" s="378">
        <f t="shared" si="1875"/>
        <v>253469.37000000002</v>
      </c>
      <c r="NO135" s="243">
        <f>MAX(NN55:NN135)</f>
        <v>253469.37000000002</v>
      </c>
      <c r="NP135" s="243">
        <f t="shared" si="1783"/>
        <v>0</v>
      </c>
      <c r="NQ135" s="276">
        <f>(NP135=NP203)*1</f>
        <v>0</v>
      </c>
      <c r="NR135" s="254">
        <f t="shared" si="1784"/>
        <v>0</v>
      </c>
      <c r="NS135" s="757"/>
      <c r="NT135" s="757"/>
      <c r="NU135" s="758"/>
      <c r="NV135" s="758"/>
      <c r="NW135" s="758"/>
      <c r="NX135" s="234"/>
      <c r="NY135" s="241"/>
      <c r="NZ135" s="241"/>
      <c r="OA135" s="143"/>
      <c r="OB135" s="241"/>
      <c r="OC135" s="241"/>
      <c r="OD135" s="236"/>
      <c r="OE135" s="236"/>
      <c r="OF135" s="236"/>
      <c r="OG135" s="234"/>
      <c r="OH135" s="143"/>
      <c r="OI135" s="236"/>
      <c r="OJ135" s="236"/>
      <c r="OK135" s="236"/>
      <c r="OL135" s="236"/>
      <c r="OM135" s="236"/>
      <c r="ON135" s="236"/>
      <c r="OO135" s="236"/>
      <c r="OP135" s="236"/>
      <c r="OQ135" s="236"/>
      <c r="OR135" s="236"/>
      <c r="OS135" s="236"/>
      <c r="OT135" s="236"/>
      <c r="OU135" s="236"/>
      <c r="OV135" s="236"/>
      <c r="OW135" s="236"/>
      <c r="OX135" s="236"/>
      <c r="OY135" s="236"/>
      <c r="OZ135" s="236"/>
      <c r="PA135" s="236"/>
      <c r="PB135" s="236"/>
      <c r="PC135" s="236"/>
      <c r="PD135" s="236"/>
      <c r="PE135" s="236"/>
      <c r="PF135" s="236"/>
      <c r="PG135" s="236"/>
      <c r="PH135" s="236"/>
      <c r="PI135" s="236"/>
      <c r="PJ135" s="236"/>
      <c r="PK135" s="236"/>
      <c r="PL135" s="236"/>
      <c r="PM135" s="236"/>
      <c r="PN135" s="236"/>
      <c r="PO135" s="236"/>
      <c r="PP135" s="236"/>
      <c r="PQ135" s="236"/>
      <c r="PR135" s="236"/>
      <c r="PS135" s="236"/>
      <c r="PT135" s="236"/>
      <c r="PU135" s="236"/>
      <c r="PV135" s="236"/>
      <c r="PW135" s="236"/>
      <c r="PX135" s="236"/>
      <c r="PY135" s="236"/>
      <c r="PZ135" s="236"/>
      <c r="QA135" s="236"/>
      <c r="QB135" s="236"/>
      <c r="QC135" s="236"/>
      <c r="QD135" s="236"/>
      <c r="QE135" s="236"/>
      <c r="QF135" s="236"/>
      <c r="QG135" s="236"/>
      <c r="QH135" s="236"/>
      <c r="QI135" s="236"/>
      <c r="QJ135" s="236"/>
      <c r="QK135" s="236"/>
      <c r="QL135" s="236"/>
      <c r="QM135" s="236"/>
      <c r="QN135" s="236"/>
      <c r="QO135" s="236"/>
      <c r="QP135" s="236"/>
      <c r="QQ135" s="236"/>
      <c r="QR135" s="236"/>
      <c r="QS135" s="236"/>
      <c r="QT135" s="236"/>
      <c r="QU135" s="236"/>
      <c r="QV135" s="236"/>
      <c r="QW135" s="236"/>
      <c r="QX135" s="236"/>
      <c r="QY135" s="84"/>
      <c r="QZ135" s="84"/>
      <c r="RA135" s="84"/>
      <c r="RB135" s="84"/>
      <c r="RC135" s="84"/>
      <c r="RD135" s="84"/>
      <c r="RE135" s="84"/>
      <c r="RF135" s="84"/>
      <c r="RG135" s="84"/>
      <c r="RH135" s="84"/>
      <c r="RI135" s="84"/>
      <c r="RJ135" s="84"/>
      <c r="RK135" s="84"/>
      <c r="RL135" s="84"/>
      <c r="RM135" s="84"/>
      <c r="RN135" s="84"/>
      <c r="RO135" s="84"/>
      <c r="RP135" s="84"/>
      <c r="RQ135" s="84"/>
      <c r="RR135" s="84"/>
      <c r="RS135" s="84"/>
      <c r="RT135" s="84"/>
      <c r="RU135" s="84"/>
      <c r="RV135" s="84"/>
      <c r="RW135" s="84"/>
      <c r="RX135" s="84"/>
      <c r="RY135" s="84"/>
      <c r="RZ135" s="84"/>
      <c r="SA135" s="84"/>
      <c r="SB135" s="84"/>
      <c r="SC135" s="84"/>
      <c r="SD135" s="84"/>
      <c r="SE135" s="84"/>
      <c r="SF135" s="84"/>
      <c r="SG135" s="84"/>
      <c r="SH135" s="84"/>
      <c r="SI135" s="84"/>
      <c r="SJ135" s="84"/>
      <c r="SK135" s="84"/>
      <c r="SL135" s="84"/>
      <c r="SM135" s="84"/>
      <c r="SN135" s="84"/>
      <c r="SO135" s="84"/>
      <c r="SP135" s="84"/>
      <c r="SQ135" s="84"/>
      <c r="SR135" s="84"/>
      <c r="SS135" s="84"/>
      <c r="ST135" s="84"/>
      <c r="SU135" s="84"/>
      <c r="SV135" s="84"/>
      <c r="SW135" s="84"/>
      <c r="SX135" s="84"/>
      <c r="SY135" s="84"/>
      <c r="SZ135" s="84"/>
      <c r="TA135" s="84"/>
      <c r="TB135" s="84"/>
      <c r="TC135" s="84"/>
      <c r="TD135" s="84"/>
      <c r="TE135" s="84"/>
      <c r="TF135" s="84"/>
      <c r="TG135" s="84"/>
      <c r="TH135" s="84"/>
      <c r="TI135" s="84"/>
      <c r="TJ135" s="84"/>
      <c r="TK135" s="84"/>
      <c r="TL135" s="84"/>
      <c r="TM135" s="84"/>
      <c r="TN135" s="84"/>
      <c r="TO135" s="84"/>
      <c r="TP135" s="84"/>
      <c r="TQ135" s="84"/>
      <c r="TR135" s="84"/>
      <c r="TS135" s="84"/>
      <c r="TT135" s="84"/>
      <c r="TU135" s="84"/>
      <c r="TV135" s="84"/>
      <c r="TW135" s="84"/>
      <c r="TX135" s="84"/>
      <c r="TY135" s="84"/>
      <c r="TZ135" s="84"/>
      <c r="UA135" s="84"/>
      <c r="UB135" s="84"/>
      <c r="UC135" s="84"/>
      <c r="UD135" s="84"/>
      <c r="UE135" s="84"/>
      <c r="UF135" s="84"/>
      <c r="UG135" s="84"/>
      <c r="UH135" s="84"/>
      <c r="UI135" s="84"/>
    </row>
    <row r="136" spans="1:555" s="90" customFormat="1" ht="19.5" customHeight="1" x14ac:dyDescent="0.35">
      <c r="A136" s="84"/>
      <c r="B136" s="1167">
        <f t="shared" si="1785"/>
        <v>43647</v>
      </c>
      <c r="C136" s="867">
        <f t="shared" si="1786"/>
        <v>34117.869999999995</v>
      </c>
      <c r="D136" s="869">
        <v>0</v>
      </c>
      <c r="E136" s="869">
        <v>0</v>
      </c>
      <c r="F136" s="867">
        <f t="shared" si="1662"/>
        <v>3690.4949999999999</v>
      </c>
      <c r="G136" s="870">
        <f t="shared" si="1787"/>
        <v>37808.364999999998</v>
      </c>
      <c r="H136" s="953">
        <f t="shared" si="1788"/>
        <v>0.10816897420618581</v>
      </c>
      <c r="I136" s="355">
        <f t="shared" si="1789"/>
        <v>257159.86500000002</v>
      </c>
      <c r="J136" s="355">
        <f>MAX(I55:I136)</f>
        <v>257159.86500000002</v>
      </c>
      <c r="K136" s="355">
        <f t="shared" si="1663"/>
        <v>0</v>
      </c>
      <c r="L136" s="1145">
        <f t="shared" si="1664"/>
        <v>43647</v>
      </c>
      <c r="M136" s="330">
        <f t="shared" si="1790"/>
        <v>0</v>
      </c>
      <c r="N136" s="1034">
        <v>4282.5</v>
      </c>
      <c r="O136" s="498">
        <f t="shared" si="1665"/>
        <v>0</v>
      </c>
      <c r="P136" s="330">
        <f t="shared" si="1791"/>
        <v>1</v>
      </c>
      <c r="Q136" s="382">
        <f t="shared" si="1666"/>
        <v>428.25</v>
      </c>
      <c r="R136" s="274">
        <f t="shared" si="1667"/>
        <v>428.25</v>
      </c>
      <c r="S136" s="499">
        <f t="shared" si="1792"/>
        <v>0</v>
      </c>
      <c r="T136" s="964">
        <v>-250</v>
      </c>
      <c r="U136" s="269">
        <f t="shared" si="1668"/>
        <v>0</v>
      </c>
      <c r="V136" s="499">
        <f t="shared" si="1793"/>
        <v>1</v>
      </c>
      <c r="W136" s="964">
        <v>-25</v>
      </c>
      <c r="X136" s="269">
        <f t="shared" si="1669"/>
        <v>-25</v>
      </c>
      <c r="Y136" s="499">
        <f t="shared" si="1794"/>
        <v>0</v>
      </c>
      <c r="Z136" s="298">
        <v>2920</v>
      </c>
      <c r="AA136" s="392">
        <f t="shared" si="1670"/>
        <v>0</v>
      </c>
      <c r="AB136" s="330">
        <f t="shared" si="1795"/>
        <v>0</v>
      </c>
      <c r="AC136" s="298">
        <f t="shared" si="1671"/>
        <v>1460</v>
      </c>
      <c r="AD136" s="274">
        <f t="shared" si="1672"/>
        <v>0</v>
      </c>
      <c r="AE136" s="499">
        <f t="shared" si="1796"/>
        <v>1</v>
      </c>
      <c r="AF136" s="1036">
        <v>292</v>
      </c>
      <c r="AG136" s="274">
        <f t="shared" si="1673"/>
        <v>292</v>
      </c>
      <c r="AH136" s="499">
        <f t="shared" si="1797"/>
        <v>0</v>
      </c>
      <c r="AI136" s="1036">
        <v>4220</v>
      </c>
      <c r="AJ136" s="392">
        <f t="shared" si="1674"/>
        <v>0</v>
      </c>
      <c r="AK136" s="330">
        <f t="shared" si="1798"/>
        <v>0</v>
      </c>
      <c r="AL136" s="1036">
        <v>2110</v>
      </c>
      <c r="AM136" s="274">
        <f t="shared" si="1675"/>
        <v>0</v>
      </c>
      <c r="AN136" s="499">
        <f t="shared" si="1799"/>
        <v>1</v>
      </c>
      <c r="AO136" s="1036">
        <v>844</v>
      </c>
      <c r="AP136" s="392">
        <f t="shared" si="1676"/>
        <v>844</v>
      </c>
      <c r="AQ136" s="316">
        <f t="shared" si="1800"/>
        <v>0</v>
      </c>
      <c r="AR136" s="1036">
        <v>1583.75</v>
      </c>
      <c r="AS136" s="392">
        <f t="shared" si="1677"/>
        <v>0</v>
      </c>
      <c r="AT136" s="276">
        <f t="shared" si="1801"/>
        <v>0</v>
      </c>
      <c r="AU136" s="1036">
        <v>791.87</v>
      </c>
      <c r="AV136" s="392">
        <f t="shared" si="1678"/>
        <v>0</v>
      </c>
      <c r="AW136" s="297">
        <f t="shared" si="1802"/>
        <v>1</v>
      </c>
      <c r="AX136" s="1036">
        <v>158.37</v>
      </c>
      <c r="AY136" s="274">
        <f t="shared" si="1679"/>
        <v>158.37</v>
      </c>
      <c r="AZ136" s="499">
        <f t="shared" si="1803"/>
        <v>0</v>
      </c>
      <c r="BA136" s="268">
        <v>1120</v>
      </c>
      <c r="BB136" s="392">
        <f t="shared" si="1680"/>
        <v>0</v>
      </c>
      <c r="BC136" s="330">
        <f t="shared" si="1804"/>
        <v>0</v>
      </c>
      <c r="BD136" s="268">
        <v>-520</v>
      </c>
      <c r="BE136" s="274">
        <f t="shared" si="1681"/>
        <v>0</v>
      </c>
      <c r="BF136" s="499">
        <f t="shared" si="1805"/>
        <v>0</v>
      </c>
      <c r="BG136" s="1036">
        <v>2112.5</v>
      </c>
      <c r="BH136" s="358">
        <f t="shared" si="1682"/>
        <v>0</v>
      </c>
      <c r="BI136" s="499">
        <f t="shared" si="1806"/>
        <v>0</v>
      </c>
      <c r="BJ136" s="1036">
        <v>2581.25</v>
      </c>
      <c r="BK136" s="269">
        <f t="shared" si="1683"/>
        <v>0</v>
      </c>
      <c r="BL136" s="499">
        <f t="shared" si="1807"/>
        <v>1</v>
      </c>
      <c r="BM136" s="382">
        <f t="shared" si="1684"/>
        <v>1290.625</v>
      </c>
      <c r="BN136" s="392">
        <f t="shared" si="1685"/>
        <v>1290.625</v>
      </c>
      <c r="BO136" s="499">
        <f t="shared" si="1808"/>
        <v>0</v>
      </c>
      <c r="BP136" s="1036">
        <v>2375</v>
      </c>
      <c r="BQ136" s="274">
        <f t="shared" si="1686"/>
        <v>0</v>
      </c>
      <c r="BR136" s="499">
        <f t="shared" si="1809"/>
        <v>0</v>
      </c>
      <c r="BS136" s="298">
        <v>1262.5</v>
      </c>
      <c r="BT136" s="269">
        <f t="shared" si="1687"/>
        <v>0</v>
      </c>
      <c r="BU136" s="499">
        <f t="shared" si="1810"/>
        <v>1</v>
      </c>
      <c r="BV136" s="298">
        <f t="shared" si="1688"/>
        <v>631.25</v>
      </c>
      <c r="BW136" s="392">
        <f t="shared" si="1689"/>
        <v>631.25</v>
      </c>
      <c r="BX136" s="499">
        <f t="shared" si="1811"/>
        <v>0</v>
      </c>
      <c r="BY136" s="964">
        <v>-40</v>
      </c>
      <c r="BZ136" s="392">
        <f t="shared" si="1690"/>
        <v>0</v>
      </c>
      <c r="CA136" s="297">
        <f t="shared" si="1876"/>
        <v>0</v>
      </c>
      <c r="CB136" s="1036">
        <v>710</v>
      </c>
      <c r="CC136" s="269">
        <f t="shared" si="1691"/>
        <v>0</v>
      </c>
      <c r="CD136" s="501">
        <f t="shared" si="1812"/>
        <v>0</v>
      </c>
      <c r="CE136" s="298">
        <f t="shared" si="1692"/>
        <v>355</v>
      </c>
      <c r="CF136" s="500">
        <f t="shared" si="1693"/>
        <v>0</v>
      </c>
      <c r="CG136" s="330">
        <f t="shared" si="1813"/>
        <v>1</v>
      </c>
      <c r="CH136" s="1036">
        <v>71</v>
      </c>
      <c r="CI136" s="299">
        <f t="shared" si="1694"/>
        <v>71</v>
      </c>
      <c r="CJ136" s="499">
        <f t="shared" si="1814"/>
        <v>0</v>
      </c>
      <c r="CK136" s="268"/>
      <c r="CL136" s="392">
        <f t="shared" si="1695"/>
        <v>0</v>
      </c>
      <c r="CM136" s="330">
        <f t="shared" si="1815"/>
        <v>0</v>
      </c>
      <c r="CN136" s="268"/>
      <c r="CO136" s="269">
        <f t="shared" si="1696"/>
        <v>0</v>
      </c>
      <c r="CP136" s="501">
        <f t="shared" si="1816"/>
        <v>0</v>
      </c>
      <c r="CQ136" s="497"/>
      <c r="CR136" s="299"/>
      <c r="CS136" s="330">
        <f t="shared" si="1817"/>
        <v>1</v>
      </c>
      <c r="CT136" s="268"/>
      <c r="CU136" s="274">
        <f t="shared" si="1697"/>
        <v>0</v>
      </c>
      <c r="CV136" s="323">
        <f t="shared" si="1698"/>
        <v>3690.4949999999999</v>
      </c>
      <c r="CW136" s="323">
        <f t="shared" si="1818"/>
        <v>257159.86500000002</v>
      </c>
      <c r="CX136" s="223"/>
      <c r="CY136" s="1127">
        <f t="shared" si="1819"/>
        <v>43647</v>
      </c>
      <c r="CZ136" s="297">
        <f t="shared" si="1820"/>
        <v>0</v>
      </c>
      <c r="DA136" s="269">
        <v>2998</v>
      </c>
      <c r="DB136" s="299">
        <f t="shared" si="1699"/>
        <v>0</v>
      </c>
      <c r="DC136" s="297">
        <f t="shared" si="1821"/>
        <v>0</v>
      </c>
      <c r="DD136" s="298">
        <f t="shared" si="1700"/>
        <v>299.8</v>
      </c>
      <c r="DE136" s="299">
        <f t="shared" si="1701"/>
        <v>0</v>
      </c>
      <c r="DF136" s="297">
        <f t="shared" si="1822"/>
        <v>0</v>
      </c>
      <c r="DG136" s="1217">
        <v>2025</v>
      </c>
      <c r="DH136" s="299">
        <f t="shared" si="1702"/>
        <v>0</v>
      </c>
      <c r="DI136" s="297">
        <f t="shared" si="1823"/>
        <v>0</v>
      </c>
      <c r="DJ136" s="1039">
        <v>203</v>
      </c>
      <c r="DK136" s="596">
        <f t="shared" si="1703"/>
        <v>0</v>
      </c>
      <c r="DL136" s="297">
        <f t="shared" si="1824"/>
        <v>0</v>
      </c>
      <c r="DM136" s="1218">
        <v>-3510</v>
      </c>
      <c r="DN136" s="596">
        <f t="shared" si="1704"/>
        <v>0</v>
      </c>
      <c r="DO136" s="330">
        <f t="shared" si="1825"/>
        <v>0</v>
      </c>
      <c r="DP136" s="298">
        <f t="shared" si="1705"/>
        <v>-1755</v>
      </c>
      <c r="DQ136" s="274">
        <f t="shared" si="1706"/>
        <v>0</v>
      </c>
      <c r="DR136" s="499">
        <f t="shared" si="1826"/>
        <v>0</v>
      </c>
      <c r="DS136" s="298">
        <f t="shared" si="1707"/>
        <v>-351</v>
      </c>
      <c r="DT136" s="274">
        <f t="shared" si="1708"/>
        <v>0</v>
      </c>
      <c r="DU136" s="297">
        <f t="shared" si="1827"/>
        <v>0</v>
      </c>
      <c r="DV136" s="1039">
        <v>5358</v>
      </c>
      <c r="DW136" s="596">
        <f t="shared" si="1709"/>
        <v>0</v>
      </c>
      <c r="DX136" s="297">
        <f t="shared" si="1828"/>
        <v>0</v>
      </c>
      <c r="DY136" s="269">
        <f t="shared" si="1710"/>
        <v>2679</v>
      </c>
      <c r="DZ136" s="596">
        <f t="shared" si="1711"/>
        <v>0</v>
      </c>
      <c r="EA136" s="297">
        <f t="shared" si="1829"/>
        <v>0</v>
      </c>
      <c r="EB136" s="1053">
        <v>1072</v>
      </c>
      <c r="EC136" s="596">
        <f t="shared" si="1712"/>
        <v>0</v>
      </c>
      <c r="ED136" s="297">
        <f t="shared" si="1830"/>
        <v>0</v>
      </c>
      <c r="EE136" s="274">
        <v>-1425</v>
      </c>
      <c r="EF136" s="596">
        <f t="shared" si="1713"/>
        <v>0</v>
      </c>
      <c r="EG136" s="297">
        <f t="shared" si="1831"/>
        <v>0</v>
      </c>
      <c r="EH136" s="269">
        <f t="shared" si="1714"/>
        <v>-712.5</v>
      </c>
      <c r="EI136" s="596">
        <f t="shared" si="1715"/>
        <v>0</v>
      </c>
      <c r="EJ136" s="276">
        <f t="shared" si="1832"/>
        <v>0</v>
      </c>
      <c r="EK136" s="269">
        <f t="shared" si="1716"/>
        <v>-142.5</v>
      </c>
      <c r="EL136" s="596">
        <f t="shared" si="1717"/>
        <v>0</v>
      </c>
      <c r="EM136" s="297">
        <f t="shared" si="1833"/>
        <v>0</v>
      </c>
      <c r="EN136" s="1229">
        <v>2130</v>
      </c>
      <c r="EO136" s="596">
        <f t="shared" si="1718"/>
        <v>0</v>
      </c>
      <c r="EP136" s="297">
        <f t="shared" si="1834"/>
        <v>0</v>
      </c>
      <c r="EQ136" s="269">
        <v>225</v>
      </c>
      <c r="ER136" s="596">
        <f t="shared" si="1719"/>
        <v>0</v>
      </c>
      <c r="ES136" s="297">
        <f t="shared" si="1835"/>
        <v>0</v>
      </c>
      <c r="ET136" s="1039">
        <v>130</v>
      </c>
      <c r="EU136" s="596">
        <f t="shared" si="1720"/>
        <v>0</v>
      </c>
      <c r="EV136" s="297">
        <f t="shared" si="1836"/>
        <v>0</v>
      </c>
      <c r="EW136" s="1039">
        <v>2506</v>
      </c>
      <c r="EX136" s="596">
        <f t="shared" si="1721"/>
        <v>0</v>
      </c>
      <c r="EY136" s="297">
        <f t="shared" si="1837"/>
        <v>0</v>
      </c>
      <c r="EZ136" s="1036">
        <v>1253</v>
      </c>
      <c r="FA136" s="596">
        <f t="shared" si="1722"/>
        <v>0</v>
      </c>
      <c r="FB136" s="297">
        <f t="shared" si="1838"/>
        <v>0</v>
      </c>
      <c r="FC136" s="1036">
        <v>1125</v>
      </c>
      <c r="FD136" s="596">
        <f t="shared" si="1723"/>
        <v>0</v>
      </c>
      <c r="FE136" s="297">
        <f t="shared" si="1839"/>
        <v>0</v>
      </c>
      <c r="FF136" s="1236">
        <v>56</v>
      </c>
      <c r="FG136" s="596">
        <f t="shared" si="1724"/>
        <v>0</v>
      </c>
      <c r="FH136" s="297">
        <f t="shared" si="1840"/>
        <v>0</v>
      </c>
      <c r="FI136" s="1039">
        <v>28</v>
      </c>
      <c r="FJ136" s="596">
        <f t="shared" si="1725"/>
        <v>0</v>
      </c>
      <c r="FK136" s="297">
        <f t="shared" si="1841"/>
        <v>0</v>
      </c>
      <c r="FL136" s="1039">
        <v>2125</v>
      </c>
      <c r="FM136" s="596">
        <f t="shared" si="1726"/>
        <v>0</v>
      </c>
      <c r="FN136" s="297">
        <f t="shared" si="1842"/>
        <v>0</v>
      </c>
      <c r="FO136" s="1039">
        <v>3940</v>
      </c>
      <c r="FP136" s="274">
        <f t="shared" si="1727"/>
        <v>0</v>
      </c>
      <c r="FQ136" s="274"/>
      <c r="FR136" s="297">
        <f t="shared" si="1843"/>
        <v>0</v>
      </c>
      <c r="FS136" s="269">
        <f t="shared" si="1728"/>
        <v>1970</v>
      </c>
      <c r="FT136" s="596">
        <f t="shared" si="1729"/>
        <v>0</v>
      </c>
      <c r="FU136" s="297">
        <f t="shared" si="1844"/>
        <v>0</v>
      </c>
      <c r="FV136" s="269">
        <f t="shared" si="1730"/>
        <v>394</v>
      </c>
      <c r="FW136" s="596">
        <f t="shared" si="1731"/>
        <v>0</v>
      </c>
      <c r="FX136" s="301">
        <f t="shared" si="1732"/>
        <v>0</v>
      </c>
      <c r="FY136" s="492">
        <f t="shared" si="1845"/>
        <v>0</v>
      </c>
      <c r="FZ136" s="302"/>
      <c r="GA136" s="1131">
        <f t="shared" si="1733"/>
        <v>43647</v>
      </c>
      <c r="GB136" s="316">
        <f t="shared" si="1846"/>
        <v>0</v>
      </c>
      <c r="GC136" s="323">
        <v>2250</v>
      </c>
      <c r="GD136" s="268">
        <f t="shared" si="1734"/>
        <v>0</v>
      </c>
      <c r="GE136" s="316">
        <f t="shared" si="1847"/>
        <v>0</v>
      </c>
      <c r="GF136" s="1036">
        <v>225</v>
      </c>
      <c r="GG136" s="386">
        <f t="shared" si="1735"/>
        <v>0</v>
      </c>
      <c r="GH136" s="669">
        <f t="shared" si="1848"/>
        <v>0</v>
      </c>
      <c r="GI136" s="964">
        <v>-2580</v>
      </c>
      <c r="GJ136" s="268">
        <f t="shared" si="1736"/>
        <v>0</v>
      </c>
      <c r="GK136" s="546">
        <f t="shared" si="1849"/>
        <v>0</v>
      </c>
      <c r="GL136" s="268">
        <f t="shared" si="1737"/>
        <v>-258</v>
      </c>
      <c r="GM136" s="386">
        <f t="shared" si="1738"/>
        <v>0</v>
      </c>
      <c r="GN136" s="297">
        <f t="shared" si="1850"/>
        <v>0</v>
      </c>
      <c r="GO136" s="269">
        <v>-9448.75</v>
      </c>
      <c r="GP136" s="596">
        <f t="shared" si="1739"/>
        <v>0</v>
      </c>
      <c r="GQ136" s="330">
        <f t="shared" si="1851"/>
        <v>0</v>
      </c>
      <c r="GR136" s="298">
        <f t="shared" si="1740"/>
        <v>-4724.375</v>
      </c>
      <c r="GS136" s="274">
        <f t="shared" si="1741"/>
        <v>0</v>
      </c>
      <c r="GT136" s="499">
        <f t="shared" si="1852"/>
        <v>0</v>
      </c>
      <c r="GU136" s="298">
        <f t="shared" si="1742"/>
        <v>-944.875</v>
      </c>
      <c r="GV136" s="274">
        <f t="shared" si="1743"/>
        <v>0</v>
      </c>
      <c r="GW136" s="499">
        <f t="shared" si="1853"/>
        <v>0</v>
      </c>
      <c r="GX136" s="1036">
        <v>5047.5</v>
      </c>
      <c r="GY136" s="274">
        <f t="shared" si="1744"/>
        <v>0</v>
      </c>
      <c r="GZ136" s="499">
        <f t="shared" si="1854"/>
        <v>0</v>
      </c>
      <c r="HA136" s="298">
        <f t="shared" si="1745"/>
        <v>2523.75</v>
      </c>
      <c r="HB136" s="274">
        <f t="shared" si="1746"/>
        <v>0</v>
      </c>
      <c r="HC136" s="499">
        <f t="shared" si="1855"/>
        <v>0</v>
      </c>
      <c r="HD136" s="1036">
        <v>1009.5</v>
      </c>
      <c r="HE136" s="274">
        <f t="shared" si="1747"/>
        <v>0</v>
      </c>
      <c r="HF136" s="691">
        <f t="shared" si="1856"/>
        <v>0</v>
      </c>
      <c r="HG136" s="317">
        <v>-60</v>
      </c>
      <c r="HH136" s="498">
        <f t="shared" si="1748"/>
        <v>0</v>
      </c>
      <c r="HI136" s="691">
        <f t="shared" si="1857"/>
        <v>0</v>
      </c>
      <c r="HJ136" s="317">
        <f t="shared" si="1749"/>
        <v>-30</v>
      </c>
      <c r="HK136" s="498">
        <f t="shared" si="1750"/>
        <v>0</v>
      </c>
      <c r="HL136" s="689">
        <f t="shared" si="1858"/>
        <v>0</v>
      </c>
      <c r="HM136" s="317">
        <f t="shared" si="1751"/>
        <v>-6</v>
      </c>
      <c r="HN136" s="317">
        <f t="shared" si="1752"/>
        <v>0</v>
      </c>
      <c r="HO136" s="691">
        <f t="shared" si="1859"/>
        <v>0</v>
      </c>
      <c r="HP136" s="1036">
        <v>1000</v>
      </c>
      <c r="HQ136" s="498">
        <f t="shared" si="1753"/>
        <v>0</v>
      </c>
      <c r="HR136" s="499"/>
      <c r="HS136" s="298"/>
      <c r="HT136" s="392"/>
      <c r="HU136" s="691">
        <f t="shared" si="1860"/>
        <v>0</v>
      </c>
      <c r="HV136" s="964">
        <v>-415</v>
      </c>
      <c r="HW136" s="498">
        <f t="shared" si="1754"/>
        <v>0</v>
      </c>
      <c r="HX136" s="499"/>
      <c r="HY136" s="298"/>
      <c r="HZ136" s="392"/>
      <c r="IA136" s="689">
        <f t="shared" si="1861"/>
        <v>0</v>
      </c>
      <c r="IB136" s="964">
        <v>-500</v>
      </c>
      <c r="IC136" s="317">
        <f t="shared" si="1755"/>
        <v>0</v>
      </c>
      <c r="ID136" s="499">
        <f t="shared" si="1862"/>
        <v>0</v>
      </c>
      <c r="IE136" s="964">
        <v>-129.5</v>
      </c>
      <c r="IF136" s="392">
        <f t="shared" si="1756"/>
        <v>0</v>
      </c>
      <c r="IG136" s="691">
        <f t="shared" si="1863"/>
        <v>0</v>
      </c>
      <c r="IH136" s="317">
        <v>2325</v>
      </c>
      <c r="II136" s="498">
        <f t="shared" si="1757"/>
        <v>0</v>
      </c>
      <c r="IJ136" s="691">
        <f t="shared" si="1864"/>
        <v>0</v>
      </c>
      <c r="IK136" s="298">
        <f t="shared" si="1758"/>
        <v>1162.5</v>
      </c>
      <c r="IL136" s="317">
        <f t="shared" si="1759"/>
        <v>0</v>
      </c>
      <c r="IM136" s="499">
        <f t="shared" si="1865"/>
        <v>0</v>
      </c>
      <c r="IN136" s="1036">
        <v>154</v>
      </c>
      <c r="IO136" s="392">
        <f t="shared" si="1760"/>
        <v>0</v>
      </c>
      <c r="IP136" s="499">
        <f t="shared" si="1866"/>
        <v>0</v>
      </c>
      <c r="IQ136" s="1036">
        <v>2306.25</v>
      </c>
      <c r="IR136" s="392">
        <f t="shared" si="1761"/>
        <v>0</v>
      </c>
      <c r="IS136" s="499"/>
      <c r="IT136" s="298"/>
      <c r="IU136" s="392"/>
      <c r="IV136" s="499">
        <f t="shared" si="1867"/>
        <v>0</v>
      </c>
      <c r="IW136" s="298">
        <v>-556.25</v>
      </c>
      <c r="IX136" s="392">
        <f t="shared" si="1762"/>
        <v>0</v>
      </c>
      <c r="IY136" s="499">
        <f t="shared" si="1868"/>
        <v>0</v>
      </c>
      <c r="IZ136" s="298">
        <f t="shared" si="1763"/>
        <v>-278.125</v>
      </c>
      <c r="JA136" s="392">
        <f t="shared" si="1764"/>
        <v>0</v>
      </c>
      <c r="JB136" s="385">
        <f t="shared" si="1869"/>
        <v>0</v>
      </c>
      <c r="JC136" s="298">
        <v>-95.5</v>
      </c>
      <c r="JD136" s="392">
        <f t="shared" si="1765"/>
        <v>0</v>
      </c>
      <c r="JE136" s="499">
        <f t="shared" si="1870"/>
        <v>0</v>
      </c>
      <c r="JF136" s="298">
        <v>1650</v>
      </c>
      <c r="JG136" s="392">
        <f t="shared" si="1766"/>
        <v>0</v>
      </c>
      <c r="JH136" s="499">
        <f t="shared" si="1871"/>
        <v>0</v>
      </c>
      <c r="JI136" s="1036">
        <v>2530</v>
      </c>
      <c r="JJ136" s="392">
        <f t="shared" si="1767"/>
        <v>0</v>
      </c>
      <c r="JK136" s="499">
        <f t="shared" si="1872"/>
        <v>0</v>
      </c>
      <c r="JL136" s="1036">
        <v>1265</v>
      </c>
      <c r="JM136" s="392">
        <f t="shared" si="1768"/>
        <v>0</v>
      </c>
      <c r="JN136" s="499">
        <f t="shared" si="1873"/>
        <v>0</v>
      </c>
      <c r="JO136" s="298">
        <f t="shared" si="1769"/>
        <v>253</v>
      </c>
      <c r="JP136" s="392">
        <f t="shared" si="1770"/>
        <v>0</v>
      </c>
      <c r="JQ136" s="561">
        <f t="shared" si="1771"/>
        <v>0</v>
      </c>
      <c r="JR136" s="498">
        <f t="shared" si="1874"/>
        <v>0</v>
      </c>
      <c r="JS136" s="223"/>
      <c r="JT136" s="254">
        <f t="shared" si="1581"/>
        <v>44105</v>
      </c>
      <c r="JU136" s="253">
        <f t="shared" si="1582"/>
        <v>0</v>
      </c>
      <c r="JV136" s="253">
        <f t="shared" si="1583"/>
        <v>29676.25</v>
      </c>
      <c r="JW136" s="253">
        <f t="shared" si="1584"/>
        <v>0</v>
      </c>
      <c r="JX136" s="253">
        <f t="shared" si="1585"/>
        <v>28750</v>
      </c>
      <c r="JY136" s="253">
        <f t="shared" si="1586"/>
        <v>0</v>
      </c>
      <c r="JZ136" s="253">
        <f t="shared" si="1587"/>
        <v>0</v>
      </c>
      <c r="KA136" s="253">
        <f t="shared" si="1588"/>
        <v>23718</v>
      </c>
      <c r="KB136" s="253">
        <f t="shared" si="1589"/>
        <v>0</v>
      </c>
      <c r="KC136" s="253">
        <f t="shared" si="1590"/>
        <v>0</v>
      </c>
      <c r="KD136" s="831">
        <f t="shared" si="1591"/>
        <v>50197</v>
      </c>
      <c r="KE136" s="831">
        <f t="shared" si="1592"/>
        <v>0</v>
      </c>
      <c r="KF136" s="831">
        <f t="shared" si="1593"/>
        <v>0</v>
      </c>
      <c r="KG136" s="831">
        <f t="shared" si="1594"/>
        <v>10809.340000000004</v>
      </c>
      <c r="KH136" s="831">
        <f t="shared" si="1595"/>
        <v>0</v>
      </c>
      <c r="KI136" s="831">
        <f t="shared" si="1596"/>
        <v>0</v>
      </c>
      <c r="KJ136" s="253">
        <f t="shared" si="1597"/>
        <v>0</v>
      </c>
      <c r="KK136" s="831">
        <f t="shared" si="1598"/>
        <v>0</v>
      </c>
      <c r="KL136" s="831">
        <f t="shared" si="1599"/>
        <v>116456.25</v>
      </c>
      <c r="KM136" s="831">
        <f t="shared" si="1600"/>
        <v>0</v>
      </c>
      <c r="KN136" s="831">
        <f t="shared" si="1601"/>
        <v>0</v>
      </c>
      <c r="KO136" s="831">
        <f t="shared" si="1602"/>
        <v>87190.625</v>
      </c>
      <c r="KP136" s="831">
        <f t="shared" si="1603"/>
        <v>0</v>
      </c>
      <c r="KQ136" s="831">
        <f t="shared" si="1604"/>
        <v>0</v>
      </c>
      <c r="KR136" s="831">
        <f t="shared" si="1605"/>
        <v>0</v>
      </c>
      <c r="KS136" s="831">
        <f t="shared" si="1606"/>
        <v>15426</v>
      </c>
      <c r="KT136" s="243">
        <f t="shared" si="1607"/>
        <v>0</v>
      </c>
      <c r="KU136" s="243">
        <f t="shared" si="1608"/>
        <v>0</v>
      </c>
      <c r="KV136" s="243">
        <f t="shared" si="1609"/>
        <v>0</v>
      </c>
      <c r="KW136" s="243">
        <f t="shared" si="1610"/>
        <v>0</v>
      </c>
      <c r="KX136" s="243">
        <f t="shared" si="1611"/>
        <v>0</v>
      </c>
      <c r="KY136" s="243">
        <f t="shared" si="1612"/>
        <v>0</v>
      </c>
      <c r="KZ136" s="243">
        <f t="shared" si="1660"/>
        <v>0</v>
      </c>
      <c r="LA136" s="243">
        <f t="shared" si="1613"/>
        <v>0</v>
      </c>
      <c r="LB136" s="243">
        <f t="shared" si="1614"/>
        <v>0</v>
      </c>
      <c r="LC136" s="243">
        <f t="shared" si="1615"/>
        <v>0</v>
      </c>
      <c r="LD136" s="243">
        <f t="shared" si="1616"/>
        <v>0</v>
      </c>
      <c r="LE136" s="243">
        <f t="shared" si="1617"/>
        <v>0</v>
      </c>
      <c r="LF136" s="243">
        <f t="shared" si="1618"/>
        <v>0</v>
      </c>
      <c r="LG136" s="243">
        <f t="shared" si="1619"/>
        <v>0</v>
      </c>
      <c r="LH136" s="243">
        <f t="shared" si="1620"/>
        <v>0</v>
      </c>
      <c r="LI136" s="243">
        <f t="shared" si="1621"/>
        <v>0</v>
      </c>
      <c r="LJ136" s="243">
        <f t="shared" si="1622"/>
        <v>0</v>
      </c>
      <c r="LK136" s="243">
        <f t="shared" si="1623"/>
        <v>0</v>
      </c>
      <c r="LL136" s="243">
        <f t="shared" si="1624"/>
        <v>0</v>
      </c>
      <c r="LM136" s="243">
        <f t="shared" si="1625"/>
        <v>0</v>
      </c>
      <c r="LN136" s="243">
        <f t="shared" si="1626"/>
        <v>0</v>
      </c>
      <c r="LO136" s="243">
        <f t="shared" si="1627"/>
        <v>0</v>
      </c>
      <c r="LP136" s="243">
        <f t="shared" si="1628"/>
        <v>0</v>
      </c>
      <c r="LQ136" s="243">
        <f t="shared" si="1629"/>
        <v>0</v>
      </c>
      <c r="LR136" s="243">
        <f t="shared" si="1630"/>
        <v>0</v>
      </c>
      <c r="LS136" s="243">
        <f t="shared" si="1631"/>
        <v>0</v>
      </c>
      <c r="LT136" s="243">
        <f t="shared" si="1632"/>
        <v>0</v>
      </c>
      <c r="LU136" s="243">
        <f t="shared" si="1633"/>
        <v>0</v>
      </c>
      <c r="LV136" s="243">
        <f t="shared" si="1634"/>
        <v>0</v>
      </c>
      <c r="LW136" s="243">
        <f t="shared" si="1635"/>
        <v>0</v>
      </c>
      <c r="LX136" s="243">
        <f t="shared" si="1636"/>
        <v>0</v>
      </c>
      <c r="LY136" s="243">
        <f t="shared" si="1637"/>
        <v>0</v>
      </c>
      <c r="LZ136" s="243">
        <f t="shared" si="1638"/>
        <v>0</v>
      </c>
      <c r="MA136" s="243">
        <f t="shared" si="1639"/>
        <v>0</v>
      </c>
      <c r="MB136" s="243">
        <f t="shared" si="1640"/>
        <v>0</v>
      </c>
      <c r="MC136" s="243">
        <f t="shared" si="1661"/>
        <v>0</v>
      </c>
      <c r="MD136" s="243">
        <f t="shared" si="1641"/>
        <v>0</v>
      </c>
      <c r="ME136" s="243">
        <f t="shared" si="1642"/>
        <v>0</v>
      </c>
      <c r="MF136" s="243">
        <f t="shared" si="1643"/>
        <v>0</v>
      </c>
      <c r="MG136" s="243">
        <f t="shared" si="1644"/>
        <v>0</v>
      </c>
      <c r="MH136" s="243">
        <f t="shared" si="1645"/>
        <v>0</v>
      </c>
      <c r="MI136" s="243">
        <f t="shared" si="1646"/>
        <v>0</v>
      </c>
      <c r="MJ136" s="243">
        <f t="shared" si="1647"/>
        <v>0</v>
      </c>
      <c r="MK136" s="243">
        <f t="shared" si="1648"/>
        <v>0</v>
      </c>
      <c r="ML136" s="243">
        <f t="shared" si="1649"/>
        <v>0</v>
      </c>
      <c r="MM136" s="243">
        <f t="shared" si="1650"/>
        <v>0</v>
      </c>
      <c r="MN136" s="243">
        <f t="shared" si="1651"/>
        <v>0</v>
      </c>
      <c r="MO136" s="243">
        <f t="shared" si="1652"/>
        <v>0</v>
      </c>
      <c r="MP136" s="243">
        <f t="shared" si="1653"/>
        <v>0</v>
      </c>
      <c r="MQ136" s="243">
        <f t="shared" si="1654"/>
        <v>0</v>
      </c>
      <c r="MR136" s="243">
        <f t="shared" si="1655"/>
        <v>0</v>
      </c>
      <c r="MS136" s="243">
        <f t="shared" si="1656"/>
        <v>0</v>
      </c>
      <c r="MT136" s="243">
        <f t="shared" si="1657"/>
        <v>0</v>
      </c>
      <c r="MU136" s="243">
        <f t="shared" si="1658"/>
        <v>0</v>
      </c>
      <c r="MV136" s="243">
        <f t="shared" si="1659"/>
        <v>0</v>
      </c>
      <c r="MW136" s="861">
        <f t="shared" si="1576"/>
        <v>44105</v>
      </c>
      <c r="MX136" s="253">
        <f t="shared" si="1577"/>
        <v>362223.46499999997</v>
      </c>
      <c r="MY136" s="243">
        <f t="shared" si="1578"/>
        <v>0</v>
      </c>
      <c r="MZ136" s="243">
        <f t="shared" si="1579"/>
        <v>0</v>
      </c>
      <c r="NA136" s="243">
        <f t="shared" si="1580"/>
        <v>362223.46499999997</v>
      </c>
      <c r="NB136" s="359"/>
      <c r="NC136" s="1159">
        <f t="shared" si="1772"/>
        <v>43647</v>
      </c>
      <c r="ND136" s="378">
        <f t="shared" si="1773"/>
        <v>3690.4949999999999</v>
      </c>
      <c r="NE136" s="378">
        <f t="shared" si="1774"/>
        <v>0</v>
      </c>
      <c r="NF136" s="382">
        <f t="shared" si="1775"/>
        <v>0</v>
      </c>
      <c r="NG136" s="274">
        <f t="shared" si="1776"/>
        <v>3690.4949999999999</v>
      </c>
      <c r="NH136" s="819">
        <f t="shared" si="1777"/>
        <v>43647</v>
      </c>
      <c r="NI136" s="269">
        <f t="shared" si="1778"/>
        <v>3690.4949999999999</v>
      </c>
      <c r="NJ136" s="274">
        <f t="shared" si="1779"/>
        <v>0</v>
      </c>
      <c r="NK136" s="1113">
        <f t="shared" si="1780"/>
        <v>1</v>
      </c>
      <c r="NL136" s="992">
        <f t="shared" si="1781"/>
        <v>0</v>
      </c>
      <c r="NM136" s="413">
        <f t="shared" si="1782"/>
        <v>43647</v>
      </c>
      <c r="NN136" s="378">
        <f t="shared" si="1875"/>
        <v>257159.86500000002</v>
      </c>
      <c r="NO136" s="243">
        <f>MAX(NN55:NN136)</f>
        <v>257159.86500000002</v>
      </c>
      <c r="NP136" s="243">
        <f t="shared" si="1783"/>
        <v>0</v>
      </c>
      <c r="NQ136" s="276">
        <f>(NP136=NP203)*1</f>
        <v>0</v>
      </c>
      <c r="NR136" s="254">
        <f t="shared" si="1784"/>
        <v>0</v>
      </c>
      <c r="NS136" s="757">
        <f>SUM(NG130:NG141)</f>
        <v>21783.370000000003</v>
      </c>
      <c r="NT136" s="757"/>
      <c r="NU136" s="758">
        <f>(NS136&gt;0)*1</f>
        <v>1</v>
      </c>
      <c r="NV136" s="758">
        <f>(NS136&lt;0)*1</f>
        <v>0</v>
      </c>
      <c r="NW136" s="758">
        <f>(NV136&gt;0)*NS136</f>
        <v>0</v>
      </c>
      <c r="NX136" s="234"/>
      <c r="NY136" s="241"/>
      <c r="NZ136" s="241"/>
      <c r="OA136" s="143"/>
      <c r="OB136" s="241"/>
      <c r="OC136" s="241"/>
      <c r="OD136" s="236"/>
      <c r="OE136" s="236"/>
      <c r="OF136" s="236"/>
      <c r="OG136" s="234"/>
      <c r="OH136" s="143"/>
      <c r="OI136" s="236"/>
      <c r="OJ136" s="236"/>
      <c r="OK136" s="236"/>
      <c r="OL136" s="236"/>
      <c r="OM136" s="236"/>
      <c r="ON136" s="236"/>
      <c r="OO136" s="236"/>
      <c r="OP136" s="236"/>
      <c r="OQ136" s="236"/>
      <c r="OR136" s="236"/>
      <c r="OS136" s="236"/>
      <c r="OT136" s="236"/>
      <c r="OU136" s="236"/>
      <c r="OV136" s="236"/>
      <c r="OW136" s="236"/>
      <c r="OX136" s="236"/>
      <c r="OY136" s="236"/>
      <c r="OZ136" s="236"/>
      <c r="PA136" s="236"/>
      <c r="PB136" s="236"/>
      <c r="PC136" s="236"/>
      <c r="PD136" s="236"/>
      <c r="PE136" s="236"/>
      <c r="PF136" s="236"/>
      <c r="PG136" s="236"/>
      <c r="PH136" s="236"/>
      <c r="PI136" s="236"/>
      <c r="PJ136" s="236"/>
      <c r="PK136" s="236"/>
      <c r="PL136" s="236"/>
      <c r="PM136" s="236"/>
      <c r="PN136" s="236"/>
      <c r="PO136" s="236"/>
      <c r="PP136" s="236"/>
      <c r="PQ136" s="236"/>
      <c r="PR136" s="236"/>
      <c r="PS136" s="236"/>
      <c r="PT136" s="236"/>
      <c r="PU136" s="236"/>
      <c r="PV136" s="236"/>
      <c r="PW136" s="236"/>
      <c r="PX136" s="236"/>
      <c r="PY136" s="236"/>
      <c r="PZ136" s="236"/>
      <c r="QA136" s="236"/>
      <c r="QB136" s="236"/>
      <c r="QC136" s="236"/>
      <c r="QD136" s="236"/>
      <c r="QE136" s="236"/>
      <c r="QF136" s="236"/>
      <c r="QG136" s="236"/>
      <c r="QH136" s="236"/>
      <c r="QI136" s="236"/>
      <c r="QJ136" s="236"/>
      <c r="QK136" s="236"/>
      <c r="QL136" s="236"/>
      <c r="QM136" s="236"/>
      <c r="QN136" s="236"/>
      <c r="QO136" s="236"/>
      <c r="QP136" s="236"/>
      <c r="QQ136" s="236"/>
      <c r="QR136" s="236"/>
      <c r="QS136" s="236"/>
      <c r="QT136" s="236"/>
      <c r="QU136" s="236"/>
      <c r="QV136" s="236"/>
      <c r="QW136" s="236"/>
      <c r="QX136" s="236"/>
      <c r="QY136" s="84"/>
      <c r="QZ136" s="84"/>
      <c r="RA136" s="84"/>
      <c r="RB136" s="84"/>
      <c r="RC136" s="84"/>
      <c r="RD136" s="84"/>
      <c r="RE136" s="84"/>
      <c r="RF136" s="84"/>
      <c r="RG136" s="84"/>
      <c r="RH136" s="84"/>
      <c r="RI136" s="84"/>
      <c r="RJ136" s="84"/>
      <c r="RK136" s="84"/>
      <c r="RL136" s="84"/>
      <c r="RM136" s="84"/>
      <c r="RN136" s="84"/>
      <c r="RO136" s="84"/>
      <c r="RP136" s="84"/>
      <c r="RQ136" s="84"/>
      <c r="RR136" s="84"/>
      <c r="RS136" s="84"/>
      <c r="RT136" s="84"/>
      <c r="RU136" s="84"/>
      <c r="RV136" s="84"/>
      <c r="RW136" s="84"/>
      <c r="RX136" s="84"/>
      <c r="RY136" s="84"/>
      <c r="RZ136" s="84"/>
      <c r="SA136" s="84"/>
      <c r="SB136" s="84"/>
      <c r="SC136" s="84"/>
      <c r="SD136" s="84"/>
      <c r="SE136" s="84"/>
      <c r="SF136" s="84"/>
      <c r="SG136" s="84"/>
      <c r="SH136" s="84"/>
      <c r="SI136" s="84"/>
      <c r="SJ136" s="84"/>
      <c r="SK136" s="84"/>
      <c r="SL136" s="84"/>
      <c r="SM136" s="84"/>
      <c r="SN136" s="84"/>
      <c r="SO136" s="84"/>
      <c r="SP136" s="84"/>
      <c r="SQ136" s="84"/>
      <c r="SR136" s="84"/>
      <c r="SS136" s="84"/>
      <c r="ST136" s="84"/>
      <c r="SU136" s="84"/>
      <c r="SV136" s="84"/>
      <c r="SW136" s="84"/>
      <c r="SX136" s="84"/>
      <c r="SY136" s="84"/>
      <c r="SZ136" s="84"/>
      <c r="TA136" s="84"/>
      <c r="TB136" s="84"/>
      <c r="TC136" s="84"/>
      <c r="TD136" s="84"/>
      <c r="TE136" s="84"/>
      <c r="TF136" s="84"/>
      <c r="TG136" s="84"/>
      <c r="TH136" s="84"/>
      <c r="TI136" s="84"/>
      <c r="TJ136" s="84"/>
      <c r="TK136" s="84"/>
      <c r="TL136" s="84"/>
      <c r="TM136" s="84"/>
      <c r="TN136" s="84"/>
      <c r="TO136" s="84"/>
      <c r="TP136" s="84"/>
      <c r="TQ136" s="84"/>
      <c r="TR136" s="84"/>
      <c r="TS136" s="84"/>
      <c r="TT136" s="84"/>
      <c r="TU136" s="84"/>
      <c r="TV136" s="84"/>
      <c r="TW136" s="84"/>
      <c r="TX136" s="84"/>
      <c r="TY136" s="84"/>
      <c r="TZ136" s="84"/>
      <c r="UA136" s="84"/>
      <c r="UB136" s="84"/>
      <c r="UC136" s="84"/>
      <c r="UD136" s="84"/>
      <c r="UE136" s="84"/>
      <c r="UF136" s="84"/>
      <c r="UG136" s="84"/>
      <c r="UH136" s="84"/>
      <c r="UI136" s="84"/>
    </row>
    <row r="137" spans="1:555" s="90" customFormat="1" ht="19.5" customHeight="1" x14ac:dyDescent="0.35">
      <c r="A137" s="84"/>
      <c r="B137" s="1167">
        <f t="shared" si="1785"/>
        <v>43678</v>
      </c>
      <c r="C137" s="867">
        <f t="shared" si="1786"/>
        <v>37808.364999999998</v>
      </c>
      <c r="D137" s="869">
        <v>0</v>
      </c>
      <c r="E137" s="869">
        <v>0</v>
      </c>
      <c r="F137" s="867">
        <f t="shared" si="1662"/>
        <v>240.495</v>
      </c>
      <c r="G137" s="870">
        <f t="shared" si="1787"/>
        <v>38048.86</v>
      </c>
      <c r="H137" s="953">
        <f t="shared" si="1788"/>
        <v>6.3608939450304188E-3</v>
      </c>
      <c r="I137" s="355">
        <f t="shared" si="1789"/>
        <v>257400.36000000002</v>
      </c>
      <c r="J137" s="355">
        <f>MAX(I55:I137)</f>
        <v>257400.36000000002</v>
      </c>
      <c r="K137" s="355">
        <f t="shared" si="1663"/>
        <v>0</v>
      </c>
      <c r="L137" s="1145">
        <f t="shared" si="1664"/>
        <v>43678</v>
      </c>
      <c r="M137" s="330">
        <f t="shared" si="1790"/>
        <v>0</v>
      </c>
      <c r="N137" s="1034">
        <v>10382.5</v>
      </c>
      <c r="O137" s="498">
        <f t="shared" si="1665"/>
        <v>0</v>
      </c>
      <c r="P137" s="330">
        <f t="shared" si="1791"/>
        <v>1</v>
      </c>
      <c r="Q137" s="382">
        <f t="shared" si="1666"/>
        <v>1038.25</v>
      </c>
      <c r="R137" s="274">
        <f t="shared" si="1667"/>
        <v>1038.25</v>
      </c>
      <c r="S137" s="499">
        <f t="shared" si="1792"/>
        <v>0</v>
      </c>
      <c r="T137" s="1036">
        <v>4790</v>
      </c>
      <c r="U137" s="269">
        <f t="shared" si="1668"/>
        <v>0</v>
      </c>
      <c r="V137" s="499">
        <f t="shared" si="1793"/>
        <v>1</v>
      </c>
      <c r="W137" s="1036">
        <v>479</v>
      </c>
      <c r="X137" s="269">
        <f t="shared" si="1669"/>
        <v>479</v>
      </c>
      <c r="Y137" s="499">
        <f t="shared" si="1794"/>
        <v>0</v>
      </c>
      <c r="Z137" s="298">
        <v>2010</v>
      </c>
      <c r="AA137" s="392">
        <f t="shared" si="1670"/>
        <v>0</v>
      </c>
      <c r="AB137" s="330">
        <f t="shared" si="1795"/>
        <v>0</v>
      </c>
      <c r="AC137" s="298">
        <f t="shared" si="1671"/>
        <v>1005</v>
      </c>
      <c r="AD137" s="274">
        <f t="shared" si="1672"/>
        <v>0</v>
      </c>
      <c r="AE137" s="499">
        <f t="shared" si="1796"/>
        <v>1</v>
      </c>
      <c r="AF137" s="1036">
        <v>201</v>
      </c>
      <c r="AG137" s="274">
        <f t="shared" si="1673"/>
        <v>201</v>
      </c>
      <c r="AH137" s="499">
        <f t="shared" si="1797"/>
        <v>0</v>
      </c>
      <c r="AI137" s="964">
        <v>-3585</v>
      </c>
      <c r="AJ137" s="392">
        <f t="shared" si="1674"/>
        <v>0</v>
      </c>
      <c r="AK137" s="330">
        <f t="shared" si="1798"/>
        <v>0</v>
      </c>
      <c r="AL137" s="964">
        <v>-1792.5</v>
      </c>
      <c r="AM137" s="274">
        <f t="shared" si="1675"/>
        <v>0</v>
      </c>
      <c r="AN137" s="499">
        <f t="shared" si="1799"/>
        <v>1</v>
      </c>
      <c r="AO137" s="964">
        <v>-717</v>
      </c>
      <c r="AP137" s="392">
        <f t="shared" si="1676"/>
        <v>-717</v>
      </c>
      <c r="AQ137" s="316">
        <f t="shared" si="1800"/>
        <v>0</v>
      </c>
      <c r="AR137" s="964">
        <v>-1263.75</v>
      </c>
      <c r="AS137" s="392">
        <f t="shared" si="1677"/>
        <v>0</v>
      </c>
      <c r="AT137" s="276">
        <f t="shared" si="1801"/>
        <v>0</v>
      </c>
      <c r="AU137" s="964">
        <v>-631.88</v>
      </c>
      <c r="AV137" s="392">
        <f t="shared" si="1678"/>
        <v>0</v>
      </c>
      <c r="AW137" s="297">
        <f t="shared" si="1802"/>
        <v>1</v>
      </c>
      <c r="AX137" s="964">
        <v>-126.38</v>
      </c>
      <c r="AY137" s="274">
        <f t="shared" si="1679"/>
        <v>-126.38</v>
      </c>
      <c r="AZ137" s="499">
        <f t="shared" si="1803"/>
        <v>0</v>
      </c>
      <c r="BA137" s="268">
        <v>820</v>
      </c>
      <c r="BB137" s="392">
        <f t="shared" si="1680"/>
        <v>0</v>
      </c>
      <c r="BC137" s="330">
        <f t="shared" si="1804"/>
        <v>0</v>
      </c>
      <c r="BD137" s="268">
        <v>35</v>
      </c>
      <c r="BE137" s="274">
        <f t="shared" si="1681"/>
        <v>0</v>
      </c>
      <c r="BF137" s="499">
        <f t="shared" si="1805"/>
        <v>0</v>
      </c>
      <c r="BG137" s="1036">
        <v>1600</v>
      </c>
      <c r="BH137" s="358">
        <f t="shared" si="1682"/>
        <v>0</v>
      </c>
      <c r="BI137" s="499">
        <f t="shared" si="1806"/>
        <v>0</v>
      </c>
      <c r="BJ137" s="1036">
        <v>1612.5</v>
      </c>
      <c r="BK137" s="269">
        <f t="shared" si="1683"/>
        <v>0</v>
      </c>
      <c r="BL137" s="499">
        <f t="shared" si="1807"/>
        <v>1</v>
      </c>
      <c r="BM137" s="382">
        <f t="shared" si="1684"/>
        <v>806.25</v>
      </c>
      <c r="BN137" s="392">
        <f t="shared" si="1685"/>
        <v>806.25</v>
      </c>
      <c r="BO137" s="499">
        <f t="shared" si="1808"/>
        <v>0</v>
      </c>
      <c r="BP137" s="964">
        <v>-137.5</v>
      </c>
      <c r="BQ137" s="274">
        <f t="shared" si="1686"/>
        <v>0</v>
      </c>
      <c r="BR137" s="499">
        <f t="shared" si="1809"/>
        <v>0</v>
      </c>
      <c r="BS137" s="298">
        <v>-3031.25</v>
      </c>
      <c r="BT137" s="269">
        <f t="shared" si="1687"/>
        <v>0</v>
      </c>
      <c r="BU137" s="499">
        <f t="shared" si="1810"/>
        <v>1</v>
      </c>
      <c r="BV137" s="298">
        <f t="shared" si="1688"/>
        <v>-1515.625</v>
      </c>
      <c r="BW137" s="392">
        <f t="shared" si="1689"/>
        <v>-1515.625</v>
      </c>
      <c r="BX137" s="499">
        <f t="shared" si="1811"/>
        <v>0</v>
      </c>
      <c r="BY137" s="1036">
        <v>955</v>
      </c>
      <c r="BZ137" s="392">
        <f t="shared" si="1690"/>
        <v>0</v>
      </c>
      <c r="CA137" s="297">
        <f t="shared" si="1876"/>
        <v>0</v>
      </c>
      <c r="CB137" s="1036">
        <v>750</v>
      </c>
      <c r="CC137" s="269">
        <f t="shared" si="1691"/>
        <v>0</v>
      </c>
      <c r="CD137" s="501">
        <f t="shared" si="1812"/>
        <v>0</v>
      </c>
      <c r="CE137" s="298">
        <f t="shared" si="1692"/>
        <v>375</v>
      </c>
      <c r="CF137" s="500">
        <f t="shared" si="1693"/>
        <v>0</v>
      </c>
      <c r="CG137" s="330">
        <f t="shared" si="1813"/>
        <v>1</v>
      </c>
      <c r="CH137" s="1036">
        <v>75</v>
      </c>
      <c r="CI137" s="299">
        <f t="shared" si="1694"/>
        <v>75</v>
      </c>
      <c r="CJ137" s="499">
        <f t="shared" si="1814"/>
        <v>0</v>
      </c>
      <c r="CK137" s="268"/>
      <c r="CL137" s="392">
        <f t="shared" si="1695"/>
        <v>0</v>
      </c>
      <c r="CM137" s="330">
        <f t="shared" si="1815"/>
        <v>0</v>
      </c>
      <c r="CN137" s="268"/>
      <c r="CO137" s="269">
        <f t="shared" si="1696"/>
        <v>0</v>
      </c>
      <c r="CP137" s="501">
        <f t="shared" si="1816"/>
        <v>0</v>
      </c>
      <c r="CQ137" s="268"/>
      <c r="CR137" s="299"/>
      <c r="CS137" s="330">
        <f t="shared" si="1817"/>
        <v>1</v>
      </c>
      <c r="CT137" s="268"/>
      <c r="CU137" s="274">
        <f t="shared" si="1697"/>
        <v>0</v>
      </c>
      <c r="CV137" s="323">
        <f t="shared" si="1698"/>
        <v>240.495</v>
      </c>
      <c r="CW137" s="323">
        <f t="shared" si="1818"/>
        <v>257400.36000000002</v>
      </c>
      <c r="CX137" s="223"/>
      <c r="CY137" s="1127">
        <f t="shared" si="1819"/>
        <v>43678</v>
      </c>
      <c r="CZ137" s="297">
        <f t="shared" si="1820"/>
        <v>0</v>
      </c>
      <c r="DA137" s="269">
        <v>1475</v>
      </c>
      <c r="DB137" s="299">
        <f t="shared" si="1699"/>
        <v>0</v>
      </c>
      <c r="DC137" s="297">
        <f t="shared" si="1821"/>
        <v>0</v>
      </c>
      <c r="DD137" s="298">
        <f t="shared" si="1700"/>
        <v>147.5</v>
      </c>
      <c r="DE137" s="299">
        <f t="shared" si="1701"/>
        <v>0</v>
      </c>
      <c r="DF137" s="297">
        <f t="shared" si="1822"/>
        <v>0</v>
      </c>
      <c r="DG137" s="1217">
        <v>2215</v>
      </c>
      <c r="DH137" s="299">
        <f t="shared" si="1702"/>
        <v>0</v>
      </c>
      <c r="DI137" s="297">
        <f t="shared" si="1823"/>
        <v>0</v>
      </c>
      <c r="DJ137" s="1039">
        <v>222</v>
      </c>
      <c r="DK137" s="596">
        <f t="shared" si="1703"/>
        <v>0</v>
      </c>
      <c r="DL137" s="297">
        <f t="shared" si="1824"/>
        <v>0</v>
      </c>
      <c r="DM137" s="1217">
        <v>820</v>
      </c>
      <c r="DN137" s="596">
        <f t="shared" si="1704"/>
        <v>0</v>
      </c>
      <c r="DO137" s="330">
        <f t="shared" si="1825"/>
        <v>0</v>
      </c>
      <c r="DP137" s="298">
        <f t="shared" si="1705"/>
        <v>410</v>
      </c>
      <c r="DQ137" s="274">
        <f t="shared" si="1706"/>
        <v>0</v>
      </c>
      <c r="DR137" s="499">
        <f t="shared" si="1826"/>
        <v>0</v>
      </c>
      <c r="DS137" s="298">
        <f t="shared" si="1707"/>
        <v>82</v>
      </c>
      <c r="DT137" s="274">
        <f t="shared" si="1708"/>
        <v>0</v>
      </c>
      <c r="DU137" s="297">
        <f t="shared" si="1827"/>
        <v>0</v>
      </c>
      <c r="DV137" s="1039">
        <v>5595</v>
      </c>
      <c r="DW137" s="596">
        <f t="shared" si="1709"/>
        <v>0</v>
      </c>
      <c r="DX137" s="297">
        <f t="shared" si="1828"/>
        <v>0</v>
      </c>
      <c r="DY137" s="269">
        <f t="shared" si="1710"/>
        <v>2797.5</v>
      </c>
      <c r="DZ137" s="596">
        <f t="shared" si="1711"/>
        <v>0</v>
      </c>
      <c r="EA137" s="297">
        <f t="shared" si="1829"/>
        <v>0</v>
      </c>
      <c r="EB137" s="1053">
        <v>1119</v>
      </c>
      <c r="EC137" s="596">
        <f t="shared" si="1712"/>
        <v>0</v>
      </c>
      <c r="ED137" s="297">
        <f t="shared" si="1830"/>
        <v>0</v>
      </c>
      <c r="EE137" s="274">
        <v>150</v>
      </c>
      <c r="EF137" s="596">
        <f t="shared" si="1713"/>
        <v>0</v>
      </c>
      <c r="EG137" s="297">
        <f t="shared" si="1831"/>
        <v>0</v>
      </c>
      <c r="EH137" s="269">
        <f t="shared" si="1714"/>
        <v>75</v>
      </c>
      <c r="EI137" s="596">
        <f t="shared" si="1715"/>
        <v>0</v>
      </c>
      <c r="EJ137" s="276">
        <f t="shared" si="1832"/>
        <v>0</v>
      </c>
      <c r="EK137" s="269">
        <f t="shared" si="1716"/>
        <v>15</v>
      </c>
      <c r="EL137" s="596">
        <f t="shared" si="1717"/>
        <v>0</v>
      </c>
      <c r="EM137" s="297">
        <f t="shared" si="1833"/>
        <v>0</v>
      </c>
      <c r="EN137" s="1230">
        <v>-530</v>
      </c>
      <c r="EO137" s="596">
        <f t="shared" si="1718"/>
        <v>0</v>
      </c>
      <c r="EP137" s="297">
        <f t="shared" si="1834"/>
        <v>0</v>
      </c>
      <c r="EQ137" s="269">
        <v>-605</v>
      </c>
      <c r="ER137" s="596">
        <f t="shared" si="1719"/>
        <v>0</v>
      </c>
      <c r="ES137" s="297">
        <f t="shared" si="1835"/>
        <v>0</v>
      </c>
      <c r="ET137" s="1039">
        <v>1660</v>
      </c>
      <c r="EU137" s="596">
        <f t="shared" si="1720"/>
        <v>0</v>
      </c>
      <c r="EV137" s="297">
        <f t="shared" si="1836"/>
        <v>0</v>
      </c>
      <c r="EW137" s="1040">
        <v>-12</v>
      </c>
      <c r="EX137" s="596">
        <f t="shared" si="1721"/>
        <v>0</v>
      </c>
      <c r="EY137" s="297">
        <f t="shared" si="1837"/>
        <v>0</v>
      </c>
      <c r="EZ137" s="964">
        <v>-6</v>
      </c>
      <c r="FA137" s="596">
        <f t="shared" si="1722"/>
        <v>0</v>
      </c>
      <c r="FB137" s="297">
        <f t="shared" si="1838"/>
        <v>0</v>
      </c>
      <c r="FC137" s="964">
        <v>-118.75</v>
      </c>
      <c r="FD137" s="596">
        <f t="shared" si="1723"/>
        <v>0</v>
      </c>
      <c r="FE137" s="297">
        <f t="shared" si="1839"/>
        <v>0</v>
      </c>
      <c r="FF137" s="1237">
        <v>-1319</v>
      </c>
      <c r="FG137" s="596">
        <f t="shared" si="1724"/>
        <v>0</v>
      </c>
      <c r="FH137" s="297">
        <f t="shared" si="1840"/>
        <v>0</v>
      </c>
      <c r="FI137" s="1040">
        <v>-659</v>
      </c>
      <c r="FJ137" s="596">
        <f t="shared" si="1725"/>
        <v>0</v>
      </c>
      <c r="FK137" s="297">
        <f t="shared" si="1841"/>
        <v>0</v>
      </c>
      <c r="FL137" s="1039">
        <v>705</v>
      </c>
      <c r="FM137" s="596">
        <f t="shared" si="1726"/>
        <v>0</v>
      </c>
      <c r="FN137" s="297">
        <f t="shared" si="1842"/>
        <v>0</v>
      </c>
      <c r="FO137" s="1039">
        <v>2210</v>
      </c>
      <c r="FP137" s="274">
        <f t="shared" si="1727"/>
        <v>0</v>
      </c>
      <c r="FQ137" s="274"/>
      <c r="FR137" s="297">
        <f t="shared" si="1843"/>
        <v>0</v>
      </c>
      <c r="FS137" s="269">
        <f t="shared" si="1728"/>
        <v>1105</v>
      </c>
      <c r="FT137" s="596">
        <f t="shared" si="1729"/>
        <v>0</v>
      </c>
      <c r="FU137" s="297">
        <f t="shared" si="1844"/>
        <v>0</v>
      </c>
      <c r="FV137" s="269">
        <f t="shared" si="1730"/>
        <v>221</v>
      </c>
      <c r="FW137" s="596">
        <f t="shared" si="1731"/>
        <v>0</v>
      </c>
      <c r="FX137" s="301">
        <f t="shared" si="1732"/>
        <v>0</v>
      </c>
      <c r="FY137" s="492">
        <f t="shared" si="1845"/>
        <v>0</v>
      </c>
      <c r="FZ137" s="302"/>
      <c r="GA137" s="1131">
        <f t="shared" si="1733"/>
        <v>43678</v>
      </c>
      <c r="GB137" s="316">
        <f t="shared" si="1846"/>
        <v>0</v>
      </c>
      <c r="GC137" s="323">
        <v>-1682.5</v>
      </c>
      <c r="GD137" s="268">
        <f t="shared" si="1734"/>
        <v>0</v>
      </c>
      <c r="GE137" s="316">
        <f t="shared" si="1847"/>
        <v>0</v>
      </c>
      <c r="GF137" s="964">
        <v>-168.25</v>
      </c>
      <c r="GG137" s="386">
        <f t="shared" si="1735"/>
        <v>0</v>
      </c>
      <c r="GH137" s="669">
        <f t="shared" si="1848"/>
        <v>0</v>
      </c>
      <c r="GI137" s="964">
        <v>-10000</v>
      </c>
      <c r="GJ137" s="268">
        <f t="shared" si="1736"/>
        <v>0</v>
      </c>
      <c r="GK137" s="546">
        <f t="shared" si="1849"/>
        <v>0</v>
      </c>
      <c r="GL137" s="268">
        <f t="shared" si="1737"/>
        <v>-1000</v>
      </c>
      <c r="GM137" s="386">
        <f t="shared" si="1738"/>
        <v>0</v>
      </c>
      <c r="GN137" s="297">
        <f t="shared" si="1850"/>
        <v>0</v>
      </c>
      <c r="GO137" s="269">
        <v>3946.25</v>
      </c>
      <c r="GP137" s="596">
        <f t="shared" si="1739"/>
        <v>0</v>
      </c>
      <c r="GQ137" s="330">
        <f t="shared" si="1851"/>
        <v>0</v>
      </c>
      <c r="GR137" s="298">
        <f t="shared" si="1740"/>
        <v>1973.125</v>
      </c>
      <c r="GS137" s="274">
        <f t="shared" si="1741"/>
        <v>0</v>
      </c>
      <c r="GT137" s="499">
        <f t="shared" si="1852"/>
        <v>0</v>
      </c>
      <c r="GU137" s="298">
        <f t="shared" si="1742"/>
        <v>394.625</v>
      </c>
      <c r="GV137" s="274">
        <f t="shared" si="1743"/>
        <v>0</v>
      </c>
      <c r="GW137" s="499">
        <f t="shared" si="1853"/>
        <v>0</v>
      </c>
      <c r="GX137" s="1036">
        <v>7375</v>
      </c>
      <c r="GY137" s="274">
        <f t="shared" si="1744"/>
        <v>0</v>
      </c>
      <c r="GZ137" s="499">
        <f t="shared" si="1854"/>
        <v>0</v>
      </c>
      <c r="HA137" s="298">
        <f t="shared" si="1745"/>
        <v>3687.5</v>
      </c>
      <c r="HB137" s="274">
        <f t="shared" si="1746"/>
        <v>0</v>
      </c>
      <c r="HC137" s="499">
        <f t="shared" si="1855"/>
        <v>0</v>
      </c>
      <c r="HD137" s="1036">
        <v>1475</v>
      </c>
      <c r="HE137" s="274">
        <f t="shared" si="1747"/>
        <v>0</v>
      </c>
      <c r="HF137" s="691">
        <f t="shared" si="1856"/>
        <v>0</v>
      </c>
      <c r="HG137" s="317">
        <v>-857.5</v>
      </c>
      <c r="HH137" s="498">
        <f t="shared" si="1748"/>
        <v>0</v>
      </c>
      <c r="HI137" s="691">
        <f t="shared" si="1857"/>
        <v>0</v>
      </c>
      <c r="HJ137" s="317">
        <f t="shared" si="1749"/>
        <v>-428.75</v>
      </c>
      <c r="HK137" s="498">
        <f t="shared" si="1750"/>
        <v>0</v>
      </c>
      <c r="HL137" s="689">
        <f t="shared" si="1858"/>
        <v>0</v>
      </c>
      <c r="HM137" s="317">
        <f t="shared" si="1751"/>
        <v>-85.75</v>
      </c>
      <c r="HN137" s="317">
        <f t="shared" si="1752"/>
        <v>0</v>
      </c>
      <c r="HO137" s="691">
        <f t="shared" si="1859"/>
        <v>0</v>
      </c>
      <c r="HP137" s="964">
        <v>-320</v>
      </c>
      <c r="HQ137" s="498">
        <f t="shared" si="1753"/>
        <v>0</v>
      </c>
      <c r="HR137" s="499"/>
      <c r="HS137" s="298"/>
      <c r="HT137" s="392"/>
      <c r="HU137" s="691">
        <f t="shared" si="1860"/>
        <v>0</v>
      </c>
      <c r="HV137" s="1036">
        <v>110</v>
      </c>
      <c r="HW137" s="498">
        <f t="shared" si="1754"/>
        <v>0</v>
      </c>
      <c r="HX137" s="499"/>
      <c r="HY137" s="298"/>
      <c r="HZ137" s="392"/>
      <c r="IA137" s="689">
        <f t="shared" si="1861"/>
        <v>0</v>
      </c>
      <c r="IB137" s="1036">
        <v>1600</v>
      </c>
      <c r="IC137" s="317">
        <f t="shared" si="1755"/>
        <v>0</v>
      </c>
      <c r="ID137" s="499">
        <f t="shared" si="1862"/>
        <v>0</v>
      </c>
      <c r="IE137" s="1036">
        <v>108.25</v>
      </c>
      <c r="IF137" s="392">
        <f t="shared" si="1756"/>
        <v>0</v>
      </c>
      <c r="IG137" s="691">
        <f t="shared" si="1863"/>
        <v>0</v>
      </c>
      <c r="IH137" s="317">
        <v>1068.75</v>
      </c>
      <c r="II137" s="498">
        <f t="shared" si="1757"/>
        <v>0</v>
      </c>
      <c r="IJ137" s="691">
        <f t="shared" si="1864"/>
        <v>0</v>
      </c>
      <c r="IK137" s="298">
        <f t="shared" si="1758"/>
        <v>534.375</v>
      </c>
      <c r="IL137" s="317">
        <f t="shared" si="1759"/>
        <v>0</v>
      </c>
      <c r="IM137" s="499">
        <f t="shared" si="1865"/>
        <v>0</v>
      </c>
      <c r="IN137" s="1036">
        <v>62</v>
      </c>
      <c r="IO137" s="392">
        <f t="shared" si="1760"/>
        <v>0</v>
      </c>
      <c r="IP137" s="499">
        <f t="shared" si="1866"/>
        <v>0</v>
      </c>
      <c r="IQ137" s="1036">
        <v>837.5</v>
      </c>
      <c r="IR137" s="392">
        <f t="shared" si="1761"/>
        <v>0</v>
      </c>
      <c r="IS137" s="499"/>
      <c r="IT137" s="298"/>
      <c r="IU137" s="392"/>
      <c r="IV137" s="499">
        <f t="shared" si="1867"/>
        <v>0</v>
      </c>
      <c r="IW137" s="298">
        <v>-2318.75</v>
      </c>
      <c r="IX137" s="392">
        <f t="shared" si="1762"/>
        <v>0</v>
      </c>
      <c r="IY137" s="499">
        <f t="shared" si="1868"/>
        <v>0</v>
      </c>
      <c r="IZ137" s="298">
        <f t="shared" si="1763"/>
        <v>-1159.375</v>
      </c>
      <c r="JA137" s="392">
        <f t="shared" si="1764"/>
        <v>0</v>
      </c>
      <c r="JB137" s="385">
        <f t="shared" si="1869"/>
        <v>0</v>
      </c>
      <c r="JC137" s="298">
        <v>-303.25</v>
      </c>
      <c r="JD137" s="392">
        <f t="shared" si="1765"/>
        <v>0</v>
      </c>
      <c r="JE137" s="499">
        <f t="shared" si="1870"/>
        <v>0</v>
      </c>
      <c r="JF137" s="298">
        <v>-80</v>
      </c>
      <c r="JG137" s="392">
        <f t="shared" si="1766"/>
        <v>0</v>
      </c>
      <c r="JH137" s="499">
        <f t="shared" si="1871"/>
        <v>0</v>
      </c>
      <c r="JI137" s="964">
        <v>-3650</v>
      </c>
      <c r="JJ137" s="392">
        <f t="shared" si="1767"/>
        <v>0</v>
      </c>
      <c r="JK137" s="499">
        <f t="shared" si="1872"/>
        <v>0</v>
      </c>
      <c r="JL137" s="964">
        <v>-1825</v>
      </c>
      <c r="JM137" s="392">
        <f t="shared" si="1768"/>
        <v>0</v>
      </c>
      <c r="JN137" s="499">
        <f t="shared" si="1873"/>
        <v>0</v>
      </c>
      <c r="JO137" s="298">
        <f t="shared" si="1769"/>
        <v>-365</v>
      </c>
      <c r="JP137" s="392">
        <f t="shared" si="1770"/>
        <v>0</v>
      </c>
      <c r="JQ137" s="561">
        <f t="shared" si="1771"/>
        <v>0</v>
      </c>
      <c r="JR137" s="498">
        <f t="shared" si="1874"/>
        <v>0</v>
      </c>
      <c r="JS137" s="223"/>
      <c r="JT137" s="254">
        <f t="shared" si="1581"/>
        <v>44136</v>
      </c>
      <c r="JU137" s="253">
        <f t="shared" si="1582"/>
        <v>0</v>
      </c>
      <c r="JV137" s="253">
        <f t="shared" si="1583"/>
        <v>31022.75</v>
      </c>
      <c r="JW137" s="253">
        <f t="shared" si="1584"/>
        <v>0</v>
      </c>
      <c r="JX137" s="253">
        <f t="shared" si="1585"/>
        <v>30281</v>
      </c>
      <c r="JY137" s="253">
        <f t="shared" si="1586"/>
        <v>0</v>
      </c>
      <c r="JZ137" s="253">
        <f t="shared" si="1587"/>
        <v>0</v>
      </c>
      <c r="KA137" s="253">
        <f t="shared" si="1588"/>
        <v>25035</v>
      </c>
      <c r="KB137" s="253">
        <f t="shared" si="1589"/>
        <v>0</v>
      </c>
      <c r="KC137" s="253">
        <f t="shared" si="1590"/>
        <v>0</v>
      </c>
      <c r="KD137" s="831">
        <f t="shared" si="1591"/>
        <v>52423</v>
      </c>
      <c r="KE137" s="831">
        <f t="shared" si="1592"/>
        <v>0</v>
      </c>
      <c r="KF137" s="831">
        <f t="shared" si="1593"/>
        <v>0</v>
      </c>
      <c r="KG137" s="831">
        <f t="shared" si="1594"/>
        <v>11065.590000000004</v>
      </c>
      <c r="KH137" s="831">
        <f t="shared" si="1595"/>
        <v>0</v>
      </c>
      <c r="KI137" s="831">
        <f t="shared" si="1596"/>
        <v>0</v>
      </c>
      <c r="KJ137" s="253">
        <f t="shared" si="1597"/>
        <v>0</v>
      </c>
      <c r="KK137" s="831">
        <f t="shared" si="1598"/>
        <v>0</v>
      </c>
      <c r="KL137" s="831">
        <f t="shared" si="1599"/>
        <v>116903.125</v>
      </c>
      <c r="KM137" s="831">
        <f t="shared" si="1600"/>
        <v>0</v>
      </c>
      <c r="KN137" s="831">
        <f t="shared" si="1601"/>
        <v>0</v>
      </c>
      <c r="KO137" s="831">
        <f t="shared" si="1602"/>
        <v>88662.5</v>
      </c>
      <c r="KP137" s="831">
        <f t="shared" si="1603"/>
        <v>0</v>
      </c>
      <c r="KQ137" s="831">
        <f t="shared" si="1604"/>
        <v>0</v>
      </c>
      <c r="KR137" s="831">
        <f t="shared" si="1605"/>
        <v>0</v>
      </c>
      <c r="KS137" s="831">
        <f t="shared" si="1606"/>
        <v>15838</v>
      </c>
      <c r="KT137" s="243">
        <f t="shared" si="1607"/>
        <v>0</v>
      </c>
      <c r="KU137" s="243">
        <f t="shared" si="1608"/>
        <v>0</v>
      </c>
      <c r="KV137" s="243">
        <f t="shared" si="1609"/>
        <v>0</v>
      </c>
      <c r="KW137" s="243">
        <f t="shared" si="1610"/>
        <v>0</v>
      </c>
      <c r="KX137" s="243">
        <f t="shared" si="1611"/>
        <v>0</v>
      </c>
      <c r="KY137" s="243">
        <f t="shared" si="1612"/>
        <v>0</v>
      </c>
      <c r="KZ137" s="243">
        <f t="shared" si="1660"/>
        <v>0</v>
      </c>
      <c r="LA137" s="243">
        <f t="shared" si="1613"/>
        <v>0</v>
      </c>
      <c r="LB137" s="243">
        <f t="shared" si="1614"/>
        <v>0</v>
      </c>
      <c r="LC137" s="243">
        <f t="shared" si="1615"/>
        <v>0</v>
      </c>
      <c r="LD137" s="243">
        <f t="shared" si="1616"/>
        <v>0</v>
      </c>
      <c r="LE137" s="243">
        <f t="shared" si="1617"/>
        <v>0</v>
      </c>
      <c r="LF137" s="243">
        <f t="shared" si="1618"/>
        <v>0</v>
      </c>
      <c r="LG137" s="243">
        <f t="shared" si="1619"/>
        <v>0</v>
      </c>
      <c r="LH137" s="243">
        <f t="shared" si="1620"/>
        <v>0</v>
      </c>
      <c r="LI137" s="243">
        <f t="shared" si="1621"/>
        <v>0</v>
      </c>
      <c r="LJ137" s="243">
        <f t="shared" si="1622"/>
        <v>0</v>
      </c>
      <c r="LK137" s="243">
        <f t="shared" si="1623"/>
        <v>0</v>
      </c>
      <c r="LL137" s="243">
        <f t="shared" si="1624"/>
        <v>0</v>
      </c>
      <c r="LM137" s="243">
        <f t="shared" si="1625"/>
        <v>0</v>
      </c>
      <c r="LN137" s="243">
        <f t="shared" si="1626"/>
        <v>0</v>
      </c>
      <c r="LO137" s="243">
        <f t="shared" si="1627"/>
        <v>0</v>
      </c>
      <c r="LP137" s="243">
        <f t="shared" si="1628"/>
        <v>0</v>
      </c>
      <c r="LQ137" s="243">
        <f t="shared" si="1629"/>
        <v>0</v>
      </c>
      <c r="LR137" s="243">
        <f t="shared" si="1630"/>
        <v>0</v>
      </c>
      <c r="LS137" s="243">
        <f t="shared" si="1631"/>
        <v>0</v>
      </c>
      <c r="LT137" s="243">
        <f t="shared" si="1632"/>
        <v>0</v>
      </c>
      <c r="LU137" s="243">
        <f t="shared" si="1633"/>
        <v>0</v>
      </c>
      <c r="LV137" s="243">
        <f t="shared" si="1634"/>
        <v>0</v>
      </c>
      <c r="LW137" s="243">
        <f t="shared" si="1635"/>
        <v>0</v>
      </c>
      <c r="LX137" s="243">
        <f t="shared" si="1636"/>
        <v>0</v>
      </c>
      <c r="LY137" s="243">
        <f t="shared" si="1637"/>
        <v>0</v>
      </c>
      <c r="LZ137" s="243">
        <f t="shared" si="1638"/>
        <v>0</v>
      </c>
      <c r="MA137" s="243">
        <f t="shared" si="1639"/>
        <v>0</v>
      </c>
      <c r="MB137" s="243">
        <f t="shared" si="1640"/>
        <v>0</v>
      </c>
      <c r="MC137" s="243">
        <f t="shared" si="1661"/>
        <v>0</v>
      </c>
      <c r="MD137" s="243">
        <f t="shared" si="1641"/>
        <v>0</v>
      </c>
      <c r="ME137" s="243">
        <f t="shared" si="1642"/>
        <v>0</v>
      </c>
      <c r="MF137" s="243">
        <f t="shared" si="1643"/>
        <v>0</v>
      </c>
      <c r="MG137" s="243">
        <f t="shared" si="1644"/>
        <v>0</v>
      </c>
      <c r="MH137" s="243">
        <f t="shared" si="1645"/>
        <v>0</v>
      </c>
      <c r="MI137" s="243">
        <f t="shared" si="1646"/>
        <v>0</v>
      </c>
      <c r="MJ137" s="243">
        <f t="shared" si="1647"/>
        <v>0</v>
      </c>
      <c r="MK137" s="243">
        <f t="shared" si="1648"/>
        <v>0</v>
      </c>
      <c r="ML137" s="243">
        <f t="shared" si="1649"/>
        <v>0</v>
      </c>
      <c r="MM137" s="243">
        <f t="shared" si="1650"/>
        <v>0</v>
      </c>
      <c r="MN137" s="243">
        <f t="shared" si="1651"/>
        <v>0</v>
      </c>
      <c r="MO137" s="243">
        <f t="shared" si="1652"/>
        <v>0</v>
      </c>
      <c r="MP137" s="243">
        <f t="shared" si="1653"/>
        <v>0</v>
      </c>
      <c r="MQ137" s="243">
        <f t="shared" si="1654"/>
        <v>0</v>
      </c>
      <c r="MR137" s="243">
        <f t="shared" si="1655"/>
        <v>0</v>
      </c>
      <c r="MS137" s="243">
        <f t="shared" si="1656"/>
        <v>0</v>
      </c>
      <c r="MT137" s="243">
        <f t="shared" si="1657"/>
        <v>0</v>
      </c>
      <c r="MU137" s="243">
        <f t="shared" si="1658"/>
        <v>0</v>
      </c>
      <c r="MV137" s="243">
        <f t="shared" si="1659"/>
        <v>0</v>
      </c>
      <c r="MW137" s="861">
        <f t="shared" si="1576"/>
        <v>44136</v>
      </c>
      <c r="MX137" s="253">
        <f t="shared" si="1577"/>
        <v>371230.96499999997</v>
      </c>
      <c r="MY137" s="243">
        <f t="shared" si="1578"/>
        <v>0</v>
      </c>
      <c r="MZ137" s="243">
        <f t="shared" si="1579"/>
        <v>0</v>
      </c>
      <c r="NA137" s="243">
        <f t="shared" si="1580"/>
        <v>371230.96499999997</v>
      </c>
      <c r="NB137" s="359"/>
      <c r="NC137" s="1159">
        <f t="shared" si="1772"/>
        <v>43678</v>
      </c>
      <c r="ND137" s="378">
        <f t="shared" si="1773"/>
        <v>240.495</v>
      </c>
      <c r="NE137" s="378">
        <f t="shared" si="1774"/>
        <v>0</v>
      </c>
      <c r="NF137" s="382">
        <f t="shared" si="1775"/>
        <v>0</v>
      </c>
      <c r="NG137" s="274">
        <f t="shared" si="1776"/>
        <v>240.495</v>
      </c>
      <c r="NH137" s="819">
        <f t="shared" si="1777"/>
        <v>43678</v>
      </c>
      <c r="NI137" s="269">
        <f t="shared" si="1778"/>
        <v>240.495</v>
      </c>
      <c r="NJ137" s="274">
        <f t="shared" si="1779"/>
        <v>0</v>
      </c>
      <c r="NK137" s="1113">
        <f t="shared" si="1780"/>
        <v>1</v>
      </c>
      <c r="NL137" s="992">
        <f t="shared" si="1781"/>
        <v>0</v>
      </c>
      <c r="NM137" s="413">
        <f t="shared" si="1782"/>
        <v>43678</v>
      </c>
      <c r="NN137" s="378">
        <f t="shared" si="1875"/>
        <v>257400.36000000002</v>
      </c>
      <c r="NO137" s="243">
        <f>MAX(NN55:NN137)</f>
        <v>257400.36000000002</v>
      </c>
      <c r="NP137" s="243">
        <f t="shared" si="1783"/>
        <v>0</v>
      </c>
      <c r="NQ137" s="276">
        <f>(NP137=NP203)*1</f>
        <v>0</v>
      </c>
      <c r="NR137" s="254">
        <f t="shared" si="1784"/>
        <v>0</v>
      </c>
      <c r="NS137" s="757"/>
      <c r="NT137" s="757"/>
      <c r="NU137" s="758"/>
      <c r="NV137" s="758"/>
      <c r="NW137" s="758"/>
      <c r="NX137" s="234"/>
      <c r="NY137" s="241"/>
      <c r="NZ137" s="241"/>
      <c r="OA137" s="143"/>
      <c r="OB137" s="241"/>
      <c r="OC137" s="241"/>
      <c r="OD137" s="236"/>
      <c r="OE137" s="236"/>
      <c r="OF137" s="236"/>
      <c r="OG137" s="234"/>
      <c r="OH137" s="143"/>
      <c r="OI137" s="236"/>
      <c r="OJ137" s="236"/>
      <c r="OK137" s="236"/>
      <c r="OL137" s="236"/>
      <c r="OM137" s="236"/>
      <c r="ON137" s="236"/>
      <c r="OO137" s="236"/>
      <c r="OP137" s="236"/>
      <c r="OQ137" s="236"/>
      <c r="OR137" s="236"/>
      <c r="OS137" s="236"/>
      <c r="OT137" s="236"/>
      <c r="OU137" s="236"/>
      <c r="OV137" s="236"/>
      <c r="OW137" s="236"/>
      <c r="OX137" s="236"/>
      <c r="OY137" s="236"/>
      <c r="OZ137" s="236"/>
      <c r="PA137" s="236"/>
      <c r="PB137" s="236"/>
      <c r="PC137" s="236"/>
      <c r="PD137" s="236"/>
      <c r="PE137" s="236"/>
      <c r="PF137" s="236"/>
      <c r="PG137" s="236"/>
      <c r="PH137" s="236"/>
      <c r="PI137" s="236"/>
      <c r="PJ137" s="236"/>
      <c r="PK137" s="236"/>
      <c r="PL137" s="236"/>
      <c r="PM137" s="236"/>
      <c r="PN137" s="236"/>
      <c r="PO137" s="236"/>
      <c r="PP137" s="236"/>
      <c r="PQ137" s="236"/>
      <c r="PR137" s="236"/>
      <c r="PS137" s="236"/>
      <c r="PT137" s="236"/>
      <c r="PU137" s="236"/>
      <c r="PV137" s="236"/>
      <c r="PW137" s="236"/>
      <c r="PX137" s="236"/>
      <c r="PY137" s="236"/>
      <c r="PZ137" s="236"/>
      <c r="QA137" s="236"/>
      <c r="QB137" s="236"/>
      <c r="QC137" s="236"/>
      <c r="QD137" s="236"/>
      <c r="QE137" s="236"/>
      <c r="QF137" s="236"/>
      <c r="QG137" s="236"/>
      <c r="QH137" s="236"/>
      <c r="QI137" s="236"/>
      <c r="QJ137" s="236"/>
      <c r="QK137" s="236"/>
      <c r="QL137" s="236"/>
      <c r="QM137" s="236"/>
      <c r="QN137" s="236"/>
      <c r="QO137" s="236"/>
      <c r="QP137" s="236"/>
      <c r="QQ137" s="236"/>
      <c r="QR137" s="236"/>
      <c r="QS137" s="236"/>
      <c r="QT137" s="236"/>
      <c r="QU137" s="236"/>
      <c r="QV137" s="236"/>
      <c r="QW137" s="236"/>
      <c r="QX137" s="236"/>
      <c r="QY137" s="84"/>
      <c r="QZ137" s="84"/>
      <c r="RA137" s="84"/>
      <c r="RB137" s="84"/>
      <c r="RC137" s="84"/>
      <c r="RD137" s="84"/>
      <c r="RE137" s="84"/>
      <c r="RF137" s="84"/>
      <c r="RG137" s="84"/>
      <c r="RH137" s="84"/>
      <c r="RI137" s="84"/>
      <c r="RJ137" s="84"/>
      <c r="RK137" s="84"/>
      <c r="RL137" s="84"/>
      <c r="RM137" s="84"/>
      <c r="RN137" s="84"/>
      <c r="RO137" s="84"/>
      <c r="RP137" s="84"/>
      <c r="RQ137" s="84"/>
      <c r="RR137" s="84"/>
      <c r="RS137" s="84"/>
      <c r="RT137" s="84"/>
      <c r="RU137" s="84"/>
      <c r="RV137" s="84"/>
      <c r="RW137" s="84"/>
      <c r="RX137" s="84"/>
      <c r="RY137" s="84"/>
      <c r="RZ137" s="84"/>
      <c r="SA137" s="84"/>
      <c r="SB137" s="84"/>
      <c r="SC137" s="84"/>
      <c r="SD137" s="84"/>
      <c r="SE137" s="84"/>
      <c r="SF137" s="84"/>
      <c r="SG137" s="84"/>
      <c r="SH137" s="84"/>
      <c r="SI137" s="84"/>
      <c r="SJ137" s="84"/>
      <c r="SK137" s="84"/>
      <c r="SL137" s="84"/>
      <c r="SM137" s="84"/>
      <c r="SN137" s="84"/>
      <c r="SO137" s="84"/>
      <c r="SP137" s="84"/>
      <c r="SQ137" s="84"/>
      <c r="SR137" s="84"/>
      <c r="SS137" s="84"/>
      <c r="ST137" s="84"/>
      <c r="SU137" s="84"/>
      <c r="SV137" s="84"/>
      <c r="SW137" s="84"/>
      <c r="SX137" s="84"/>
      <c r="SY137" s="84"/>
      <c r="SZ137" s="84"/>
      <c r="TA137" s="84"/>
      <c r="TB137" s="84"/>
      <c r="TC137" s="84"/>
      <c r="TD137" s="84"/>
      <c r="TE137" s="84"/>
      <c r="TF137" s="84"/>
      <c r="TG137" s="84"/>
      <c r="TH137" s="84"/>
      <c r="TI137" s="84"/>
      <c r="TJ137" s="84"/>
      <c r="TK137" s="84"/>
      <c r="TL137" s="84"/>
      <c r="TM137" s="84"/>
      <c r="TN137" s="84"/>
      <c r="TO137" s="84"/>
      <c r="TP137" s="84"/>
      <c r="TQ137" s="84"/>
      <c r="TR137" s="84"/>
      <c r="TS137" s="84"/>
      <c r="TT137" s="84"/>
      <c r="TU137" s="84"/>
      <c r="TV137" s="84"/>
      <c r="TW137" s="84"/>
      <c r="TX137" s="84"/>
      <c r="TY137" s="84"/>
      <c r="TZ137" s="84"/>
      <c r="UA137" s="84"/>
      <c r="UB137" s="84"/>
      <c r="UC137" s="84"/>
      <c r="UD137" s="84"/>
      <c r="UE137" s="84"/>
      <c r="UF137" s="84"/>
      <c r="UG137" s="84"/>
      <c r="UH137" s="84"/>
      <c r="UI137" s="84"/>
    </row>
    <row r="138" spans="1:555" s="90" customFormat="1" ht="19.5" customHeight="1" x14ac:dyDescent="0.35">
      <c r="A138" s="84"/>
      <c r="B138" s="1167">
        <f t="shared" si="1785"/>
        <v>43709</v>
      </c>
      <c r="C138" s="867">
        <f t="shared" si="1786"/>
        <v>38048.86</v>
      </c>
      <c r="D138" s="869">
        <v>0</v>
      </c>
      <c r="E138" s="869">
        <v>0</v>
      </c>
      <c r="F138" s="867">
        <f t="shared" si="1662"/>
        <v>3644.25</v>
      </c>
      <c r="G138" s="870">
        <f t="shared" si="1787"/>
        <v>41693.11</v>
      </c>
      <c r="H138" s="953">
        <f t="shared" si="1788"/>
        <v>9.5778165232808549E-2</v>
      </c>
      <c r="I138" s="355">
        <f t="shared" si="1789"/>
        <v>261044.61000000002</v>
      </c>
      <c r="J138" s="355">
        <f>MAX(I55:I138)</f>
        <v>261044.61000000002</v>
      </c>
      <c r="K138" s="355">
        <f t="shared" si="1663"/>
        <v>0</v>
      </c>
      <c r="L138" s="1145">
        <f t="shared" si="1664"/>
        <v>43709</v>
      </c>
      <c r="M138" s="330">
        <f t="shared" si="1790"/>
        <v>0</v>
      </c>
      <c r="N138" s="1034">
        <v>2417.5</v>
      </c>
      <c r="O138" s="498">
        <f t="shared" si="1665"/>
        <v>0</v>
      </c>
      <c r="P138" s="330">
        <f t="shared" si="1791"/>
        <v>1</v>
      </c>
      <c r="Q138" s="382">
        <f t="shared" si="1666"/>
        <v>241.75</v>
      </c>
      <c r="R138" s="274">
        <f t="shared" si="1667"/>
        <v>241.75</v>
      </c>
      <c r="S138" s="499">
        <f t="shared" si="1792"/>
        <v>0</v>
      </c>
      <c r="T138" s="1036">
        <v>485</v>
      </c>
      <c r="U138" s="269">
        <f t="shared" si="1668"/>
        <v>0</v>
      </c>
      <c r="V138" s="499">
        <f t="shared" si="1793"/>
        <v>1</v>
      </c>
      <c r="W138" s="1036">
        <v>48.5</v>
      </c>
      <c r="X138" s="269">
        <f t="shared" si="1669"/>
        <v>48.5</v>
      </c>
      <c r="Y138" s="499">
        <f t="shared" si="1794"/>
        <v>0</v>
      </c>
      <c r="Z138" s="298">
        <v>2900</v>
      </c>
      <c r="AA138" s="392">
        <f t="shared" si="1670"/>
        <v>0</v>
      </c>
      <c r="AB138" s="330">
        <f t="shared" si="1795"/>
        <v>0</v>
      </c>
      <c r="AC138" s="298">
        <f t="shared" si="1671"/>
        <v>1450</v>
      </c>
      <c r="AD138" s="274">
        <f t="shared" si="1672"/>
        <v>0</v>
      </c>
      <c r="AE138" s="499">
        <f t="shared" si="1796"/>
        <v>1</v>
      </c>
      <c r="AF138" s="1036">
        <v>290</v>
      </c>
      <c r="AG138" s="274">
        <f t="shared" si="1673"/>
        <v>290</v>
      </c>
      <c r="AH138" s="499">
        <f t="shared" si="1797"/>
        <v>0</v>
      </c>
      <c r="AI138" s="1036">
        <v>10810</v>
      </c>
      <c r="AJ138" s="392">
        <f t="shared" si="1674"/>
        <v>0</v>
      </c>
      <c r="AK138" s="330">
        <f t="shared" si="1798"/>
        <v>0</v>
      </c>
      <c r="AL138" s="1036">
        <v>5405</v>
      </c>
      <c r="AM138" s="274">
        <f t="shared" si="1675"/>
        <v>0</v>
      </c>
      <c r="AN138" s="499">
        <f t="shared" si="1799"/>
        <v>1</v>
      </c>
      <c r="AO138" s="1036">
        <v>2162</v>
      </c>
      <c r="AP138" s="392">
        <f t="shared" si="1676"/>
        <v>2162</v>
      </c>
      <c r="AQ138" s="316">
        <f t="shared" si="1800"/>
        <v>0</v>
      </c>
      <c r="AR138" s="1036">
        <v>1107.5</v>
      </c>
      <c r="AS138" s="392">
        <f t="shared" si="1677"/>
        <v>0</v>
      </c>
      <c r="AT138" s="276">
        <f t="shared" si="1801"/>
        <v>0</v>
      </c>
      <c r="AU138" s="1036">
        <v>553.75</v>
      </c>
      <c r="AV138" s="392">
        <f t="shared" si="1678"/>
        <v>0</v>
      </c>
      <c r="AW138" s="297">
        <f t="shared" si="1802"/>
        <v>1</v>
      </c>
      <c r="AX138" s="1036">
        <v>110.75</v>
      </c>
      <c r="AY138" s="274">
        <f t="shared" si="1679"/>
        <v>110.75</v>
      </c>
      <c r="AZ138" s="499">
        <f t="shared" si="1803"/>
        <v>0</v>
      </c>
      <c r="BA138" s="497">
        <v>1220</v>
      </c>
      <c r="BB138" s="392">
        <f t="shared" si="1680"/>
        <v>0</v>
      </c>
      <c r="BC138" s="330">
        <f t="shared" si="1804"/>
        <v>0</v>
      </c>
      <c r="BD138" s="497">
        <v>270</v>
      </c>
      <c r="BE138" s="274">
        <f t="shared" si="1681"/>
        <v>0</v>
      </c>
      <c r="BF138" s="499">
        <f t="shared" si="1805"/>
        <v>0</v>
      </c>
      <c r="BG138" s="1036">
        <v>2925.75</v>
      </c>
      <c r="BH138" s="358">
        <f t="shared" si="1682"/>
        <v>0</v>
      </c>
      <c r="BI138" s="499">
        <f t="shared" si="1806"/>
        <v>0</v>
      </c>
      <c r="BJ138" s="964">
        <v>0</v>
      </c>
      <c r="BK138" s="269">
        <f t="shared" si="1683"/>
        <v>0</v>
      </c>
      <c r="BL138" s="499">
        <f t="shared" si="1807"/>
        <v>1</v>
      </c>
      <c r="BM138" s="382">
        <f t="shared" si="1684"/>
        <v>0</v>
      </c>
      <c r="BN138" s="392">
        <f t="shared" si="1685"/>
        <v>0</v>
      </c>
      <c r="BO138" s="499">
        <f t="shared" si="1808"/>
        <v>0</v>
      </c>
      <c r="BP138" s="1036">
        <v>1468.75</v>
      </c>
      <c r="BQ138" s="274">
        <f t="shared" si="1686"/>
        <v>0</v>
      </c>
      <c r="BR138" s="499">
        <f t="shared" si="1809"/>
        <v>0</v>
      </c>
      <c r="BS138" s="298">
        <v>562.5</v>
      </c>
      <c r="BT138" s="269">
        <f t="shared" si="1687"/>
        <v>0</v>
      </c>
      <c r="BU138" s="499">
        <f t="shared" si="1810"/>
        <v>1</v>
      </c>
      <c r="BV138" s="298">
        <f t="shared" si="1688"/>
        <v>281.25</v>
      </c>
      <c r="BW138" s="392">
        <f t="shared" si="1689"/>
        <v>281.25</v>
      </c>
      <c r="BX138" s="499">
        <f t="shared" si="1811"/>
        <v>0</v>
      </c>
      <c r="BY138" s="964">
        <v>-725</v>
      </c>
      <c r="BZ138" s="392">
        <f t="shared" si="1690"/>
        <v>0</v>
      </c>
      <c r="CA138" s="297">
        <f t="shared" si="1876"/>
        <v>0</v>
      </c>
      <c r="CB138" s="1036">
        <v>5100</v>
      </c>
      <c r="CC138" s="269">
        <f t="shared" si="1691"/>
        <v>0</v>
      </c>
      <c r="CD138" s="501">
        <f t="shared" si="1812"/>
        <v>0</v>
      </c>
      <c r="CE138" s="298">
        <f t="shared" si="1692"/>
        <v>2550</v>
      </c>
      <c r="CF138" s="500">
        <f t="shared" si="1693"/>
        <v>0</v>
      </c>
      <c r="CG138" s="330">
        <f t="shared" si="1813"/>
        <v>1</v>
      </c>
      <c r="CH138" s="1036">
        <v>510</v>
      </c>
      <c r="CI138" s="299">
        <f t="shared" si="1694"/>
        <v>510</v>
      </c>
      <c r="CJ138" s="499">
        <f t="shared" si="1814"/>
        <v>0</v>
      </c>
      <c r="CK138" s="497"/>
      <c r="CL138" s="392">
        <f t="shared" si="1695"/>
        <v>0</v>
      </c>
      <c r="CM138" s="330">
        <f t="shared" si="1815"/>
        <v>0</v>
      </c>
      <c r="CN138" s="497"/>
      <c r="CO138" s="269">
        <f t="shared" si="1696"/>
        <v>0</v>
      </c>
      <c r="CP138" s="501">
        <f t="shared" si="1816"/>
        <v>0</v>
      </c>
      <c r="CQ138" s="497"/>
      <c r="CR138" s="299"/>
      <c r="CS138" s="330">
        <f t="shared" si="1817"/>
        <v>1</v>
      </c>
      <c r="CT138" s="497"/>
      <c r="CU138" s="274">
        <f t="shared" si="1697"/>
        <v>0</v>
      </c>
      <c r="CV138" s="323">
        <f t="shared" si="1698"/>
        <v>3644.25</v>
      </c>
      <c r="CW138" s="323">
        <f t="shared" si="1818"/>
        <v>261044.61000000002</v>
      </c>
      <c r="CX138" s="223"/>
      <c r="CY138" s="1127">
        <f t="shared" si="1819"/>
        <v>43709</v>
      </c>
      <c r="CZ138" s="297">
        <f t="shared" si="1820"/>
        <v>0</v>
      </c>
      <c r="DA138" s="269">
        <v>-3078</v>
      </c>
      <c r="DB138" s="299">
        <f t="shared" si="1699"/>
        <v>0</v>
      </c>
      <c r="DC138" s="297">
        <f t="shared" si="1821"/>
        <v>0</v>
      </c>
      <c r="DD138" s="298">
        <f t="shared" si="1700"/>
        <v>-307.8</v>
      </c>
      <c r="DE138" s="299">
        <f t="shared" si="1701"/>
        <v>0</v>
      </c>
      <c r="DF138" s="297">
        <f t="shared" si="1822"/>
        <v>0</v>
      </c>
      <c r="DG138" s="1218">
        <v>-1940</v>
      </c>
      <c r="DH138" s="299">
        <f t="shared" si="1702"/>
        <v>0</v>
      </c>
      <c r="DI138" s="297">
        <f t="shared" si="1823"/>
        <v>0</v>
      </c>
      <c r="DJ138" s="1040">
        <v>-194</v>
      </c>
      <c r="DK138" s="596">
        <f t="shared" si="1703"/>
        <v>0</v>
      </c>
      <c r="DL138" s="297">
        <f t="shared" si="1824"/>
        <v>0</v>
      </c>
      <c r="DM138" s="1218">
        <v>-3390</v>
      </c>
      <c r="DN138" s="596">
        <f t="shared" si="1704"/>
        <v>0</v>
      </c>
      <c r="DO138" s="330">
        <f t="shared" si="1825"/>
        <v>0</v>
      </c>
      <c r="DP138" s="298">
        <f t="shared" si="1705"/>
        <v>-1695</v>
      </c>
      <c r="DQ138" s="274">
        <f t="shared" si="1706"/>
        <v>0</v>
      </c>
      <c r="DR138" s="499">
        <f t="shared" si="1826"/>
        <v>0</v>
      </c>
      <c r="DS138" s="298">
        <f t="shared" si="1707"/>
        <v>-339</v>
      </c>
      <c r="DT138" s="274">
        <f t="shared" si="1708"/>
        <v>0</v>
      </c>
      <c r="DU138" s="297">
        <f t="shared" si="1827"/>
        <v>0</v>
      </c>
      <c r="DV138" s="1039">
        <v>5290</v>
      </c>
      <c r="DW138" s="596">
        <f t="shared" si="1709"/>
        <v>0</v>
      </c>
      <c r="DX138" s="297">
        <f t="shared" si="1828"/>
        <v>0</v>
      </c>
      <c r="DY138" s="269">
        <f t="shared" si="1710"/>
        <v>2645</v>
      </c>
      <c r="DZ138" s="596">
        <f t="shared" si="1711"/>
        <v>0</v>
      </c>
      <c r="EA138" s="297">
        <f t="shared" si="1829"/>
        <v>0</v>
      </c>
      <c r="EB138" s="1053">
        <v>1058</v>
      </c>
      <c r="EC138" s="596">
        <f t="shared" si="1712"/>
        <v>0</v>
      </c>
      <c r="ED138" s="297">
        <f t="shared" si="1830"/>
        <v>0</v>
      </c>
      <c r="EE138" s="274">
        <v>-3700</v>
      </c>
      <c r="EF138" s="596">
        <f t="shared" si="1713"/>
        <v>0</v>
      </c>
      <c r="EG138" s="297">
        <f t="shared" si="1831"/>
        <v>0</v>
      </c>
      <c r="EH138" s="269">
        <f t="shared" si="1714"/>
        <v>-1850</v>
      </c>
      <c r="EI138" s="596">
        <f t="shared" si="1715"/>
        <v>0</v>
      </c>
      <c r="EJ138" s="276">
        <f t="shared" si="1832"/>
        <v>0</v>
      </c>
      <c r="EK138" s="269">
        <f t="shared" si="1716"/>
        <v>-370</v>
      </c>
      <c r="EL138" s="596">
        <f t="shared" si="1717"/>
        <v>0</v>
      </c>
      <c r="EM138" s="297">
        <f t="shared" si="1833"/>
        <v>0</v>
      </c>
      <c r="EN138" s="1229">
        <v>2330</v>
      </c>
      <c r="EO138" s="596">
        <f t="shared" si="1718"/>
        <v>0</v>
      </c>
      <c r="EP138" s="297">
        <f t="shared" si="1834"/>
        <v>0</v>
      </c>
      <c r="EQ138" s="269">
        <v>425</v>
      </c>
      <c r="ER138" s="596">
        <f t="shared" si="1719"/>
        <v>0</v>
      </c>
      <c r="ES138" s="297">
        <f t="shared" si="1835"/>
        <v>0</v>
      </c>
      <c r="ET138" s="1040">
        <v>-450</v>
      </c>
      <c r="EU138" s="596">
        <f t="shared" si="1720"/>
        <v>0</v>
      </c>
      <c r="EV138" s="297">
        <f t="shared" si="1836"/>
        <v>0</v>
      </c>
      <c r="EW138" s="1040">
        <v>-1413</v>
      </c>
      <c r="EX138" s="596">
        <f t="shared" si="1721"/>
        <v>0</v>
      </c>
      <c r="EY138" s="297">
        <f t="shared" si="1837"/>
        <v>0</v>
      </c>
      <c r="EZ138" s="964">
        <v>-706</v>
      </c>
      <c r="FA138" s="596">
        <f t="shared" si="1722"/>
        <v>0</v>
      </c>
      <c r="FB138" s="297">
        <f t="shared" si="1838"/>
        <v>0</v>
      </c>
      <c r="FC138" s="1036">
        <v>1456.25</v>
      </c>
      <c r="FD138" s="596">
        <f t="shared" si="1723"/>
        <v>0</v>
      </c>
      <c r="FE138" s="297">
        <f t="shared" si="1839"/>
        <v>0</v>
      </c>
      <c r="FF138" s="1236">
        <v>1013</v>
      </c>
      <c r="FG138" s="596">
        <f t="shared" si="1724"/>
        <v>0</v>
      </c>
      <c r="FH138" s="297">
        <f t="shared" si="1840"/>
        <v>0</v>
      </c>
      <c r="FI138" s="1039">
        <v>506</v>
      </c>
      <c r="FJ138" s="596">
        <f t="shared" si="1725"/>
        <v>0</v>
      </c>
      <c r="FK138" s="297">
        <f t="shared" si="1841"/>
        <v>0</v>
      </c>
      <c r="FL138" s="1040">
        <v>-635</v>
      </c>
      <c r="FM138" s="596">
        <f t="shared" si="1726"/>
        <v>0</v>
      </c>
      <c r="FN138" s="297">
        <f t="shared" si="1842"/>
        <v>0</v>
      </c>
      <c r="FO138" s="1039">
        <v>3330</v>
      </c>
      <c r="FP138" s="274">
        <f t="shared" si="1727"/>
        <v>0</v>
      </c>
      <c r="FQ138" s="274"/>
      <c r="FR138" s="297">
        <f t="shared" si="1843"/>
        <v>0</v>
      </c>
      <c r="FS138" s="269">
        <f t="shared" si="1728"/>
        <v>1665</v>
      </c>
      <c r="FT138" s="596">
        <f t="shared" si="1729"/>
        <v>0</v>
      </c>
      <c r="FU138" s="297">
        <f t="shared" si="1844"/>
        <v>0</v>
      </c>
      <c r="FV138" s="269">
        <f t="shared" si="1730"/>
        <v>333</v>
      </c>
      <c r="FW138" s="596">
        <f t="shared" si="1731"/>
        <v>0</v>
      </c>
      <c r="FX138" s="301">
        <f t="shared" si="1732"/>
        <v>0</v>
      </c>
      <c r="FY138" s="492">
        <f t="shared" si="1845"/>
        <v>0</v>
      </c>
      <c r="FZ138" s="302"/>
      <c r="GA138" s="1131">
        <f t="shared" si="1733"/>
        <v>43709</v>
      </c>
      <c r="GB138" s="316">
        <f t="shared" si="1846"/>
        <v>0</v>
      </c>
      <c r="GC138" s="323">
        <v>-247.5</v>
      </c>
      <c r="GD138" s="268">
        <f t="shared" si="1734"/>
        <v>0</v>
      </c>
      <c r="GE138" s="316">
        <f t="shared" si="1847"/>
        <v>0</v>
      </c>
      <c r="GF138" s="964">
        <v>-24.75</v>
      </c>
      <c r="GG138" s="386">
        <f t="shared" si="1735"/>
        <v>0</v>
      </c>
      <c r="GH138" s="669">
        <f t="shared" si="1848"/>
        <v>0</v>
      </c>
      <c r="GI138" s="964">
        <v>-1900</v>
      </c>
      <c r="GJ138" s="268">
        <f t="shared" si="1736"/>
        <v>0</v>
      </c>
      <c r="GK138" s="546">
        <f t="shared" si="1849"/>
        <v>0</v>
      </c>
      <c r="GL138" s="268">
        <f t="shared" si="1737"/>
        <v>-190</v>
      </c>
      <c r="GM138" s="386">
        <f t="shared" si="1738"/>
        <v>0</v>
      </c>
      <c r="GN138" s="297">
        <f t="shared" si="1850"/>
        <v>0</v>
      </c>
      <c r="GO138" s="269">
        <v>-2775</v>
      </c>
      <c r="GP138" s="596">
        <f t="shared" si="1739"/>
        <v>0</v>
      </c>
      <c r="GQ138" s="330">
        <f t="shared" si="1851"/>
        <v>0</v>
      </c>
      <c r="GR138" s="298">
        <f t="shared" si="1740"/>
        <v>-1387.5</v>
      </c>
      <c r="GS138" s="274">
        <f t="shared" si="1741"/>
        <v>0</v>
      </c>
      <c r="GT138" s="499">
        <f t="shared" si="1852"/>
        <v>0</v>
      </c>
      <c r="GU138" s="298">
        <f t="shared" si="1742"/>
        <v>-277.5</v>
      </c>
      <c r="GV138" s="274">
        <f t="shared" si="1743"/>
        <v>0</v>
      </c>
      <c r="GW138" s="499">
        <f t="shared" si="1853"/>
        <v>0</v>
      </c>
      <c r="GX138" s="1036">
        <v>7357.5</v>
      </c>
      <c r="GY138" s="274">
        <f t="shared" si="1744"/>
        <v>0</v>
      </c>
      <c r="GZ138" s="499">
        <f t="shared" si="1854"/>
        <v>0</v>
      </c>
      <c r="HA138" s="298">
        <f t="shared" si="1745"/>
        <v>3678.75</v>
      </c>
      <c r="HB138" s="274">
        <f t="shared" si="1746"/>
        <v>0</v>
      </c>
      <c r="HC138" s="499">
        <f t="shared" si="1855"/>
        <v>0</v>
      </c>
      <c r="HD138" s="1036">
        <v>1471.5</v>
      </c>
      <c r="HE138" s="274">
        <f t="shared" si="1747"/>
        <v>0</v>
      </c>
      <c r="HF138" s="691">
        <f t="shared" si="1856"/>
        <v>0</v>
      </c>
      <c r="HG138" s="317">
        <v>590</v>
      </c>
      <c r="HH138" s="498">
        <f t="shared" si="1748"/>
        <v>0</v>
      </c>
      <c r="HI138" s="691">
        <f t="shared" si="1857"/>
        <v>0</v>
      </c>
      <c r="HJ138" s="317">
        <f t="shared" si="1749"/>
        <v>295</v>
      </c>
      <c r="HK138" s="498">
        <f t="shared" si="1750"/>
        <v>0</v>
      </c>
      <c r="HL138" s="689">
        <f t="shared" si="1858"/>
        <v>0</v>
      </c>
      <c r="HM138" s="317">
        <f t="shared" si="1751"/>
        <v>59</v>
      </c>
      <c r="HN138" s="317">
        <f t="shared" si="1752"/>
        <v>0</v>
      </c>
      <c r="HO138" s="691">
        <f t="shared" si="1859"/>
        <v>0</v>
      </c>
      <c r="HP138" s="1036">
        <v>2160</v>
      </c>
      <c r="HQ138" s="498">
        <f t="shared" si="1753"/>
        <v>0</v>
      </c>
      <c r="HR138" s="499"/>
      <c r="HS138" s="298"/>
      <c r="HT138" s="392"/>
      <c r="HU138" s="691">
        <f t="shared" si="1860"/>
        <v>0</v>
      </c>
      <c r="HV138" s="1036">
        <v>145</v>
      </c>
      <c r="HW138" s="498">
        <f t="shared" si="1754"/>
        <v>0</v>
      </c>
      <c r="HX138" s="499"/>
      <c r="HY138" s="298"/>
      <c r="HZ138" s="392"/>
      <c r="IA138" s="689">
        <f t="shared" si="1861"/>
        <v>0</v>
      </c>
      <c r="IB138" s="964">
        <v>-2237.5</v>
      </c>
      <c r="IC138" s="317">
        <f t="shared" si="1755"/>
        <v>0</v>
      </c>
      <c r="ID138" s="499">
        <f t="shared" si="1862"/>
        <v>0</v>
      </c>
      <c r="IE138" s="964">
        <v>-253</v>
      </c>
      <c r="IF138" s="392">
        <f t="shared" si="1756"/>
        <v>0</v>
      </c>
      <c r="IG138" s="691">
        <f t="shared" si="1863"/>
        <v>0</v>
      </c>
      <c r="IH138" s="317">
        <v>-81.25</v>
      </c>
      <c r="II138" s="498">
        <f t="shared" si="1757"/>
        <v>0</v>
      </c>
      <c r="IJ138" s="691">
        <f t="shared" si="1864"/>
        <v>0</v>
      </c>
      <c r="IK138" s="298">
        <f t="shared" si="1758"/>
        <v>-40.625</v>
      </c>
      <c r="IL138" s="317">
        <f t="shared" si="1759"/>
        <v>0</v>
      </c>
      <c r="IM138" s="499">
        <f t="shared" si="1865"/>
        <v>0</v>
      </c>
      <c r="IN138" s="964">
        <v>-66.13</v>
      </c>
      <c r="IO138" s="392">
        <f t="shared" si="1760"/>
        <v>0</v>
      </c>
      <c r="IP138" s="499">
        <f t="shared" si="1866"/>
        <v>0</v>
      </c>
      <c r="IQ138" s="1036">
        <v>1706.25</v>
      </c>
      <c r="IR138" s="392">
        <f t="shared" si="1761"/>
        <v>0</v>
      </c>
      <c r="IS138" s="499"/>
      <c r="IT138" s="298"/>
      <c r="IU138" s="392"/>
      <c r="IV138" s="499">
        <f t="shared" si="1867"/>
        <v>0</v>
      </c>
      <c r="IW138" s="298">
        <v>2062.5</v>
      </c>
      <c r="IX138" s="392">
        <f t="shared" si="1762"/>
        <v>0</v>
      </c>
      <c r="IY138" s="499">
        <f t="shared" si="1868"/>
        <v>0</v>
      </c>
      <c r="IZ138" s="298">
        <f t="shared" si="1763"/>
        <v>1031.25</v>
      </c>
      <c r="JA138" s="392">
        <f t="shared" si="1764"/>
        <v>0</v>
      </c>
      <c r="JB138" s="385">
        <f t="shared" si="1869"/>
        <v>0</v>
      </c>
      <c r="JC138" s="298">
        <v>163.25</v>
      </c>
      <c r="JD138" s="392">
        <f t="shared" si="1765"/>
        <v>0</v>
      </c>
      <c r="JE138" s="499">
        <f t="shared" si="1870"/>
        <v>0</v>
      </c>
      <c r="JF138" s="298">
        <v>-300</v>
      </c>
      <c r="JG138" s="392">
        <f t="shared" si="1766"/>
        <v>0</v>
      </c>
      <c r="JH138" s="499">
        <f t="shared" si="1871"/>
        <v>0</v>
      </c>
      <c r="JI138" s="1036">
        <v>240</v>
      </c>
      <c r="JJ138" s="392">
        <f t="shared" si="1767"/>
        <v>0</v>
      </c>
      <c r="JK138" s="499">
        <f t="shared" si="1872"/>
        <v>0</v>
      </c>
      <c r="JL138" s="1036">
        <v>120</v>
      </c>
      <c r="JM138" s="392">
        <f t="shared" si="1768"/>
        <v>0</v>
      </c>
      <c r="JN138" s="499">
        <f t="shared" si="1873"/>
        <v>0</v>
      </c>
      <c r="JO138" s="298">
        <f t="shared" si="1769"/>
        <v>24</v>
      </c>
      <c r="JP138" s="392">
        <f t="shared" si="1770"/>
        <v>0</v>
      </c>
      <c r="JQ138" s="561">
        <f t="shared" si="1771"/>
        <v>0</v>
      </c>
      <c r="JR138" s="498">
        <f t="shared" si="1874"/>
        <v>0</v>
      </c>
      <c r="JS138" s="223"/>
      <c r="JT138" s="254">
        <f t="shared" si="1581"/>
        <v>44166</v>
      </c>
      <c r="JU138" s="253">
        <f t="shared" si="1582"/>
        <v>0</v>
      </c>
      <c r="JV138" s="253">
        <f t="shared" si="1583"/>
        <v>31352</v>
      </c>
      <c r="JW138" s="253">
        <f t="shared" si="1584"/>
        <v>0</v>
      </c>
      <c r="JX138" s="253">
        <f t="shared" si="1585"/>
        <v>30931.5</v>
      </c>
      <c r="JY138" s="253">
        <f t="shared" si="1586"/>
        <v>0</v>
      </c>
      <c r="JZ138" s="253">
        <f t="shared" si="1587"/>
        <v>0</v>
      </c>
      <c r="KA138" s="253">
        <f t="shared" si="1588"/>
        <v>25628</v>
      </c>
      <c r="KB138" s="253">
        <f t="shared" si="1589"/>
        <v>0</v>
      </c>
      <c r="KC138" s="253">
        <f t="shared" si="1590"/>
        <v>0</v>
      </c>
      <c r="KD138" s="831">
        <f t="shared" si="1591"/>
        <v>53426</v>
      </c>
      <c r="KE138" s="831">
        <f t="shared" si="1592"/>
        <v>0</v>
      </c>
      <c r="KF138" s="831">
        <f t="shared" si="1593"/>
        <v>0</v>
      </c>
      <c r="KG138" s="831">
        <f t="shared" si="1594"/>
        <v>11290.720000000003</v>
      </c>
      <c r="KH138" s="831">
        <f t="shared" si="1595"/>
        <v>0</v>
      </c>
      <c r="KI138" s="831">
        <f t="shared" si="1596"/>
        <v>0</v>
      </c>
      <c r="KJ138" s="253">
        <f t="shared" si="1597"/>
        <v>0</v>
      </c>
      <c r="KK138" s="831">
        <f t="shared" si="1598"/>
        <v>0</v>
      </c>
      <c r="KL138" s="831">
        <f t="shared" si="1599"/>
        <v>118265.625</v>
      </c>
      <c r="KM138" s="831">
        <f t="shared" si="1600"/>
        <v>0</v>
      </c>
      <c r="KN138" s="831">
        <f t="shared" si="1601"/>
        <v>0</v>
      </c>
      <c r="KO138" s="831">
        <f t="shared" si="1602"/>
        <v>88653.125</v>
      </c>
      <c r="KP138" s="831">
        <f t="shared" si="1603"/>
        <v>0</v>
      </c>
      <c r="KQ138" s="831">
        <f t="shared" si="1604"/>
        <v>0</v>
      </c>
      <c r="KR138" s="831">
        <f t="shared" si="1605"/>
        <v>0</v>
      </c>
      <c r="KS138" s="831">
        <f t="shared" si="1606"/>
        <v>15041</v>
      </c>
      <c r="KT138" s="243">
        <f t="shared" si="1607"/>
        <v>0</v>
      </c>
      <c r="KU138" s="243">
        <f t="shared" si="1608"/>
        <v>0</v>
      </c>
      <c r="KV138" s="243">
        <f t="shared" si="1609"/>
        <v>0</v>
      </c>
      <c r="KW138" s="243">
        <f t="shared" si="1610"/>
        <v>0</v>
      </c>
      <c r="KX138" s="243">
        <f t="shared" si="1611"/>
        <v>0</v>
      </c>
      <c r="KY138" s="243">
        <f t="shared" si="1612"/>
        <v>0</v>
      </c>
      <c r="KZ138" s="243">
        <f t="shared" si="1660"/>
        <v>0</v>
      </c>
      <c r="LA138" s="243">
        <f t="shared" si="1613"/>
        <v>0</v>
      </c>
      <c r="LB138" s="243">
        <f t="shared" si="1614"/>
        <v>0</v>
      </c>
      <c r="LC138" s="243">
        <f t="shared" si="1615"/>
        <v>0</v>
      </c>
      <c r="LD138" s="243">
        <f t="shared" si="1616"/>
        <v>0</v>
      </c>
      <c r="LE138" s="243">
        <f t="shared" si="1617"/>
        <v>0</v>
      </c>
      <c r="LF138" s="243">
        <f t="shared" si="1618"/>
        <v>0</v>
      </c>
      <c r="LG138" s="243">
        <f t="shared" si="1619"/>
        <v>0</v>
      </c>
      <c r="LH138" s="243">
        <f t="shared" si="1620"/>
        <v>0</v>
      </c>
      <c r="LI138" s="243">
        <f t="shared" si="1621"/>
        <v>0</v>
      </c>
      <c r="LJ138" s="243">
        <f t="shared" si="1622"/>
        <v>0</v>
      </c>
      <c r="LK138" s="243">
        <f t="shared" si="1623"/>
        <v>0</v>
      </c>
      <c r="LL138" s="243">
        <f t="shared" si="1624"/>
        <v>0</v>
      </c>
      <c r="LM138" s="243">
        <f t="shared" si="1625"/>
        <v>0</v>
      </c>
      <c r="LN138" s="243">
        <f t="shared" si="1626"/>
        <v>0</v>
      </c>
      <c r="LO138" s="243">
        <f t="shared" si="1627"/>
        <v>0</v>
      </c>
      <c r="LP138" s="243">
        <f t="shared" si="1628"/>
        <v>0</v>
      </c>
      <c r="LQ138" s="243">
        <f t="shared" si="1629"/>
        <v>0</v>
      </c>
      <c r="LR138" s="243">
        <f t="shared" si="1630"/>
        <v>0</v>
      </c>
      <c r="LS138" s="243">
        <f t="shared" si="1631"/>
        <v>0</v>
      </c>
      <c r="LT138" s="243">
        <f t="shared" si="1632"/>
        <v>0</v>
      </c>
      <c r="LU138" s="243">
        <f t="shared" si="1633"/>
        <v>0</v>
      </c>
      <c r="LV138" s="243">
        <f t="shared" si="1634"/>
        <v>0</v>
      </c>
      <c r="LW138" s="243">
        <f t="shared" si="1635"/>
        <v>0</v>
      </c>
      <c r="LX138" s="243">
        <f t="shared" si="1636"/>
        <v>0</v>
      </c>
      <c r="LY138" s="243">
        <f t="shared" si="1637"/>
        <v>0</v>
      </c>
      <c r="LZ138" s="243">
        <f t="shared" si="1638"/>
        <v>0</v>
      </c>
      <c r="MA138" s="243">
        <f t="shared" si="1639"/>
        <v>0</v>
      </c>
      <c r="MB138" s="243">
        <f t="shared" si="1640"/>
        <v>0</v>
      </c>
      <c r="MC138" s="243">
        <f t="shared" si="1661"/>
        <v>0</v>
      </c>
      <c r="MD138" s="243">
        <f t="shared" si="1641"/>
        <v>0</v>
      </c>
      <c r="ME138" s="243">
        <f t="shared" si="1642"/>
        <v>0</v>
      </c>
      <c r="MF138" s="243">
        <f t="shared" si="1643"/>
        <v>0</v>
      </c>
      <c r="MG138" s="243">
        <f t="shared" si="1644"/>
        <v>0</v>
      </c>
      <c r="MH138" s="243">
        <f t="shared" si="1645"/>
        <v>0</v>
      </c>
      <c r="MI138" s="243">
        <f t="shared" si="1646"/>
        <v>0</v>
      </c>
      <c r="MJ138" s="243">
        <f t="shared" si="1647"/>
        <v>0</v>
      </c>
      <c r="MK138" s="243">
        <f t="shared" si="1648"/>
        <v>0</v>
      </c>
      <c r="ML138" s="243">
        <f t="shared" si="1649"/>
        <v>0</v>
      </c>
      <c r="MM138" s="243">
        <f t="shared" si="1650"/>
        <v>0</v>
      </c>
      <c r="MN138" s="243">
        <f t="shared" si="1651"/>
        <v>0</v>
      </c>
      <c r="MO138" s="243">
        <f t="shared" si="1652"/>
        <v>0</v>
      </c>
      <c r="MP138" s="243">
        <f t="shared" si="1653"/>
        <v>0</v>
      </c>
      <c r="MQ138" s="243">
        <f t="shared" si="1654"/>
        <v>0</v>
      </c>
      <c r="MR138" s="243">
        <f t="shared" si="1655"/>
        <v>0</v>
      </c>
      <c r="MS138" s="243">
        <f t="shared" si="1656"/>
        <v>0</v>
      </c>
      <c r="MT138" s="243">
        <f t="shared" si="1657"/>
        <v>0</v>
      </c>
      <c r="MU138" s="243">
        <f t="shared" si="1658"/>
        <v>0</v>
      </c>
      <c r="MV138" s="243">
        <f t="shared" si="1659"/>
        <v>0</v>
      </c>
      <c r="MW138" s="861">
        <f t="shared" si="1576"/>
        <v>44166</v>
      </c>
      <c r="MX138" s="253">
        <f t="shared" si="1577"/>
        <v>374587.97</v>
      </c>
      <c r="MY138" s="243">
        <f t="shared" si="1578"/>
        <v>0</v>
      </c>
      <c r="MZ138" s="243">
        <f t="shared" si="1579"/>
        <v>0</v>
      </c>
      <c r="NA138" s="243">
        <f t="shared" si="1580"/>
        <v>374587.97</v>
      </c>
      <c r="NB138" s="359"/>
      <c r="NC138" s="1159">
        <f t="shared" si="1772"/>
        <v>43709</v>
      </c>
      <c r="ND138" s="378">
        <f t="shared" si="1773"/>
        <v>3644.25</v>
      </c>
      <c r="NE138" s="378">
        <f t="shared" si="1774"/>
        <v>0</v>
      </c>
      <c r="NF138" s="382">
        <f t="shared" si="1775"/>
        <v>0</v>
      </c>
      <c r="NG138" s="274">
        <f t="shared" si="1776"/>
        <v>3644.25</v>
      </c>
      <c r="NH138" s="819">
        <f t="shared" si="1777"/>
        <v>43709</v>
      </c>
      <c r="NI138" s="269">
        <f t="shared" si="1778"/>
        <v>3644.25</v>
      </c>
      <c r="NJ138" s="274">
        <f t="shared" si="1779"/>
        <v>0</v>
      </c>
      <c r="NK138" s="1113">
        <f t="shared" si="1780"/>
        <v>1</v>
      </c>
      <c r="NL138" s="992">
        <f t="shared" si="1781"/>
        <v>0</v>
      </c>
      <c r="NM138" s="413">
        <f t="shared" si="1782"/>
        <v>43709</v>
      </c>
      <c r="NN138" s="378">
        <f t="shared" si="1875"/>
        <v>261044.61000000002</v>
      </c>
      <c r="NO138" s="243">
        <f>MAX(NN55:NN138)</f>
        <v>261044.61000000002</v>
      </c>
      <c r="NP138" s="243">
        <f t="shared" si="1783"/>
        <v>0</v>
      </c>
      <c r="NQ138" s="276">
        <f>(NP138=NP203)*1</f>
        <v>0</v>
      </c>
      <c r="NR138" s="254">
        <f t="shared" si="1784"/>
        <v>0</v>
      </c>
      <c r="NS138" s="757"/>
      <c r="NT138" s="757"/>
      <c r="NU138" s="758"/>
      <c r="NV138" s="758"/>
      <c r="NW138" s="758"/>
      <c r="NX138" s="234"/>
      <c r="NY138" s="241"/>
      <c r="NZ138" s="241"/>
      <c r="OA138" s="143"/>
      <c r="OB138" s="241"/>
      <c r="OC138" s="241"/>
      <c r="OD138" s="236"/>
      <c r="OE138" s="236"/>
      <c r="OF138" s="236"/>
      <c r="OG138" s="234"/>
      <c r="OH138" s="143"/>
      <c r="OI138" s="236"/>
      <c r="OJ138" s="236"/>
      <c r="OK138" s="236"/>
      <c r="OL138" s="236"/>
      <c r="OM138" s="236"/>
      <c r="ON138" s="236"/>
      <c r="OO138" s="236"/>
      <c r="OP138" s="236"/>
      <c r="OQ138" s="236"/>
      <c r="OR138" s="236"/>
      <c r="OS138" s="236"/>
      <c r="OT138" s="236"/>
      <c r="OU138" s="236"/>
      <c r="OV138" s="236"/>
      <c r="OW138" s="236"/>
      <c r="OX138" s="236"/>
      <c r="OY138" s="236"/>
      <c r="OZ138" s="236"/>
      <c r="PA138" s="236"/>
      <c r="PB138" s="236"/>
      <c r="PC138" s="236"/>
      <c r="PD138" s="236"/>
      <c r="PE138" s="236"/>
      <c r="PF138" s="236"/>
      <c r="PG138" s="236"/>
      <c r="PH138" s="236"/>
      <c r="PI138" s="236"/>
      <c r="PJ138" s="236"/>
      <c r="PK138" s="236"/>
      <c r="PL138" s="236"/>
      <c r="PM138" s="236"/>
      <c r="PN138" s="236"/>
      <c r="PO138" s="236"/>
      <c r="PP138" s="236"/>
      <c r="PQ138" s="236"/>
      <c r="PR138" s="236"/>
      <c r="PS138" s="236"/>
      <c r="PT138" s="236"/>
      <c r="PU138" s="236"/>
      <c r="PV138" s="236"/>
      <c r="PW138" s="236"/>
      <c r="PX138" s="236"/>
      <c r="PY138" s="236"/>
      <c r="PZ138" s="236"/>
      <c r="QA138" s="236"/>
      <c r="QB138" s="236"/>
      <c r="QC138" s="236"/>
      <c r="QD138" s="236"/>
      <c r="QE138" s="236"/>
      <c r="QF138" s="236"/>
      <c r="QG138" s="236"/>
      <c r="QH138" s="236"/>
      <c r="QI138" s="236"/>
      <c r="QJ138" s="236"/>
      <c r="QK138" s="236"/>
      <c r="QL138" s="236"/>
      <c r="QM138" s="236"/>
      <c r="QN138" s="236"/>
      <c r="QO138" s="236"/>
      <c r="QP138" s="236"/>
      <c r="QQ138" s="236"/>
      <c r="QR138" s="236"/>
      <c r="QS138" s="236"/>
      <c r="QT138" s="236"/>
      <c r="QU138" s="236"/>
      <c r="QV138" s="236"/>
      <c r="QW138" s="236"/>
      <c r="QX138" s="236"/>
      <c r="QY138" s="84"/>
      <c r="QZ138" s="84"/>
      <c r="RA138" s="84"/>
      <c r="RB138" s="84"/>
      <c r="RC138" s="84"/>
      <c r="RD138" s="84"/>
      <c r="RE138" s="84"/>
      <c r="RF138" s="84"/>
      <c r="RG138" s="84"/>
      <c r="RH138" s="84"/>
      <c r="RI138" s="84"/>
      <c r="RJ138" s="84"/>
      <c r="RK138" s="84"/>
      <c r="RL138" s="84"/>
      <c r="RM138" s="84"/>
      <c r="RN138" s="84"/>
      <c r="RO138" s="84"/>
      <c r="RP138" s="84"/>
      <c r="RQ138" s="84"/>
      <c r="RR138" s="84"/>
      <c r="RS138" s="84"/>
      <c r="RT138" s="84"/>
      <c r="RU138" s="84"/>
      <c r="RV138" s="84"/>
      <c r="RW138" s="84"/>
      <c r="RX138" s="84"/>
      <c r="RY138" s="84"/>
      <c r="RZ138" s="84"/>
      <c r="SA138" s="84"/>
      <c r="SB138" s="84"/>
      <c r="SC138" s="84"/>
      <c r="SD138" s="84"/>
      <c r="SE138" s="84"/>
      <c r="SF138" s="84"/>
      <c r="SG138" s="84"/>
      <c r="SH138" s="84"/>
      <c r="SI138" s="84"/>
      <c r="SJ138" s="84"/>
      <c r="SK138" s="84"/>
      <c r="SL138" s="84"/>
      <c r="SM138" s="84"/>
      <c r="SN138" s="84"/>
      <c r="SO138" s="84"/>
      <c r="SP138" s="84"/>
      <c r="SQ138" s="84"/>
      <c r="SR138" s="84"/>
      <c r="SS138" s="84"/>
      <c r="ST138" s="84"/>
      <c r="SU138" s="84"/>
      <c r="SV138" s="84"/>
      <c r="SW138" s="84"/>
      <c r="SX138" s="84"/>
      <c r="SY138" s="84"/>
      <c r="SZ138" s="84"/>
      <c r="TA138" s="84"/>
      <c r="TB138" s="84"/>
      <c r="TC138" s="84"/>
      <c r="TD138" s="84"/>
      <c r="TE138" s="84"/>
      <c r="TF138" s="84"/>
      <c r="TG138" s="84"/>
      <c r="TH138" s="84"/>
      <c r="TI138" s="84"/>
      <c r="TJ138" s="84"/>
      <c r="TK138" s="84"/>
      <c r="TL138" s="84"/>
      <c r="TM138" s="84"/>
      <c r="TN138" s="84"/>
      <c r="TO138" s="84"/>
      <c r="TP138" s="84"/>
      <c r="TQ138" s="84"/>
      <c r="TR138" s="84"/>
      <c r="TS138" s="84"/>
      <c r="TT138" s="84"/>
      <c r="TU138" s="84"/>
      <c r="TV138" s="84"/>
      <c r="TW138" s="84"/>
      <c r="TX138" s="84"/>
      <c r="TY138" s="84"/>
      <c r="TZ138" s="84"/>
      <c r="UA138" s="84"/>
      <c r="UB138" s="84"/>
      <c r="UC138" s="84"/>
      <c r="UD138" s="84"/>
      <c r="UE138" s="84"/>
      <c r="UF138" s="84"/>
      <c r="UG138" s="84"/>
      <c r="UH138" s="84"/>
      <c r="UI138" s="84"/>
    </row>
    <row r="139" spans="1:555" s="90" customFormat="1" ht="19.5" customHeight="1" x14ac:dyDescent="0.35">
      <c r="A139" s="84"/>
      <c r="B139" s="1167">
        <f t="shared" si="1785"/>
        <v>43739</v>
      </c>
      <c r="C139" s="867">
        <f t="shared" si="1786"/>
        <v>41693.11</v>
      </c>
      <c r="D139" s="869">
        <v>0</v>
      </c>
      <c r="E139" s="869">
        <v>0</v>
      </c>
      <c r="F139" s="867">
        <f t="shared" si="1662"/>
        <v>2458.75</v>
      </c>
      <c r="G139" s="870">
        <f t="shared" si="1787"/>
        <v>44151.86</v>
      </c>
      <c r="H139" s="953">
        <f t="shared" si="1788"/>
        <v>5.8972573645861392E-2</v>
      </c>
      <c r="I139" s="355">
        <f t="shared" si="1789"/>
        <v>263503.35999999999</v>
      </c>
      <c r="J139" s="355">
        <f>MAX(I55:I139)</f>
        <v>263503.35999999999</v>
      </c>
      <c r="K139" s="355">
        <f t="shared" si="1663"/>
        <v>0</v>
      </c>
      <c r="L139" s="1145">
        <f t="shared" si="1664"/>
        <v>43739</v>
      </c>
      <c r="M139" s="330">
        <f t="shared" si="1790"/>
        <v>0</v>
      </c>
      <c r="N139" s="1034">
        <v>4061.25</v>
      </c>
      <c r="O139" s="498">
        <f t="shared" si="1665"/>
        <v>0</v>
      </c>
      <c r="P139" s="330">
        <f t="shared" si="1791"/>
        <v>1</v>
      </c>
      <c r="Q139" s="382">
        <f t="shared" si="1666"/>
        <v>406.125</v>
      </c>
      <c r="R139" s="274">
        <f t="shared" si="1667"/>
        <v>406.125</v>
      </c>
      <c r="S139" s="499">
        <f t="shared" si="1792"/>
        <v>0</v>
      </c>
      <c r="T139" s="1036">
        <v>8785</v>
      </c>
      <c r="U139" s="269">
        <f t="shared" si="1668"/>
        <v>0</v>
      </c>
      <c r="V139" s="499">
        <f t="shared" si="1793"/>
        <v>1</v>
      </c>
      <c r="W139" s="1036">
        <v>878.5</v>
      </c>
      <c r="X139" s="269">
        <f t="shared" si="1669"/>
        <v>878.5</v>
      </c>
      <c r="Y139" s="499">
        <f t="shared" si="1794"/>
        <v>0</v>
      </c>
      <c r="Z139" s="298">
        <v>-180</v>
      </c>
      <c r="AA139" s="392">
        <f t="shared" si="1670"/>
        <v>0</v>
      </c>
      <c r="AB139" s="330">
        <f t="shared" si="1795"/>
        <v>0</v>
      </c>
      <c r="AC139" s="298">
        <f t="shared" si="1671"/>
        <v>-90</v>
      </c>
      <c r="AD139" s="274">
        <f t="shared" si="1672"/>
        <v>0</v>
      </c>
      <c r="AE139" s="499">
        <f t="shared" si="1796"/>
        <v>1</v>
      </c>
      <c r="AF139" s="964">
        <v>-18</v>
      </c>
      <c r="AG139" s="274">
        <f t="shared" si="1673"/>
        <v>-18</v>
      </c>
      <c r="AH139" s="499">
        <f t="shared" si="1797"/>
        <v>0</v>
      </c>
      <c r="AI139" s="964">
        <v>-55</v>
      </c>
      <c r="AJ139" s="392">
        <f t="shared" si="1674"/>
        <v>0</v>
      </c>
      <c r="AK139" s="330">
        <f t="shared" si="1798"/>
        <v>0</v>
      </c>
      <c r="AL139" s="964">
        <v>-28</v>
      </c>
      <c r="AM139" s="274">
        <f t="shared" si="1675"/>
        <v>0</v>
      </c>
      <c r="AN139" s="499">
        <f t="shared" si="1799"/>
        <v>1</v>
      </c>
      <c r="AO139" s="964">
        <v>-11</v>
      </c>
      <c r="AP139" s="392">
        <f t="shared" si="1676"/>
        <v>-11</v>
      </c>
      <c r="AQ139" s="316">
        <f t="shared" si="1800"/>
        <v>0</v>
      </c>
      <c r="AR139" s="964">
        <v>-1447.5</v>
      </c>
      <c r="AS139" s="392">
        <f t="shared" si="1677"/>
        <v>0</v>
      </c>
      <c r="AT139" s="276">
        <f t="shared" si="1801"/>
        <v>0</v>
      </c>
      <c r="AU139" s="964">
        <v>-723.75</v>
      </c>
      <c r="AV139" s="392">
        <f t="shared" si="1678"/>
        <v>0</v>
      </c>
      <c r="AW139" s="297">
        <f t="shared" si="1802"/>
        <v>1</v>
      </c>
      <c r="AX139" s="964">
        <v>-144.75</v>
      </c>
      <c r="AY139" s="274">
        <f t="shared" si="1679"/>
        <v>-144.75</v>
      </c>
      <c r="AZ139" s="499">
        <f t="shared" si="1803"/>
        <v>0</v>
      </c>
      <c r="BA139" s="268">
        <v>-920</v>
      </c>
      <c r="BB139" s="392">
        <f t="shared" si="1680"/>
        <v>0</v>
      </c>
      <c r="BC139" s="330">
        <f t="shared" si="1804"/>
        <v>0</v>
      </c>
      <c r="BD139" s="268">
        <v>-5</v>
      </c>
      <c r="BE139" s="274">
        <f t="shared" si="1681"/>
        <v>0</v>
      </c>
      <c r="BF139" s="499">
        <f t="shared" si="1805"/>
        <v>0</v>
      </c>
      <c r="BG139" s="1036">
        <v>1375</v>
      </c>
      <c r="BH139" s="358">
        <f t="shared" si="1682"/>
        <v>0</v>
      </c>
      <c r="BI139" s="499">
        <f t="shared" si="1806"/>
        <v>0</v>
      </c>
      <c r="BJ139" s="1036">
        <v>1768.75</v>
      </c>
      <c r="BK139" s="269">
        <f t="shared" si="1683"/>
        <v>0</v>
      </c>
      <c r="BL139" s="499">
        <f t="shared" si="1807"/>
        <v>1</v>
      </c>
      <c r="BM139" s="382">
        <f t="shared" si="1684"/>
        <v>884.375</v>
      </c>
      <c r="BN139" s="392">
        <f t="shared" si="1685"/>
        <v>884.375</v>
      </c>
      <c r="BO139" s="499">
        <f t="shared" si="1808"/>
        <v>0</v>
      </c>
      <c r="BP139" s="1036">
        <v>4137.5</v>
      </c>
      <c r="BQ139" s="274">
        <f t="shared" si="1686"/>
        <v>0</v>
      </c>
      <c r="BR139" s="499">
        <f t="shared" si="1809"/>
        <v>0</v>
      </c>
      <c r="BS139" s="298">
        <v>1475</v>
      </c>
      <c r="BT139" s="269">
        <f t="shared" si="1687"/>
        <v>0</v>
      </c>
      <c r="BU139" s="499">
        <f t="shared" si="1810"/>
        <v>1</v>
      </c>
      <c r="BV139" s="298">
        <f t="shared" si="1688"/>
        <v>737.5</v>
      </c>
      <c r="BW139" s="392">
        <f t="shared" si="1689"/>
        <v>737.5</v>
      </c>
      <c r="BX139" s="499">
        <f t="shared" si="1811"/>
        <v>0</v>
      </c>
      <c r="BY139" s="1036">
        <v>340</v>
      </c>
      <c r="BZ139" s="392">
        <f t="shared" si="1690"/>
        <v>0</v>
      </c>
      <c r="CA139" s="297">
        <f t="shared" si="1876"/>
        <v>0</v>
      </c>
      <c r="CB139" s="964">
        <v>-2740</v>
      </c>
      <c r="CC139" s="269">
        <f t="shared" si="1691"/>
        <v>0</v>
      </c>
      <c r="CD139" s="501">
        <f t="shared" si="1812"/>
        <v>0</v>
      </c>
      <c r="CE139" s="298">
        <f t="shared" si="1692"/>
        <v>-1370</v>
      </c>
      <c r="CF139" s="500">
        <f t="shared" si="1693"/>
        <v>0</v>
      </c>
      <c r="CG139" s="330">
        <f t="shared" si="1813"/>
        <v>1</v>
      </c>
      <c r="CH139" s="964">
        <v>-274</v>
      </c>
      <c r="CI139" s="299">
        <f t="shared" si="1694"/>
        <v>-274</v>
      </c>
      <c r="CJ139" s="499">
        <f t="shared" si="1814"/>
        <v>0</v>
      </c>
      <c r="CK139" s="268"/>
      <c r="CL139" s="392">
        <f t="shared" si="1695"/>
        <v>0</v>
      </c>
      <c r="CM139" s="330">
        <f t="shared" si="1815"/>
        <v>0</v>
      </c>
      <c r="CN139" s="268"/>
      <c r="CO139" s="269">
        <f t="shared" si="1696"/>
        <v>0</v>
      </c>
      <c r="CP139" s="501">
        <f t="shared" si="1816"/>
        <v>0</v>
      </c>
      <c r="CQ139" s="268"/>
      <c r="CR139" s="299"/>
      <c r="CS139" s="330">
        <f t="shared" si="1817"/>
        <v>1</v>
      </c>
      <c r="CT139" s="268"/>
      <c r="CU139" s="274">
        <f t="shared" si="1697"/>
        <v>0</v>
      </c>
      <c r="CV139" s="323">
        <f t="shared" si="1698"/>
        <v>2458.75</v>
      </c>
      <c r="CW139" s="323">
        <f t="shared" si="1818"/>
        <v>263503.35999999999</v>
      </c>
      <c r="CX139" s="223"/>
      <c r="CY139" s="1127">
        <f t="shared" si="1819"/>
        <v>43739</v>
      </c>
      <c r="CZ139" s="297">
        <f t="shared" si="1820"/>
        <v>0</v>
      </c>
      <c r="DA139" s="269">
        <v>3238</v>
      </c>
      <c r="DB139" s="299">
        <f t="shared" si="1699"/>
        <v>0</v>
      </c>
      <c r="DC139" s="297">
        <f t="shared" si="1821"/>
        <v>0</v>
      </c>
      <c r="DD139" s="298">
        <f t="shared" si="1700"/>
        <v>323.8</v>
      </c>
      <c r="DE139" s="299">
        <f t="shared" si="1701"/>
        <v>0</v>
      </c>
      <c r="DF139" s="297">
        <f t="shared" si="1822"/>
        <v>0</v>
      </c>
      <c r="DG139" s="1217">
        <v>790</v>
      </c>
      <c r="DH139" s="299">
        <f t="shared" si="1702"/>
        <v>0</v>
      </c>
      <c r="DI139" s="297">
        <f t="shared" si="1823"/>
        <v>0</v>
      </c>
      <c r="DJ139" s="1039">
        <v>79</v>
      </c>
      <c r="DK139" s="596">
        <f t="shared" si="1703"/>
        <v>0</v>
      </c>
      <c r="DL139" s="297">
        <f t="shared" si="1824"/>
        <v>0</v>
      </c>
      <c r="DM139" s="1218">
        <v>-3250</v>
      </c>
      <c r="DN139" s="596">
        <f t="shared" si="1704"/>
        <v>0</v>
      </c>
      <c r="DO139" s="330">
        <f t="shared" si="1825"/>
        <v>0</v>
      </c>
      <c r="DP139" s="298">
        <f t="shared" si="1705"/>
        <v>-1625</v>
      </c>
      <c r="DQ139" s="274">
        <f t="shared" si="1706"/>
        <v>0</v>
      </c>
      <c r="DR139" s="499">
        <f t="shared" si="1826"/>
        <v>0</v>
      </c>
      <c r="DS139" s="298">
        <f t="shared" si="1707"/>
        <v>-325</v>
      </c>
      <c r="DT139" s="274">
        <f t="shared" si="1708"/>
        <v>0</v>
      </c>
      <c r="DU139" s="297">
        <f t="shared" si="1827"/>
        <v>0</v>
      </c>
      <c r="DV139" s="1040">
        <v>-6820</v>
      </c>
      <c r="DW139" s="596">
        <f t="shared" si="1709"/>
        <v>0</v>
      </c>
      <c r="DX139" s="297">
        <f t="shared" si="1828"/>
        <v>0</v>
      </c>
      <c r="DY139" s="269">
        <f t="shared" si="1710"/>
        <v>-3410</v>
      </c>
      <c r="DZ139" s="596">
        <f t="shared" si="1711"/>
        <v>0</v>
      </c>
      <c r="EA139" s="297">
        <f t="shared" si="1829"/>
        <v>0</v>
      </c>
      <c r="EB139" s="1052">
        <v>-1364</v>
      </c>
      <c r="EC139" s="596">
        <f t="shared" si="1712"/>
        <v>0</v>
      </c>
      <c r="ED139" s="297">
        <f t="shared" si="1830"/>
        <v>0</v>
      </c>
      <c r="EE139" s="274">
        <v>-175</v>
      </c>
      <c r="EF139" s="596">
        <f t="shared" si="1713"/>
        <v>0</v>
      </c>
      <c r="EG139" s="297">
        <f t="shared" si="1831"/>
        <v>0</v>
      </c>
      <c r="EH139" s="269">
        <f t="shared" si="1714"/>
        <v>-87.5</v>
      </c>
      <c r="EI139" s="596">
        <f t="shared" si="1715"/>
        <v>0</v>
      </c>
      <c r="EJ139" s="276">
        <f t="shared" si="1832"/>
        <v>0</v>
      </c>
      <c r="EK139" s="269">
        <f t="shared" si="1716"/>
        <v>-17.5</v>
      </c>
      <c r="EL139" s="596">
        <f t="shared" si="1717"/>
        <v>0</v>
      </c>
      <c r="EM139" s="297">
        <f t="shared" si="1833"/>
        <v>0</v>
      </c>
      <c r="EN139" s="1229">
        <v>340</v>
      </c>
      <c r="EO139" s="596">
        <f t="shared" si="1718"/>
        <v>0</v>
      </c>
      <c r="EP139" s="297">
        <f t="shared" si="1834"/>
        <v>0</v>
      </c>
      <c r="EQ139" s="269">
        <v>55</v>
      </c>
      <c r="ER139" s="596">
        <f t="shared" si="1719"/>
        <v>0</v>
      </c>
      <c r="ES139" s="297">
        <f t="shared" si="1835"/>
        <v>0</v>
      </c>
      <c r="ET139" s="1039">
        <v>920</v>
      </c>
      <c r="EU139" s="596">
        <f t="shared" si="1720"/>
        <v>0</v>
      </c>
      <c r="EV139" s="297">
        <f t="shared" si="1836"/>
        <v>0</v>
      </c>
      <c r="EW139" s="1039">
        <v>1900</v>
      </c>
      <c r="EX139" s="596">
        <f t="shared" si="1721"/>
        <v>0</v>
      </c>
      <c r="EY139" s="297">
        <f t="shared" si="1837"/>
        <v>0</v>
      </c>
      <c r="EZ139" s="1036">
        <v>950</v>
      </c>
      <c r="FA139" s="596">
        <f t="shared" si="1722"/>
        <v>0</v>
      </c>
      <c r="FB139" s="297">
        <f t="shared" si="1838"/>
        <v>0</v>
      </c>
      <c r="FC139" s="1036">
        <v>3687.5</v>
      </c>
      <c r="FD139" s="596">
        <f t="shared" si="1723"/>
        <v>0</v>
      </c>
      <c r="FE139" s="297">
        <f t="shared" si="1839"/>
        <v>0</v>
      </c>
      <c r="FF139" s="1236">
        <v>744</v>
      </c>
      <c r="FG139" s="596">
        <f t="shared" si="1724"/>
        <v>0</v>
      </c>
      <c r="FH139" s="297">
        <f t="shared" si="1840"/>
        <v>0</v>
      </c>
      <c r="FI139" s="1039">
        <v>372</v>
      </c>
      <c r="FJ139" s="596">
        <f t="shared" si="1725"/>
        <v>0</v>
      </c>
      <c r="FK139" s="297">
        <f t="shared" si="1841"/>
        <v>0</v>
      </c>
      <c r="FL139" s="1039">
        <v>1355</v>
      </c>
      <c r="FM139" s="596">
        <f t="shared" si="1726"/>
        <v>0</v>
      </c>
      <c r="FN139" s="297">
        <f t="shared" si="1842"/>
        <v>0</v>
      </c>
      <c r="FO139" s="1040">
        <v>-1130</v>
      </c>
      <c r="FP139" s="274">
        <f t="shared" si="1727"/>
        <v>0</v>
      </c>
      <c r="FQ139" s="274"/>
      <c r="FR139" s="297">
        <f t="shared" si="1843"/>
        <v>0</v>
      </c>
      <c r="FS139" s="269">
        <f t="shared" si="1728"/>
        <v>-565</v>
      </c>
      <c r="FT139" s="596">
        <f t="shared" si="1729"/>
        <v>0</v>
      </c>
      <c r="FU139" s="297">
        <f t="shared" si="1844"/>
        <v>0</v>
      </c>
      <c r="FV139" s="269">
        <f t="shared" si="1730"/>
        <v>-113</v>
      </c>
      <c r="FW139" s="596">
        <f t="shared" si="1731"/>
        <v>0</v>
      </c>
      <c r="FX139" s="301">
        <f t="shared" si="1732"/>
        <v>0</v>
      </c>
      <c r="FY139" s="492">
        <f t="shared" si="1845"/>
        <v>0</v>
      </c>
      <c r="FZ139" s="302"/>
      <c r="GA139" s="1131">
        <f t="shared" si="1733"/>
        <v>43739</v>
      </c>
      <c r="GB139" s="316">
        <f t="shared" si="1846"/>
        <v>0</v>
      </c>
      <c r="GC139" s="323">
        <v>4273.75</v>
      </c>
      <c r="GD139" s="268">
        <f t="shared" si="1734"/>
        <v>0</v>
      </c>
      <c r="GE139" s="316">
        <f t="shared" si="1847"/>
        <v>0</v>
      </c>
      <c r="GF139" s="1036">
        <v>427.38</v>
      </c>
      <c r="GG139" s="386">
        <f t="shared" si="1735"/>
        <v>0</v>
      </c>
      <c r="GH139" s="669">
        <f t="shared" si="1848"/>
        <v>0</v>
      </c>
      <c r="GI139" s="964">
        <v>-1270</v>
      </c>
      <c r="GJ139" s="268">
        <f t="shared" si="1736"/>
        <v>0</v>
      </c>
      <c r="GK139" s="546">
        <f t="shared" si="1849"/>
        <v>0</v>
      </c>
      <c r="GL139" s="268">
        <f t="shared" si="1737"/>
        <v>-127</v>
      </c>
      <c r="GM139" s="386">
        <f t="shared" si="1738"/>
        <v>0</v>
      </c>
      <c r="GN139" s="297">
        <f t="shared" si="1850"/>
        <v>0</v>
      </c>
      <c r="GO139" s="269">
        <v>-6972.5</v>
      </c>
      <c r="GP139" s="596">
        <f t="shared" si="1739"/>
        <v>0</v>
      </c>
      <c r="GQ139" s="330">
        <f t="shared" si="1851"/>
        <v>0</v>
      </c>
      <c r="GR139" s="298">
        <f t="shared" si="1740"/>
        <v>-3486.25</v>
      </c>
      <c r="GS139" s="274">
        <f t="shared" si="1741"/>
        <v>0</v>
      </c>
      <c r="GT139" s="499">
        <f t="shared" si="1852"/>
        <v>0</v>
      </c>
      <c r="GU139" s="298">
        <f t="shared" si="1742"/>
        <v>-697.25</v>
      </c>
      <c r="GV139" s="274">
        <f t="shared" si="1743"/>
        <v>0</v>
      </c>
      <c r="GW139" s="499">
        <f t="shared" si="1853"/>
        <v>0</v>
      </c>
      <c r="GX139" s="964">
        <v>-5732.5</v>
      </c>
      <c r="GY139" s="274">
        <f t="shared" si="1744"/>
        <v>0</v>
      </c>
      <c r="GZ139" s="499">
        <f t="shared" si="1854"/>
        <v>0</v>
      </c>
      <c r="HA139" s="298">
        <f t="shared" si="1745"/>
        <v>-2866.25</v>
      </c>
      <c r="HB139" s="274">
        <f t="shared" si="1746"/>
        <v>0</v>
      </c>
      <c r="HC139" s="499">
        <f t="shared" si="1855"/>
        <v>0</v>
      </c>
      <c r="HD139" s="964">
        <v>-1146.5</v>
      </c>
      <c r="HE139" s="274">
        <f t="shared" si="1747"/>
        <v>0</v>
      </c>
      <c r="HF139" s="691">
        <f t="shared" si="1856"/>
        <v>0</v>
      </c>
      <c r="HG139" s="317">
        <v>-152.5</v>
      </c>
      <c r="HH139" s="498">
        <f t="shared" si="1748"/>
        <v>0</v>
      </c>
      <c r="HI139" s="691">
        <f t="shared" si="1857"/>
        <v>0</v>
      </c>
      <c r="HJ139" s="317">
        <f t="shared" si="1749"/>
        <v>-76.25</v>
      </c>
      <c r="HK139" s="498">
        <f t="shared" si="1750"/>
        <v>0</v>
      </c>
      <c r="HL139" s="689">
        <f t="shared" si="1858"/>
        <v>0</v>
      </c>
      <c r="HM139" s="317">
        <f t="shared" si="1751"/>
        <v>-15.25</v>
      </c>
      <c r="HN139" s="317">
        <f t="shared" si="1752"/>
        <v>0</v>
      </c>
      <c r="HO139" s="691">
        <f t="shared" si="1859"/>
        <v>0</v>
      </c>
      <c r="HP139" s="964">
        <v>-490</v>
      </c>
      <c r="HQ139" s="498">
        <f t="shared" si="1753"/>
        <v>0</v>
      </c>
      <c r="HR139" s="499"/>
      <c r="HS139" s="298"/>
      <c r="HT139" s="392"/>
      <c r="HU139" s="691">
        <f t="shared" si="1860"/>
        <v>0</v>
      </c>
      <c r="HV139" s="1036">
        <v>300</v>
      </c>
      <c r="HW139" s="498">
        <f t="shared" si="1754"/>
        <v>0</v>
      </c>
      <c r="HX139" s="499"/>
      <c r="HY139" s="298"/>
      <c r="HZ139" s="392"/>
      <c r="IA139" s="689">
        <f t="shared" si="1861"/>
        <v>0</v>
      </c>
      <c r="IB139" s="1036">
        <v>650</v>
      </c>
      <c r="IC139" s="317">
        <f t="shared" si="1755"/>
        <v>0</v>
      </c>
      <c r="ID139" s="499">
        <f t="shared" si="1862"/>
        <v>0</v>
      </c>
      <c r="IE139" s="964">
        <v>-22</v>
      </c>
      <c r="IF139" s="392">
        <f t="shared" si="1756"/>
        <v>0</v>
      </c>
      <c r="IG139" s="691">
        <f t="shared" si="1863"/>
        <v>0</v>
      </c>
      <c r="IH139" s="317">
        <v>606.25</v>
      </c>
      <c r="II139" s="498">
        <f t="shared" si="1757"/>
        <v>0</v>
      </c>
      <c r="IJ139" s="691">
        <f t="shared" si="1864"/>
        <v>0</v>
      </c>
      <c r="IK139" s="298">
        <f t="shared" si="1758"/>
        <v>303.125</v>
      </c>
      <c r="IL139" s="317">
        <f t="shared" si="1759"/>
        <v>0</v>
      </c>
      <c r="IM139" s="499">
        <f t="shared" si="1865"/>
        <v>0</v>
      </c>
      <c r="IN139" s="964">
        <v>-3.88</v>
      </c>
      <c r="IO139" s="392">
        <f t="shared" si="1760"/>
        <v>0</v>
      </c>
      <c r="IP139" s="499">
        <f t="shared" si="1866"/>
        <v>0</v>
      </c>
      <c r="IQ139" s="1036">
        <v>2650</v>
      </c>
      <c r="IR139" s="392">
        <f t="shared" si="1761"/>
        <v>0</v>
      </c>
      <c r="IS139" s="499"/>
      <c r="IT139" s="298"/>
      <c r="IU139" s="392"/>
      <c r="IV139" s="499">
        <f t="shared" si="1867"/>
        <v>0</v>
      </c>
      <c r="IW139" s="298">
        <v>1256.25</v>
      </c>
      <c r="IX139" s="392">
        <f t="shared" si="1762"/>
        <v>0</v>
      </c>
      <c r="IY139" s="499">
        <f t="shared" si="1868"/>
        <v>0</v>
      </c>
      <c r="IZ139" s="298">
        <f t="shared" si="1763"/>
        <v>628.125</v>
      </c>
      <c r="JA139" s="392">
        <f t="shared" si="1764"/>
        <v>0</v>
      </c>
      <c r="JB139" s="385">
        <f t="shared" si="1869"/>
        <v>0</v>
      </c>
      <c r="JC139" s="298">
        <v>89.5</v>
      </c>
      <c r="JD139" s="392">
        <f t="shared" si="1765"/>
        <v>0</v>
      </c>
      <c r="JE139" s="499">
        <f t="shared" si="1870"/>
        <v>0</v>
      </c>
      <c r="JF139" s="298">
        <v>935</v>
      </c>
      <c r="JG139" s="392">
        <f t="shared" si="1766"/>
        <v>0</v>
      </c>
      <c r="JH139" s="499">
        <f t="shared" si="1871"/>
        <v>0</v>
      </c>
      <c r="JI139" s="1036">
        <v>1290</v>
      </c>
      <c r="JJ139" s="392">
        <f t="shared" si="1767"/>
        <v>0</v>
      </c>
      <c r="JK139" s="499">
        <f t="shared" si="1872"/>
        <v>0</v>
      </c>
      <c r="JL139" s="1036">
        <v>645</v>
      </c>
      <c r="JM139" s="392">
        <f t="shared" si="1768"/>
        <v>0</v>
      </c>
      <c r="JN139" s="499">
        <f t="shared" si="1873"/>
        <v>0</v>
      </c>
      <c r="JO139" s="298">
        <f t="shared" si="1769"/>
        <v>129</v>
      </c>
      <c r="JP139" s="392">
        <f t="shared" si="1770"/>
        <v>0</v>
      </c>
      <c r="JQ139" s="561">
        <f t="shared" si="1771"/>
        <v>0</v>
      </c>
      <c r="JR139" s="498">
        <f t="shared" si="1874"/>
        <v>0</v>
      </c>
      <c r="JS139" s="223"/>
      <c r="JT139" s="254">
        <f t="shared" ref="JT139:JT150" si="1877">B160</f>
        <v>44197</v>
      </c>
      <c r="JU139" s="253">
        <f t="shared" ref="JU139:JU150" si="1878">JU138+O160</f>
        <v>0</v>
      </c>
      <c r="JV139" s="253">
        <f t="shared" ref="JV139:JV150" si="1879">JV138+R160</f>
        <v>31631.375</v>
      </c>
      <c r="JW139" s="253">
        <f t="shared" ref="JW139:JW150" si="1880">JW138+U160</f>
        <v>0</v>
      </c>
      <c r="JX139" s="253">
        <f t="shared" ref="JX139:JX150" si="1881">JX138+X160</f>
        <v>32098</v>
      </c>
      <c r="JY139" s="253">
        <f t="shared" ref="JY139:JY150" si="1882">JY138+AA160</f>
        <v>0</v>
      </c>
      <c r="JZ139" s="253">
        <f t="shared" ref="JZ139:JZ150" si="1883">JZ138+AD160</f>
        <v>0</v>
      </c>
      <c r="KA139" s="253">
        <f t="shared" ref="KA139:KA150" si="1884">KA138+AG160</f>
        <v>26513</v>
      </c>
      <c r="KB139" s="253">
        <f t="shared" ref="KB139:KB150" si="1885">KB138+AJ160</f>
        <v>0</v>
      </c>
      <c r="KC139" s="253">
        <f t="shared" ref="KC139:KC150" si="1886">KC138+AM160</f>
        <v>0</v>
      </c>
      <c r="KD139" s="831">
        <f t="shared" ref="KD139:KD150" si="1887">KD138+AP160</f>
        <v>55782</v>
      </c>
      <c r="KE139" s="831">
        <f t="shared" ref="KE139:KE150" si="1888">KE138+AS160</f>
        <v>0</v>
      </c>
      <c r="KF139" s="831">
        <f t="shared" ref="KF139:KF150" si="1889">KF138+AV160</f>
        <v>0</v>
      </c>
      <c r="KG139" s="831">
        <f t="shared" ref="KG139:KG150" si="1890">KG138+AY160</f>
        <v>11103.600000000002</v>
      </c>
      <c r="KH139" s="831">
        <f t="shared" ref="KH139:KH150" si="1891">KH138+BB160</f>
        <v>0</v>
      </c>
      <c r="KI139" s="831">
        <f t="shared" ref="KI139:KI150" si="1892">KI138+BE160</f>
        <v>0</v>
      </c>
      <c r="KJ139" s="253">
        <f t="shared" ref="KJ139:KJ150" si="1893">KJ138+BH160</f>
        <v>0</v>
      </c>
      <c r="KK139" s="831">
        <f t="shared" ref="KK139:KK150" si="1894">KK138+BK160</f>
        <v>0</v>
      </c>
      <c r="KL139" s="831">
        <f t="shared" ref="KL139:KL150" si="1895">KL138+BN160</f>
        <v>117603.125</v>
      </c>
      <c r="KM139" s="831">
        <f t="shared" ref="KM139:KM150" si="1896">KM138+BQ160</f>
        <v>0</v>
      </c>
      <c r="KN139" s="831">
        <f t="shared" ref="KN139:KN150" si="1897">KN138+BT160</f>
        <v>0</v>
      </c>
      <c r="KO139" s="831">
        <f t="shared" ref="KO139:KO150" si="1898">KO138+BW160</f>
        <v>88703.125</v>
      </c>
      <c r="KP139" s="831">
        <f t="shared" ref="KP139:KP150" si="1899">KP138+BZ160</f>
        <v>0</v>
      </c>
      <c r="KQ139" s="831">
        <f t="shared" ref="KQ139:KQ150" si="1900">KQ138+CC160</f>
        <v>0</v>
      </c>
      <c r="KR139" s="831">
        <f t="shared" ref="KR139:KR150" si="1901">KR138+CF160</f>
        <v>0</v>
      </c>
      <c r="KS139" s="831">
        <f t="shared" ref="KS139:KS150" si="1902">KS138+CI160</f>
        <v>14572</v>
      </c>
      <c r="KT139" s="515">
        <f t="shared" ref="KT139:KT150" si="1903">KT138+DB160</f>
        <v>0</v>
      </c>
      <c r="KU139" s="243">
        <f t="shared" ref="KU139:KU150" si="1904">KU138+DE160</f>
        <v>0</v>
      </c>
      <c r="KV139" s="243">
        <f t="shared" ref="KV139:KV150" si="1905">KV138+DH160</f>
        <v>0</v>
      </c>
      <c r="KW139" s="243">
        <f t="shared" ref="KW139:KW150" si="1906">KW138+DK160</f>
        <v>0</v>
      </c>
      <c r="KX139" s="243">
        <f t="shared" ref="KX139:KX150" si="1907">KX138+DN160</f>
        <v>0</v>
      </c>
      <c r="KY139" s="243">
        <f t="shared" ref="KY139:KY150" si="1908">KY138+DQ160</f>
        <v>0</v>
      </c>
      <c r="KZ139" s="243">
        <f>KZ138+DT160</f>
        <v>0</v>
      </c>
      <c r="LA139" s="243">
        <f t="shared" ref="LA139:LA150" si="1909">LA138+DW160</f>
        <v>0</v>
      </c>
      <c r="LB139" s="243">
        <f t="shared" ref="LB139:LB150" si="1910">LB138+DZ160</f>
        <v>0</v>
      </c>
      <c r="LC139" s="243">
        <f t="shared" ref="LC139:LC150" si="1911">LC138+EC160</f>
        <v>0</v>
      </c>
      <c r="LD139" s="243">
        <f t="shared" ref="LD139:LD150" si="1912">LD138+EF160</f>
        <v>0</v>
      </c>
      <c r="LE139" s="243">
        <f t="shared" ref="LE139:LE150" si="1913">LE138+EI160</f>
        <v>0</v>
      </c>
      <c r="LF139" s="243">
        <f t="shared" ref="LF139:LF150" si="1914">LF138+EL160</f>
        <v>0</v>
      </c>
      <c r="LG139" s="243">
        <f t="shared" ref="LG139:LG150" si="1915">LG138+EO160</f>
        <v>0</v>
      </c>
      <c r="LH139" s="243">
        <f t="shared" ref="LH139:LH150" si="1916">LH138+ER160</f>
        <v>0</v>
      </c>
      <c r="LI139" s="243">
        <f t="shared" ref="LI139:LI150" si="1917">LI138+EU160</f>
        <v>0</v>
      </c>
      <c r="LJ139" s="243">
        <f t="shared" ref="LJ139:LJ150" si="1918">LJ138+EX160</f>
        <v>0</v>
      </c>
      <c r="LK139" s="243">
        <f t="shared" ref="LK139:LK150" si="1919">LK138+FA160</f>
        <v>0</v>
      </c>
      <c r="LL139" s="243">
        <f t="shared" ref="LL139:LL150" si="1920">LL138+FD160</f>
        <v>0</v>
      </c>
      <c r="LM139" s="243">
        <f t="shared" ref="LM139:LM150" si="1921">LM138+FG160</f>
        <v>0</v>
      </c>
      <c r="LN139" s="243">
        <f t="shared" ref="LN139:LN150" si="1922">LN138+FJ160</f>
        <v>0</v>
      </c>
      <c r="LO139" s="243">
        <f t="shared" ref="LO139:LO150" si="1923">LO138+FP160</f>
        <v>0</v>
      </c>
      <c r="LP139" s="243">
        <f t="shared" ref="LP139:LP150" si="1924">LP138+FT160</f>
        <v>0</v>
      </c>
      <c r="LQ139" s="243">
        <f t="shared" ref="LQ139:LQ150" si="1925">LQ138+FW160</f>
        <v>0</v>
      </c>
      <c r="LR139" s="515">
        <f t="shared" ref="LR139:LR150" si="1926">LR138+GD160</f>
        <v>0</v>
      </c>
      <c r="LS139" s="243">
        <f t="shared" ref="LS139:LS150" si="1927">LS138+GG160</f>
        <v>0</v>
      </c>
      <c r="LT139" s="243">
        <f t="shared" ref="LT139:LT150" si="1928">LT138+GJ160</f>
        <v>0</v>
      </c>
      <c r="LU139" s="243">
        <f t="shared" ref="LU139:LU150" si="1929">LU138+GM160</f>
        <v>0</v>
      </c>
      <c r="LV139" s="243">
        <f t="shared" ref="LV139:LV150" si="1930">LV138+GP160</f>
        <v>0</v>
      </c>
      <c r="LW139" s="243">
        <f t="shared" ref="LW139:LW150" si="1931">LW138+GS160</f>
        <v>0</v>
      </c>
      <c r="LX139" s="243">
        <f t="shared" ref="LX139:LX150" si="1932">LX138+GV160</f>
        <v>0</v>
      </c>
      <c r="LY139" s="243">
        <f t="shared" ref="LY139:LY150" si="1933">LY138+GY160</f>
        <v>0</v>
      </c>
      <c r="LZ139" s="243">
        <f t="shared" ref="LZ139:LZ150" si="1934">LZ138+HB160</f>
        <v>0</v>
      </c>
      <c r="MA139" s="243">
        <f t="shared" ref="MA139:MA150" si="1935">MA138+HE160</f>
        <v>0</v>
      </c>
      <c r="MB139" s="243">
        <f t="shared" ref="MB139:MB150" si="1936">MB138+HH160</f>
        <v>0</v>
      </c>
      <c r="MC139" s="243">
        <f>MC137+HK160</f>
        <v>0</v>
      </c>
      <c r="MD139" s="243">
        <f t="shared" ref="MD139:MD150" si="1937">MD138+HN160</f>
        <v>0</v>
      </c>
      <c r="ME139" s="243">
        <f t="shared" ref="ME139:ME150" si="1938">ME138+HQ160</f>
        <v>0</v>
      </c>
      <c r="MF139" s="243">
        <f t="shared" ref="MF139:MF150" si="1939">MF138+HW160</f>
        <v>0</v>
      </c>
      <c r="MG139" s="243">
        <f t="shared" ref="MG139:MG150" si="1940">MG138+IC160</f>
        <v>0</v>
      </c>
      <c r="MH139" s="243">
        <f t="shared" ref="MH139:MH150" si="1941">MH138+II160</f>
        <v>0</v>
      </c>
      <c r="MI139" s="243">
        <f t="shared" ref="MI139:MI150" si="1942">MI138+IL160</f>
        <v>0</v>
      </c>
      <c r="MJ139" s="243">
        <f t="shared" ref="MJ139:MJ150" si="1943">MJ138+IR160</f>
        <v>0</v>
      </c>
      <c r="MK139" s="243">
        <f t="shared" ref="MK139:MK150" si="1944">MK138+IX160</f>
        <v>0</v>
      </c>
      <c r="ML139" s="243">
        <f t="shared" ref="ML139:ML150" si="1945">ML138+JA160</f>
        <v>0</v>
      </c>
      <c r="MM139" s="243">
        <f t="shared" ref="MM139:MM150" si="1946">MM138+JG160</f>
        <v>0</v>
      </c>
      <c r="MN139" s="243">
        <f t="shared" ref="MN139:MN150" si="1947">MN138+JJ160</f>
        <v>0</v>
      </c>
      <c r="MO139" s="243">
        <f t="shared" ref="MO139:MO150" si="1948">MO138+JM160</f>
        <v>0</v>
      </c>
      <c r="MP139" s="243">
        <f t="shared" ref="MP139:MP150" si="1949">MP138+JP160</f>
        <v>0</v>
      </c>
      <c r="MQ139" s="243">
        <f t="shared" ref="MQ139:MQ150" si="1950">HT160+MQ138</f>
        <v>0</v>
      </c>
      <c r="MR139" s="243">
        <f t="shared" ref="MR139:MR150" si="1951">HZ160+MR138</f>
        <v>0</v>
      </c>
      <c r="MS139" s="243">
        <f t="shared" ref="MS139:MS150" si="1952">IF160+MS138</f>
        <v>0</v>
      </c>
      <c r="MT139" s="243">
        <f t="shared" ref="MT139:MT150" si="1953">IO160+MT138</f>
        <v>0</v>
      </c>
      <c r="MU139" s="243">
        <f t="shared" ref="MU139:MU150" si="1954">IU160+MU138</f>
        <v>0</v>
      </c>
      <c r="MV139" s="243">
        <f t="shared" ref="MV139:MV150" si="1955">JD160+MV138</f>
        <v>0</v>
      </c>
      <c r="MW139" s="861">
        <f t="shared" si="1576"/>
        <v>44197</v>
      </c>
      <c r="MX139" s="253">
        <f t="shared" si="1577"/>
        <v>378006.22499999998</v>
      </c>
      <c r="MY139" s="243">
        <f t="shared" si="1578"/>
        <v>0</v>
      </c>
      <c r="MZ139" s="243">
        <f t="shared" si="1579"/>
        <v>0</v>
      </c>
      <c r="NA139" s="243">
        <f t="shared" si="1580"/>
        <v>378006.22499999998</v>
      </c>
      <c r="NB139" s="359"/>
      <c r="NC139" s="1159">
        <f t="shared" si="1772"/>
        <v>43739</v>
      </c>
      <c r="ND139" s="378">
        <f t="shared" si="1773"/>
        <v>2458.75</v>
      </c>
      <c r="NE139" s="378">
        <f t="shared" si="1774"/>
        <v>0</v>
      </c>
      <c r="NF139" s="382">
        <f t="shared" si="1775"/>
        <v>0</v>
      </c>
      <c r="NG139" s="274">
        <f t="shared" si="1776"/>
        <v>2458.75</v>
      </c>
      <c r="NH139" s="819">
        <f t="shared" si="1777"/>
        <v>43739</v>
      </c>
      <c r="NI139" s="269">
        <f t="shared" si="1778"/>
        <v>2458.75</v>
      </c>
      <c r="NJ139" s="274">
        <f t="shared" si="1779"/>
        <v>0</v>
      </c>
      <c r="NK139" s="1113">
        <f t="shared" si="1780"/>
        <v>1</v>
      </c>
      <c r="NL139" s="992">
        <f t="shared" si="1781"/>
        <v>0</v>
      </c>
      <c r="NM139" s="413">
        <f t="shared" si="1782"/>
        <v>43739</v>
      </c>
      <c r="NN139" s="378">
        <f t="shared" si="1875"/>
        <v>263503.35999999999</v>
      </c>
      <c r="NO139" s="243">
        <f>MAX(NN55:NN139)</f>
        <v>263503.35999999999</v>
      </c>
      <c r="NP139" s="243">
        <f t="shared" si="1783"/>
        <v>0</v>
      </c>
      <c r="NQ139" s="276">
        <f>(NP139=NP203)*1</f>
        <v>0</v>
      </c>
      <c r="NR139" s="254">
        <f t="shared" si="1784"/>
        <v>0</v>
      </c>
      <c r="NS139" s="757"/>
      <c r="NT139" s="757"/>
      <c r="NU139" s="758"/>
      <c r="NV139" s="758"/>
      <c r="NW139" s="758"/>
      <c r="NX139" s="234"/>
      <c r="NY139" s="241"/>
      <c r="NZ139" s="241"/>
      <c r="OA139" s="143"/>
      <c r="OB139" s="241"/>
      <c r="OC139" s="241"/>
      <c r="OD139" s="236"/>
      <c r="OE139" s="236"/>
      <c r="OF139" s="236"/>
      <c r="OG139" s="234"/>
      <c r="OH139" s="143"/>
      <c r="OI139" s="236"/>
      <c r="OJ139" s="236"/>
      <c r="OK139" s="236"/>
      <c r="OL139" s="236"/>
      <c r="OM139" s="236"/>
      <c r="ON139" s="236"/>
      <c r="OO139" s="236"/>
      <c r="OP139" s="236"/>
      <c r="OQ139" s="236"/>
      <c r="OR139" s="236"/>
      <c r="OS139" s="236"/>
      <c r="OT139" s="236"/>
      <c r="OU139" s="236"/>
      <c r="OV139" s="236"/>
      <c r="OW139" s="236"/>
      <c r="OX139" s="236"/>
      <c r="OY139" s="236"/>
      <c r="OZ139" s="236"/>
      <c r="PA139" s="236"/>
      <c r="PB139" s="236"/>
      <c r="PC139" s="236"/>
      <c r="PD139" s="236"/>
      <c r="PE139" s="236"/>
      <c r="PF139" s="236"/>
      <c r="PG139" s="236"/>
      <c r="PH139" s="236"/>
      <c r="PI139" s="236"/>
      <c r="PJ139" s="236"/>
      <c r="PK139" s="236"/>
      <c r="PL139" s="236"/>
      <c r="PM139" s="236"/>
      <c r="PN139" s="236"/>
      <c r="PO139" s="236"/>
      <c r="PP139" s="236"/>
      <c r="PQ139" s="236"/>
      <c r="PR139" s="236"/>
      <c r="PS139" s="236"/>
      <c r="PT139" s="236"/>
      <c r="PU139" s="236"/>
      <c r="PV139" s="236"/>
      <c r="PW139" s="236"/>
      <c r="PX139" s="236"/>
      <c r="PY139" s="236"/>
      <c r="PZ139" s="236"/>
      <c r="QA139" s="236"/>
      <c r="QB139" s="236"/>
      <c r="QC139" s="236"/>
      <c r="QD139" s="236"/>
      <c r="QE139" s="236"/>
      <c r="QF139" s="236"/>
      <c r="QG139" s="236"/>
      <c r="QH139" s="236"/>
      <c r="QI139" s="236"/>
      <c r="QJ139" s="236"/>
      <c r="QK139" s="236"/>
      <c r="QL139" s="236"/>
      <c r="QM139" s="236"/>
      <c r="QN139" s="236"/>
      <c r="QO139" s="236"/>
      <c r="QP139" s="236"/>
      <c r="QQ139" s="236"/>
      <c r="QR139" s="236"/>
      <c r="QS139" s="236"/>
      <c r="QT139" s="236"/>
      <c r="QU139" s="236"/>
      <c r="QV139" s="236"/>
      <c r="QW139" s="236"/>
      <c r="QX139" s="236"/>
      <c r="QY139" s="84"/>
      <c r="QZ139" s="84"/>
      <c r="RA139" s="84"/>
      <c r="RB139" s="84"/>
      <c r="RC139" s="84"/>
      <c r="RD139" s="84"/>
      <c r="RE139" s="84"/>
      <c r="RF139" s="84"/>
      <c r="RG139" s="84"/>
      <c r="RH139" s="84"/>
      <c r="RI139" s="84"/>
      <c r="RJ139" s="84"/>
      <c r="RK139" s="84"/>
      <c r="RL139" s="84"/>
      <c r="RM139" s="84"/>
      <c r="RN139" s="84"/>
      <c r="RO139" s="84"/>
      <c r="RP139" s="84"/>
      <c r="RQ139" s="84"/>
      <c r="RR139" s="84"/>
      <c r="RS139" s="84"/>
      <c r="RT139" s="84"/>
      <c r="RU139" s="84"/>
      <c r="RV139" s="84"/>
      <c r="RW139" s="84"/>
      <c r="RX139" s="84"/>
      <c r="RY139" s="84"/>
      <c r="RZ139" s="84"/>
      <c r="SA139" s="84"/>
      <c r="SB139" s="84"/>
      <c r="SC139" s="84"/>
      <c r="SD139" s="84"/>
      <c r="SE139" s="84"/>
      <c r="SF139" s="84"/>
      <c r="SG139" s="84"/>
      <c r="SH139" s="84"/>
      <c r="SI139" s="84"/>
      <c r="SJ139" s="84"/>
      <c r="SK139" s="84"/>
      <c r="SL139" s="84"/>
      <c r="SM139" s="84"/>
      <c r="SN139" s="84"/>
      <c r="SO139" s="84"/>
      <c r="SP139" s="84"/>
      <c r="SQ139" s="84"/>
      <c r="SR139" s="84"/>
      <c r="SS139" s="84"/>
      <c r="ST139" s="84"/>
      <c r="SU139" s="84"/>
      <c r="SV139" s="84"/>
      <c r="SW139" s="84"/>
      <c r="SX139" s="84"/>
      <c r="SY139" s="84"/>
      <c r="SZ139" s="84"/>
      <c r="TA139" s="84"/>
      <c r="TB139" s="84"/>
      <c r="TC139" s="84"/>
      <c r="TD139" s="84"/>
      <c r="TE139" s="84"/>
      <c r="TF139" s="84"/>
      <c r="TG139" s="84"/>
      <c r="TH139" s="84"/>
      <c r="TI139" s="84"/>
      <c r="TJ139" s="84"/>
      <c r="TK139" s="84"/>
      <c r="TL139" s="84"/>
      <c r="TM139" s="84"/>
      <c r="TN139" s="84"/>
      <c r="TO139" s="84"/>
      <c r="TP139" s="84"/>
      <c r="TQ139" s="84"/>
      <c r="TR139" s="84"/>
      <c r="TS139" s="84"/>
      <c r="TT139" s="84"/>
      <c r="TU139" s="84"/>
      <c r="TV139" s="84"/>
      <c r="TW139" s="84"/>
      <c r="TX139" s="84"/>
      <c r="TY139" s="84"/>
      <c r="TZ139" s="84"/>
      <c r="UA139" s="84"/>
      <c r="UB139" s="84"/>
      <c r="UC139" s="84"/>
      <c r="UD139" s="84"/>
      <c r="UE139" s="84"/>
      <c r="UF139" s="84"/>
      <c r="UG139" s="84"/>
      <c r="UH139" s="84"/>
      <c r="UI139" s="84"/>
    </row>
    <row r="140" spans="1:555" s="90" customFormat="1" ht="19.5" customHeight="1" x14ac:dyDescent="0.35">
      <c r="A140" s="84"/>
      <c r="B140" s="1167">
        <f t="shared" si="1785"/>
        <v>43770</v>
      </c>
      <c r="C140" s="867">
        <f t="shared" si="1786"/>
        <v>44151.86</v>
      </c>
      <c r="D140" s="869">
        <v>0</v>
      </c>
      <c r="E140" s="869">
        <v>0</v>
      </c>
      <c r="F140" s="867">
        <f t="shared" si="1662"/>
        <v>426.13</v>
      </c>
      <c r="G140" s="870">
        <f t="shared" si="1787"/>
        <v>44577.99</v>
      </c>
      <c r="H140" s="953">
        <f t="shared" si="1788"/>
        <v>9.6514620222115221E-3</v>
      </c>
      <c r="I140" s="355">
        <f t="shared" si="1789"/>
        <v>263929.49</v>
      </c>
      <c r="J140" s="355">
        <f>MAX(I55:I140)</f>
        <v>263929.49</v>
      </c>
      <c r="K140" s="355">
        <f t="shared" si="1663"/>
        <v>0</v>
      </c>
      <c r="L140" s="1145">
        <f t="shared" si="1664"/>
        <v>43770</v>
      </c>
      <c r="M140" s="330">
        <f t="shared" si="1790"/>
        <v>0</v>
      </c>
      <c r="N140" s="1035">
        <v>-493.75</v>
      </c>
      <c r="O140" s="498">
        <f t="shared" si="1665"/>
        <v>0</v>
      </c>
      <c r="P140" s="330">
        <f t="shared" si="1791"/>
        <v>1</v>
      </c>
      <c r="Q140" s="382">
        <f t="shared" si="1666"/>
        <v>-49.375</v>
      </c>
      <c r="R140" s="274">
        <f t="shared" si="1667"/>
        <v>-49.375</v>
      </c>
      <c r="S140" s="499">
        <f t="shared" si="1792"/>
        <v>0</v>
      </c>
      <c r="T140" s="1036">
        <v>125</v>
      </c>
      <c r="U140" s="269">
        <f t="shared" si="1668"/>
        <v>0</v>
      </c>
      <c r="V140" s="499">
        <f t="shared" si="1793"/>
        <v>1</v>
      </c>
      <c r="W140" s="1036">
        <v>12.5</v>
      </c>
      <c r="X140" s="269">
        <f t="shared" si="1669"/>
        <v>12.5</v>
      </c>
      <c r="Y140" s="499">
        <f t="shared" si="1794"/>
        <v>0</v>
      </c>
      <c r="Z140" s="719">
        <v>-1410</v>
      </c>
      <c r="AA140" s="392">
        <f t="shared" si="1670"/>
        <v>0</v>
      </c>
      <c r="AB140" s="330">
        <f t="shared" si="1795"/>
        <v>0</v>
      </c>
      <c r="AC140" s="298">
        <f t="shared" si="1671"/>
        <v>-705</v>
      </c>
      <c r="AD140" s="274">
        <f t="shared" si="1672"/>
        <v>0</v>
      </c>
      <c r="AE140" s="499">
        <f t="shared" si="1796"/>
        <v>1</v>
      </c>
      <c r="AF140" s="964">
        <v>-141</v>
      </c>
      <c r="AG140" s="274">
        <f t="shared" si="1673"/>
        <v>-141</v>
      </c>
      <c r="AH140" s="499">
        <f t="shared" si="1797"/>
        <v>0</v>
      </c>
      <c r="AI140" s="1036">
        <v>2790</v>
      </c>
      <c r="AJ140" s="392">
        <f t="shared" si="1674"/>
        <v>0</v>
      </c>
      <c r="AK140" s="330">
        <f t="shared" si="1798"/>
        <v>0</v>
      </c>
      <c r="AL140" s="1036">
        <v>1395</v>
      </c>
      <c r="AM140" s="274">
        <f t="shared" si="1675"/>
        <v>0</v>
      </c>
      <c r="AN140" s="499">
        <f t="shared" si="1799"/>
        <v>1</v>
      </c>
      <c r="AO140" s="1036">
        <v>558</v>
      </c>
      <c r="AP140" s="392">
        <f t="shared" si="1676"/>
        <v>558</v>
      </c>
      <c r="AQ140" s="316">
        <f t="shared" si="1800"/>
        <v>0</v>
      </c>
      <c r="AR140" s="964">
        <v>-1416.25</v>
      </c>
      <c r="AS140" s="392">
        <f t="shared" si="1677"/>
        <v>0</v>
      </c>
      <c r="AT140" s="276">
        <f t="shared" si="1801"/>
        <v>0</v>
      </c>
      <c r="AU140" s="964">
        <v>-708.12</v>
      </c>
      <c r="AV140" s="392">
        <f t="shared" si="1678"/>
        <v>0</v>
      </c>
      <c r="AW140" s="297">
        <f t="shared" si="1802"/>
        <v>1</v>
      </c>
      <c r="AX140" s="964">
        <v>-141.62</v>
      </c>
      <c r="AY140" s="274">
        <f t="shared" si="1679"/>
        <v>-141.62</v>
      </c>
      <c r="AZ140" s="499">
        <f t="shared" si="1803"/>
        <v>0</v>
      </c>
      <c r="BA140" s="506">
        <v>1930</v>
      </c>
      <c r="BB140" s="392">
        <f t="shared" si="1680"/>
        <v>0</v>
      </c>
      <c r="BC140" s="330">
        <f t="shared" si="1804"/>
        <v>0</v>
      </c>
      <c r="BD140" s="506">
        <v>-1025</v>
      </c>
      <c r="BE140" s="274">
        <f t="shared" si="1681"/>
        <v>0</v>
      </c>
      <c r="BF140" s="499">
        <f t="shared" si="1805"/>
        <v>0</v>
      </c>
      <c r="BG140" s="1036">
        <v>875</v>
      </c>
      <c r="BH140" s="358">
        <f t="shared" si="1682"/>
        <v>0</v>
      </c>
      <c r="BI140" s="499">
        <f t="shared" si="1806"/>
        <v>0</v>
      </c>
      <c r="BJ140" s="1036">
        <v>1475</v>
      </c>
      <c r="BK140" s="269">
        <f t="shared" si="1683"/>
        <v>0</v>
      </c>
      <c r="BL140" s="499">
        <f t="shared" si="1807"/>
        <v>1</v>
      </c>
      <c r="BM140" s="382">
        <f t="shared" si="1684"/>
        <v>737.5</v>
      </c>
      <c r="BN140" s="392">
        <f t="shared" si="1685"/>
        <v>737.5</v>
      </c>
      <c r="BO140" s="499">
        <f t="shared" si="1808"/>
        <v>0</v>
      </c>
      <c r="BP140" s="1036">
        <v>300</v>
      </c>
      <c r="BQ140" s="274">
        <f t="shared" si="1686"/>
        <v>0</v>
      </c>
      <c r="BR140" s="499">
        <f t="shared" si="1809"/>
        <v>0</v>
      </c>
      <c r="BS140" s="719">
        <v>-393.75</v>
      </c>
      <c r="BT140" s="269">
        <f t="shared" si="1687"/>
        <v>0</v>
      </c>
      <c r="BU140" s="499">
        <f t="shared" si="1810"/>
        <v>1</v>
      </c>
      <c r="BV140" s="298">
        <f t="shared" si="1688"/>
        <v>-196.875</v>
      </c>
      <c r="BW140" s="392">
        <f t="shared" si="1689"/>
        <v>-196.875</v>
      </c>
      <c r="BX140" s="499">
        <f t="shared" si="1811"/>
        <v>0</v>
      </c>
      <c r="BY140" s="1036">
        <v>1110</v>
      </c>
      <c r="BZ140" s="392">
        <f t="shared" si="1690"/>
        <v>0</v>
      </c>
      <c r="CA140" s="297">
        <f t="shared" si="1876"/>
        <v>0</v>
      </c>
      <c r="CB140" s="964">
        <v>-3530</v>
      </c>
      <c r="CC140" s="269">
        <f t="shared" si="1691"/>
        <v>0</v>
      </c>
      <c r="CD140" s="501">
        <f t="shared" si="1812"/>
        <v>0</v>
      </c>
      <c r="CE140" s="298">
        <f t="shared" si="1692"/>
        <v>-1765</v>
      </c>
      <c r="CF140" s="500">
        <f t="shared" si="1693"/>
        <v>0</v>
      </c>
      <c r="CG140" s="330">
        <f t="shared" si="1813"/>
        <v>1</v>
      </c>
      <c r="CH140" s="964">
        <v>-353</v>
      </c>
      <c r="CI140" s="299">
        <f t="shared" si="1694"/>
        <v>-353</v>
      </c>
      <c r="CJ140" s="499">
        <f t="shared" si="1814"/>
        <v>0</v>
      </c>
      <c r="CK140" s="506"/>
      <c r="CL140" s="392">
        <f t="shared" si="1695"/>
        <v>0</v>
      </c>
      <c r="CM140" s="330">
        <f t="shared" si="1815"/>
        <v>0</v>
      </c>
      <c r="CN140" s="506"/>
      <c r="CO140" s="269">
        <f t="shared" si="1696"/>
        <v>0</v>
      </c>
      <c r="CP140" s="501">
        <f t="shared" si="1816"/>
        <v>0</v>
      </c>
      <c r="CQ140" s="506"/>
      <c r="CR140" s="299"/>
      <c r="CS140" s="330">
        <f t="shared" si="1817"/>
        <v>1</v>
      </c>
      <c r="CT140" s="506"/>
      <c r="CU140" s="274">
        <f t="shared" si="1697"/>
        <v>0</v>
      </c>
      <c r="CV140" s="323">
        <f t="shared" si="1698"/>
        <v>426.13</v>
      </c>
      <c r="CW140" s="323">
        <f t="shared" si="1818"/>
        <v>263929.49</v>
      </c>
      <c r="CX140" s="223"/>
      <c r="CY140" s="1127">
        <f t="shared" si="1819"/>
        <v>43770</v>
      </c>
      <c r="CZ140" s="297">
        <f t="shared" si="1820"/>
        <v>0</v>
      </c>
      <c r="DA140" s="269">
        <v>4330</v>
      </c>
      <c r="DB140" s="299">
        <f t="shared" si="1699"/>
        <v>0</v>
      </c>
      <c r="DC140" s="297">
        <f t="shared" si="1821"/>
        <v>0</v>
      </c>
      <c r="DD140" s="298">
        <f t="shared" si="1700"/>
        <v>433</v>
      </c>
      <c r="DE140" s="299">
        <f t="shared" si="1701"/>
        <v>0</v>
      </c>
      <c r="DF140" s="297">
        <f t="shared" si="1822"/>
        <v>0</v>
      </c>
      <c r="DG140" s="1217">
        <v>5335</v>
      </c>
      <c r="DH140" s="299">
        <f t="shared" si="1702"/>
        <v>0</v>
      </c>
      <c r="DI140" s="297">
        <f t="shared" si="1823"/>
        <v>0</v>
      </c>
      <c r="DJ140" s="1039">
        <v>534</v>
      </c>
      <c r="DK140" s="596">
        <f t="shared" si="1703"/>
        <v>0</v>
      </c>
      <c r="DL140" s="297">
        <f t="shared" si="1824"/>
        <v>0</v>
      </c>
      <c r="DM140" s="1217">
        <v>650</v>
      </c>
      <c r="DN140" s="596">
        <f t="shared" si="1704"/>
        <v>0</v>
      </c>
      <c r="DO140" s="330">
        <f t="shared" si="1825"/>
        <v>0</v>
      </c>
      <c r="DP140" s="298">
        <f t="shared" si="1705"/>
        <v>325</v>
      </c>
      <c r="DQ140" s="274">
        <f t="shared" si="1706"/>
        <v>0</v>
      </c>
      <c r="DR140" s="499">
        <f t="shared" si="1826"/>
        <v>0</v>
      </c>
      <c r="DS140" s="298">
        <f t="shared" si="1707"/>
        <v>65</v>
      </c>
      <c r="DT140" s="274">
        <f t="shared" si="1708"/>
        <v>0</v>
      </c>
      <c r="DU140" s="297">
        <f t="shared" si="1827"/>
        <v>0</v>
      </c>
      <c r="DV140" s="1039">
        <v>2512</v>
      </c>
      <c r="DW140" s="596">
        <f t="shared" si="1709"/>
        <v>0</v>
      </c>
      <c r="DX140" s="297">
        <f t="shared" si="1828"/>
        <v>0</v>
      </c>
      <c r="DY140" s="269">
        <f t="shared" si="1710"/>
        <v>1256</v>
      </c>
      <c r="DZ140" s="596">
        <f t="shared" si="1711"/>
        <v>0</v>
      </c>
      <c r="EA140" s="297">
        <f t="shared" si="1829"/>
        <v>0</v>
      </c>
      <c r="EB140" s="1053">
        <v>502</v>
      </c>
      <c r="EC140" s="596">
        <f t="shared" si="1712"/>
        <v>0</v>
      </c>
      <c r="ED140" s="297">
        <f t="shared" si="1830"/>
        <v>0</v>
      </c>
      <c r="EE140" s="274">
        <v>-1712</v>
      </c>
      <c r="EF140" s="596">
        <f t="shared" si="1713"/>
        <v>0</v>
      </c>
      <c r="EG140" s="297">
        <f t="shared" si="1831"/>
        <v>0</v>
      </c>
      <c r="EH140" s="269">
        <f t="shared" si="1714"/>
        <v>-856</v>
      </c>
      <c r="EI140" s="596">
        <f t="shared" si="1715"/>
        <v>0</v>
      </c>
      <c r="EJ140" s="276">
        <f t="shared" si="1832"/>
        <v>0</v>
      </c>
      <c r="EK140" s="269">
        <f t="shared" si="1716"/>
        <v>-171.2</v>
      </c>
      <c r="EL140" s="596">
        <f t="shared" si="1717"/>
        <v>0</v>
      </c>
      <c r="EM140" s="297">
        <f t="shared" si="1833"/>
        <v>0</v>
      </c>
      <c r="EN140" s="1230">
        <v>-460</v>
      </c>
      <c r="EO140" s="596">
        <f t="shared" si="1718"/>
        <v>0</v>
      </c>
      <c r="EP140" s="297">
        <f t="shared" si="1834"/>
        <v>0</v>
      </c>
      <c r="EQ140" s="269">
        <v>-10</v>
      </c>
      <c r="ER140" s="596">
        <f t="shared" si="1719"/>
        <v>0</v>
      </c>
      <c r="ES140" s="297">
        <f t="shared" si="1835"/>
        <v>0</v>
      </c>
      <c r="ET140" s="1039">
        <v>1690</v>
      </c>
      <c r="EU140" s="596">
        <f t="shared" si="1720"/>
        <v>0</v>
      </c>
      <c r="EV140" s="297">
        <f t="shared" si="1836"/>
        <v>0</v>
      </c>
      <c r="EW140" s="1039">
        <v>1719</v>
      </c>
      <c r="EX140" s="596">
        <f t="shared" si="1721"/>
        <v>0</v>
      </c>
      <c r="EY140" s="297">
        <f t="shared" si="1837"/>
        <v>0</v>
      </c>
      <c r="EZ140" s="1036">
        <v>859</v>
      </c>
      <c r="FA140" s="596">
        <f t="shared" si="1722"/>
        <v>0</v>
      </c>
      <c r="FB140" s="297">
        <f t="shared" si="1838"/>
        <v>0</v>
      </c>
      <c r="FC140" s="964">
        <v>-306.25</v>
      </c>
      <c r="FD140" s="596">
        <f t="shared" si="1723"/>
        <v>0</v>
      </c>
      <c r="FE140" s="297">
        <f t="shared" si="1839"/>
        <v>0</v>
      </c>
      <c r="FF140" s="1236">
        <v>950</v>
      </c>
      <c r="FG140" s="596">
        <f t="shared" si="1724"/>
        <v>0</v>
      </c>
      <c r="FH140" s="297">
        <f t="shared" si="1840"/>
        <v>0</v>
      </c>
      <c r="FI140" s="1039">
        <v>475</v>
      </c>
      <c r="FJ140" s="596">
        <f t="shared" si="1725"/>
        <v>0</v>
      </c>
      <c r="FK140" s="297">
        <f t="shared" si="1841"/>
        <v>0</v>
      </c>
      <c r="FL140" s="1039">
        <v>485</v>
      </c>
      <c r="FM140" s="596">
        <f t="shared" si="1726"/>
        <v>0</v>
      </c>
      <c r="FN140" s="297">
        <f t="shared" si="1842"/>
        <v>0</v>
      </c>
      <c r="FO140" s="1040">
        <v>-8150</v>
      </c>
      <c r="FP140" s="274">
        <f t="shared" si="1727"/>
        <v>0</v>
      </c>
      <c r="FQ140" s="274"/>
      <c r="FR140" s="297">
        <f t="shared" si="1843"/>
        <v>0</v>
      </c>
      <c r="FS140" s="269">
        <f t="shared" si="1728"/>
        <v>-4075</v>
      </c>
      <c r="FT140" s="596">
        <f t="shared" si="1729"/>
        <v>0</v>
      </c>
      <c r="FU140" s="297">
        <f t="shared" si="1844"/>
        <v>0</v>
      </c>
      <c r="FV140" s="269">
        <f t="shared" si="1730"/>
        <v>-815</v>
      </c>
      <c r="FW140" s="596">
        <f t="shared" si="1731"/>
        <v>0</v>
      </c>
      <c r="FX140" s="301">
        <f t="shared" si="1732"/>
        <v>0</v>
      </c>
      <c r="FY140" s="492">
        <f t="shared" si="1845"/>
        <v>0</v>
      </c>
      <c r="FZ140" s="302"/>
      <c r="GA140" s="1131">
        <f t="shared" si="1733"/>
        <v>43770</v>
      </c>
      <c r="GB140" s="316">
        <f t="shared" si="1846"/>
        <v>0</v>
      </c>
      <c r="GC140" s="323">
        <v>3707.5</v>
      </c>
      <c r="GD140" s="268">
        <f t="shared" si="1734"/>
        <v>0</v>
      </c>
      <c r="GE140" s="316">
        <f t="shared" si="1847"/>
        <v>0</v>
      </c>
      <c r="GF140" s="1036">
        <v>370.75</v>
      </c>
      <c r="GG140" s="386">
        <f t="shared" si="1735"/>
        <v>0</v>
      </c>
      <c r="GH140" s="669">
        <f t="shared" si="1848"/>
        <v>0</v>
      </c>
      <c r="GI140" s="1036">
        <v>5040</v>
      </c>
      <c r="GJ140" s="268">
        <f t="shared" si="1736"/>
        <v>0</v>
      </c>
      <c r="GK140" s="546">
        <f t="shared" si="1849"/>
        <v>0</v>
      </c>
      <c r="GL140" s="268">
        <f t="shared" si="1737"/>
        <v>504</v>
      </c>
      <c r="GM140" s="386">
        <f t="shared" si="1738"/>
        <v>0</v>
      </c>
      <c r="GN140" s="297">
        <f t="shared" si="1850"/>
        <v>0</v>
      </c>
      <c r="GO140" s="269">
        <v>-115</v>
      </c>
      <c r="GP140" s="596">
        <f t="shared" si="1739"/>
        <v>0</v>
      </c>
      <c r="GQ140" s="330">
        <f t="shared" si="1851"/>
        <v>0</v>
      </c>
      <c r="GR140" s="298">
        <f t="shared" si="1740"/>
        <v>-57.5</v>
      </c>
      <c r="GS140" s="274">
        <f t="shared" si="1741"/>
        <v>0</v>
      </c>
      <c r="GT140" s="499">
        <f t="shared" si="1852"/>
        <v>0</v>
      </c>
      <c r="GU140" s="298">
        <f t="shared" si="1742"/>
        <v>-11.5</v>
      </c>
      <c r="GV140" s="274">
        <f t="shared" si="1743"/>
        <v>0</v>
      </c>
      <c r="GW140" s="499">
        <f t="shared" si="1853"/>
        <v>0</v>
      </c>
      <c r="GX140" s="1036">
        <v>825</v>
      </c>
      <c r="GY140" s="274">
        <f t="shared" si="1744"/>
        <v>0</v>
      </c>
      <c r="GZ140" s="499">
        <f t="shared" si="1854"/>
        <v>0</v>
      </c>
      <c r="HA140" s="298">
        <f t="shared" si="1745"/>
        <v>412.5</v>
      </c>
      <c r="HB140" s="274">
        <f t="shared" si="1746"/>
        <v>0</v>
      </c>
      <c r="HC140" s="499">
        <f t="shared" si="1855"/>
        <v>0</v>
      </c>
      <c r="HD140" s="1036">
        <v>165</v>
      </c>
      <c r="HE140" s="274">
        <f t="shared" si="1747"/>
        <v>0</v>
      </c>
      <c r="HF140" s="691">
        <f t="shared" si="1856"/>
        <v>0</v>
      </c>
      <c r="HG140" s="317">
        <v>-1477.5</v>
      </c>
      <c r="HH140" s="498">
        <f t="shared" si="1748"/>
        <v>0</v>
      </c>
      <c r="HI140" s="691">
        <f t="shared" si="1857"/>
        <v>0</v>
      </c>
      <c r="HJ140" s="317">
        <f t="shared" si="1749"/>
        <v>-738.75</v>
      </c>
      <c r="HK140" s="498">
        <f t="shared" si="1750"/>
        <v>0</v>
      </c>
      <c r="HL140" s="689">
        <f t="shared" si="1858"/>
        <v>0</v>
      </c>
      <c r="HM140" s="317">
        <f t="shared" si="1751"/>
        <v>-147.75</v>
      </c>
      <c r="HN140" s="317">
        <f t="shared" si="1752"/>
        <v>0</v>
      </c>
      <c r="HO140" s="691">
        <f t="shared" si="1859"/>
        <v>0</v>
      </c>
      <c r="HP140" s="1036">
        <v>750</v>
      </c>
      <c r="HQ140" s="498">
        <f t="shared" si="1753"/>
        <v>0</v>
      </c>
      <c r="HR140" s="499"/>
      <c r="HS140" s="298"/>
      <c r="HT140" s="392"/>
      <c r="HU140" s="691">
        <f t="shared" si="1860"/>
        <v>0</v>
      </c>
      <c r="HV140" s="1036">
        <v>455</v>
      </c>
      <c r="HW140" s="498">
        <f t="shared" si="1754"/>
        <v>0</v>
      </c>
      <c r="HX140" s="499"/>
      <c r="HY140" s="298"/>
      <c r="HZ140" s="392"/>
      <c r="IA140" s="689">
        <f t="shared" si="1861"/>
        <v>0</v>
      </c>
      <c r="IB140" s="1036">
        <v>515</v>
      </c>
      <c r="IC140" s="317">
        <f t="shared" si="1755"/>
        <v>0</v>
      </c>
      <c r="ID140" s="499">
        <f t="shared" si="1862"/>
        <v>0</v>
      </c>
      <c r="IE140" s="1036">
        <v>9.5</v>
      </c>
      <c r="IF140" s="392">
        <f t="shared" si="1756"/>
        <v>0</v>
      </c>
      <c r="IG140" s="691">
        <f t="shared" si="1863"/>
        <v>0</v>
      </c>
      <c r="IH140" s="317">
        <v>1400</v>
      </c>
      <c r="II140" s="498">
        <f t="shared" si="1757"/>
        <v>0</v>
      </c>
      <c r="IJ140" s="691">
        <f t="shared" si="1864"/>
        <v>0</v>
      </c>
      <c r="IK140" s="298">
        <f t="shared" si="1758"/>
        <v>700</v>
      </c>
      <c r="IL140" s="317">
        <f t="shared" si="1759"/>
        <v>0</v>
      </c>
      <c r="IM140" s="499">
        <f t="shared" si="1865"/>
        <v>0</v>
      </c>
      <c r="IN140" s="1036">
        <v>84.5</v>
      </c>
      <c r="IO140" s="392">
        <f t="shared" si="1760"/>
        <v>0</v>
      </c>
      <c r="IP140" s="499">
        <f t="shared" si="1866"/>
        <v>0</v>
      </c>
      <c r="IQ140" s="964">
        <v>-131.25</v>
      </c>
      <c r="IR140" s="392">
        <f t="shared" si="1761"/>
        <v>0</v>
      </c>
      <c r="IS140" s="499"/>
      <c r="IT140" s="298"/>
      <c r="IU140" s="392"/>
      <c r="IV140" s="499">
        <f t="shared" si="1867"/>
        <v>0</v>
      </c>
      <c r="IW140" s="719">
        <v>325</v>
      </c>
      <c r="IX140" s="392">
        <f t="shared" si="1762"/>
        <v>0</v>
      </c>
      <c r="IY140" s="499">
        <f t="shared" si="1868"/>
        <v>0</v>
      </c>
      <c r="IZ140" s="298">
        <f t="shared" si="1763"/>
        <v>162.5</v>
      </c>
      <c r="JA140" s="392">
        <f t="shared" si="1764"/>
        <v>0</v>
      </c>
      <c r="JB140" s="385">
        <f t="shared" si="1869"/>
        <v>0</v>
      </c>
      <c r="JC140" s="298">
        <v>-4.87</v>
      </c>
      <c r="JD140" s="392">
        <f t="shared" si="1765"/>
        <v>0</v>
      </c>
      <c r="JE140" s="499">
        <f t="shared" si="1870"/>
        <v>0</v>
      </c>
      <c r="JF140" s="298">
        <v>690</v>
      </c>
      <c r="JG140" s="392">
        <f t="shared" si="1766"/>
        <v>0</v>
      </c>
      <c r="JH140" s="499">
        <f t="shared" si="1871"/>
        <v>0</v>
      </c>
      <c r="JI140" s="964">
        <v>-3140</v>
      </c>
      <c r="JJ140" s="392">
        <f t="shared" si="1767"/>
        <v>0</v>
      </c>
      <c r="JK140" s="499">
        <f t="shared" si="1872"/>
        <v>0</v>
      </c>
      <c r="JL140" s="964">
        <v>-1570</v>
      </c>
      <c r="JM140" s="392">
        <f t="shared" si="1768"/>
        <v>0</v>
      </c>
      <c r="JN140" s="499">
        <f t="shared" si="1873"/>
        <v>0</v>
      </c>
      <c r="JO140" s="298">
        <f t="shared" si="1769"/>
        <v>-314</v>
      </c>
      <c r="JP140" s="392">
        <f t="shared" si="1770"/>
        <v>0</v>
      </c>
      <c r="JQ140" s="561">
        <f t="shared" si="1771"/>
        <v>0</v>
      </c>
      <c r="JR140" s="498">
        <f t="shared" si="1874"/>
        <v>0</v>
      </c>
      <c r="JS140" s="223"/>
      <c r="JT140" s="254">
        <f t="shared" si="1877"/>
        <v>44228</v>
      </c>
      <c r="JU140" s="253">
        <f t="shared" si="1878"/>
        <v>0</v>
      </c>
      <c r="JV140" s="253">
        <f t="shared" si="1879"/>
        <v>32423.5</v>
      </c>
      <c r="JW140" s="253">
        <f t="shared" si="1880"/>
        <v>0</v>
      </c>
      <c r="JX140" s="253">
        <f t="shared" si="1881"/>
        <v>34619.5</v>
      </c>
      <c r="JY140" s="253">
        <f t="shared" si="1882"/>
        <v>0</v>
      </c>
      <c r="JZ140" s="253">
        <f t="shared" si="1883"/>
        <v>0</v>
      </c>
      <c r="KA140" s="253">
        <f t="shared" si="1884"/>
        <v>27815</v>
      </c>
      <c r="KB140" s="253">
        <f t="shared" si="1885"/>
        <v>0</v>
      </c>
      <c r="KC140" s="253">
        <f t="shared" si="1886"/>
        <v>0</v>
      </c>
      <c r="KD140" s="831">
        <f t="shared" si="1887"/>
        <v>62403</v>
      </c>
      <c r="KE140" s="831">
        <f t="shared" si="1888"/>
        <v>0</v>
      </c>
      <c r="KF140" s="831">
        <f t="shared" si="1889"/>
        <v>0</v>
      </c>
      <c r="KG140" s="831">
        <f t="shared" si="1890"/>
        <v>12623.980000000003</v>
      </c>
      <c r="KH140" s="831">
        <f t="shared" si="1891"/>
        <v>0</v>
      </c>
      <c r="KI140" s="831">
        <f t="shared" si="1892"/>
        <v>0</v>
      </c>
      <c r="KJ140" s="253">
        <f t="shared" si="1893"/>
        <v>0</v>
      </c>
      <c r="KK140" s="831">
        <f t="shared" si="1894"/>
        <v>0</v>
      </c>
      <c r="KL140" s="831">
        <f t="shared" si="1895"/>
        <v>119062.5</v>
      </c>
      <c r="KM140" s="831">
        <f t="shared" si="1896"/>
        <v>0</v>
      </c>
      <c r="KN140" s="831">
        <f t="shared" si="1897"/>
        <v>0</v>
      </c>
      <c r="KO140" s="831">
        <f t="shared" si="1898"/>
        <v>90034.375</v>
      </c>
      <c r="KP140" s="831">
        <f t="shared" si="1899"/>
        <v>0</v>
      </c>
      <c r="KQ140" s="831">
        <f t="shared" si="1900"/>
        <v>0</v>
      </c>
      <c r="KR140" s="831">
        <f t="shared" si="1901"/>
        <v>0</v>
      </c>
      <c r="KS140" s="831">
        <f t="shared" si="1902"/>
        <v>15227</v>
      </c>
      <c r="KT140" s="243">
        <f t="shared" si="1903"/>
        <v>0</v>
      </c>
      <c r="KU140" s="243">
        <f t="shared" si="1904"/>
        <v>0</v>
      </c>
      <c r="KV140" s="243">
        <f t="shared" si="1905"/>
        <v>0</v>
      </c>
      <c r="KW140" s="243">
        <f t="shared" si="1906"/>
        <v>0</v>
      </c>
      <c r="KX140" s="243">
        <f t="shared" si="1907"/>
        <v>0</v>
      </c>
      <c r="KY140" s="243">
        <f t="shared" si="1908"/>
        <v>0</v>
      </c>
      <c r="KZ140" s="243">
        <f t="shared" ref="KZ140:KZ150" si="1956">DT161+KZ139</f>
        <v>0</v>
      </c>
      <c r="LA140" s="243">
        <f t="shared" si="1909"/>
        <v>0</v>
      </c>
      <c r="LB140" s="243">
        <f t="shared" si="1910"/>
        <v>0</v>
      </c>
      <c r="LC140" s="243">
        <f t="shared" si="1911"/>
        <v>0</v>
      </c>
      <c r="LD140" s="243">
        <f t="shared" si="1912"/>
        <v>0</v>
      </c>
      <c r="LE140" s="243">
        <f t="shared" si="1913"/>
        <v>0</v>
      </c>
      <c r="LF140" s="243">
        <f t="shared" si="1914"/>
        <v>0</v>
      </c>
      <c r="LG140" s="243">
        <f t="shared" si="1915"/>
        <v>0</v>
      </c>
      <c r="LH140" s="243">
        <f t="shared" si="1916"/>
        <v>0</v>
      </c>
      <c r="LI140" s="243">
        <f t="shared" si="1917"/>
        <v>0</v>
      </c>
      <c r="LJ140" s="243">
        <f t="shared" si="1918"/>
        <v>0</v>
      </c>
      <c r="LK140" s="243">
        <f t="shared" si="1919"/>
        <v>0</v>
      </c>
      <c r="LL140" s="243">
        <f t="shared" si="1920"/>
        <v>0</v>
      </c>
      <c r="LM140" s="243">
        <f t="shared" si="1921"/>
        <v>0</v>
      </c>
      <c r="LN140" s="243">
        <f t="shared" si="1922"/>
        <v>0</v>
      </c>
      <c r="LO140" s="243">
        <f t="shared" si="1923"/>
        <v>0</v>
      </c>
      <c r="LP140" s="243">
        <f t="shared" si="1924"/>
        <v>0</v>
      </c>
      <c r="LQ140" s="243">
        <f t="shared" si="1925"/>
        <v>0</v>
      </c>
      <c r="LR140" s="243">
        <f t="shared" si="1926"/>
        <v>0</v>
      </c>
      <c r="LS140" s="243">
        <f t="shared" si="1927"/>
        <v>0</v>
      </c>
      <c r="LT140" s="243">
        <f t="shared" si="1928"/>
        <v>0</v>
      </c>
      <c r="LU140" s="243">
        <f t="shared" si="1929"/>
        <v>0</v>
      </c>
      <c r="LV140" s="243">
        <f t="shared" si="1930"/>
        <v>0</v>
      </c>
      <c r="LW140" s="243">
        <f t="shared" si="1931"/>
        <v>0</v>
      </c>
      <c r="LX140" s="243">
        <f t="shared" si="1932"/>
        <v>0</v>
      </c>
      <c r="LY140" s="243">
        <f t="shared" si="1933"/>
        <v>0</v>
      </c>
      <c r="LZ140" s="243">
        <f t="shared" si="1934"/>
        <v>0</v>
      </c>
      <c r="MA140" s="243">
        <f t="shared" si="1935"/>
        <v>0</v>
      </c>
      <c r="MB140" s="243">
        <f t="shared" si="1936"/>
        <v>0</v>
      </c>
      <c r="MC140" s="243">
        <f t="shared" ref="MC140:MC150" si="1957">MC139+HK161</f>
        <v>0</v>
      </c>
      <c r="MD140" s="243">
        <f t="shared" si="1937"/>
        <v>0</v>
      </c>
      <c r="ME140" s="243">
        <f t="shared" si="1938"/>
        <v>0</v>
      </c>
      <c r="MF140" s="243">
        <f t="shared" si="1939"/>
        <v>0</v>
      </c>
      <c r="MG140" s="243">
        <f t="shared" si="1940"/>
        <v>0</v>
      </c>
      <c r="MH140" s="243">
        <f t="shared" si="1941"/>
        <v>0</v>
      </c>
      <c r="MI140" s="243">
        <f t="shared" si="1942"/>
        <v>0</v>
      </c>
      <c r="MJ140" s="243">
        <f t="shared" si="1943"/>
        <v>0</v>
      </c>
      <c r="MK140" s="243">
        <f t="shared" si="1944"/>
        <v>0</v>
      </c>
      <c r="ML140" s="243">
        <f t="shared" si="1945"/>
        <v>0</v>
      </c>
      <c r="MM140" s="243">
        <f t="shared" si="1946"/>
        <v>0</v>
      </c>
      <c r="MN140" s="243">
        <f t="shared" si="1947"/>
        <v>0</v>
      </c>
      <c r="MO140" s="243">
        <f t="shared" si="1948"/>
        <v>0</v>
      </c>
      <c r="MP140" s="243">
        <f t="shared" si="1949"/>
        <v>0</v>
      </c>
      <c r="MQ140" s="243">
        <f t="shared" si="1950"/>
        <v>0</v>
      </c>
      <c r="MR140" s="243">
        <f t="shared" si="1951"/>
        <v>0</v>
      </c>
      <c r="MS140" s="243">
        <f t="shared" si="1952"/>
        <v>0</v>
      </c>
      <c r="MT140" s="243">
        <f t="shared" si="1953"/>
        <v>0</v>
      </c>
      <c r="MU140" s="243">
        <f t="shared" si="1954"/>
        <v>0</v>
      </c>
      <c r="MV140" s="243">
        <f t="shared" si="1955"/>
        <v>0</v>
      </c>
      <c r="MW140" s="861">
        <f t="shared" si="1576"/>
        <v>44228</v>
      </c>
      <c r="MX140" s="253">
        <f t="shared" si="1577"/>
        <v>394208.85499999998</v>
      </c>
      <c r="MY140" s="243">
        <f t="shared" si="1578"/>
        <v>0</v>
      </c>
      <c r="MZ140" s="243">
        <f t="shared" si="1579"/>
        <v>0</v>
      </c>
      <c r="NA140" s="243">
        <f t="shared" si="1580"/>
        <v>394208.85499999998</v>
      </c>
      <c r="NB140" s="359"/>
      <c r="NC140" s="1159">
        <f t="shared" si="1772"/>
        <v>43770</v>
      </c>
      <c r="ND140" s="378">
        <f t="shared" si="1773"/>
        <v>426.13</v>
      </c>
      <c r="NE140" s="378">
        <f t="shared" si="1774"/>
        <v>0</v>
      </c>
      <c r="NF140" s="382">
        <f t="shared" si="1775"/>
        <v>0</v>
      </c>
      <c r="NG140" s="274">
        <f t="shared" si="1776"/>
        <v>426.13</v>
      </c>
      <c r="NH140" s="819">
        <f t="shared" si="1777"/>
        <v>43770</v>
      </c>
      <c r="NI140" s="269">
        <f t="shared" si="1778"/>
        <v>426.13</v>
      </c>
      <c r="NJ140" s="274">
        <f t="shared" si="1779"/>
        <v>0</v>
      </c>
      <c r="NK140" s="1113">
        <f t="shared" si="1780"/>
        <v>1</v>
      </c>
      <c r="NL140" s="992">
        <f t="shared" si="1781"/>
        <v>0</v>
      </c>
      <c r="NM140" s="413">
        <f t="shared" si="1782"/>
        <v>43770</v>
      </c>
      <c r="NN140" s="378">
        <f t="shared" si="1875"/>
        <v>263929.49</v>
      </c>
      <c r="NO140" s="243">
        <f>MAX(NN55:NN140)</f>
        <v>263929.49</v>
      </c>
      <c r="NP140" s="243">
        <f t="shared" si="1783"/>
        <v>0</v>
      </c>
      <c r="NQ140" s="276">
        <f>(NP140=NP203)*1</f>
        <v>0</v>
      </c>
      <c r="NR140" s="254">
        <f t="shared" si="1784"/>
        <v>0</v>
      </c>
      <c r="NS140" s="757"/>
      <c r="NT140" s="757"/>
      <c r="NU140" s="758"/>
      <c r="NV140" s="758"/>
      <c r="NW140" s="758"/>
      <c r="NX140" s="234"/>
      <c r="NY140" s="241"/>
      <c r="NZ140" s="241"/>
      <c r="OA140" s="143"/>
      <c r="OB140" s="241"/>
      <c r="OC140" s="241"/>
      <c r="OD140" s="236"/>
      <c r="OE140" s="236"/>
      <c r="OF140" s="236"/>
      <c r="OG140" s="234"/>
      <c r="OH140" s="143"/>
      <c r="OI140" s="236"/>
      <c r="OJ140" s="236"/>
      <c r="OK140" s="236"/>
      <c r="OL140" s="236"/>
      <c r="OM140" s="236"/>
      <c r="ON140" s="236"/>
      <c r="OO140" s="236"/>
      <c r="OP140" s="236"/>
      <c r="OQ140" s="236"/>
      <c r="OR140" s="236"/>
      <c r="OS140" s="236"/>
      <c r="OT140" s="236"/>
      <c r="OU140" s="236"/>
      <c r="OV140" s="236"/>
      <c r="OW140" s="236"/>
      <c r="OX140" s="236"/>
      <c r="OY140" s="236"/>
      <c r="OZ140" s="236"/>
      <c r="PA140" s="236"/>
      <c r="PB140" s="236"/>
      <c r="PC140" s="236"/>
      <c r="PD140" s="236"/>
      <c r="PE140" s="236"/>
      <c r="PF140" s="236"/>
      <c r="PG140" s="236"/>
      <c r="PH140" s="236"/>
      <c r="PI140" s="236"/>
      <c r="PJ140" s="236"/>
      <c r="PK140" s="236"/>
      <c r="PL140" s="236"/>
      <c r="PM140" s="236"/>
      <c r="PN140" s="236"/>
      <c r="PO140" s="236"/>
      <c r="PP140" s="236"/>
      <c r="PQ140" s="236"/>
      <c r="PR140" s="236"/>
      <c r="PS140" s="236"/>
      <c r="PT140" s="236"/>
      <c r="PU140" s="236"/>
      <c r="PV140" s="236"/>
      <c r="PW140" s="236"/>
      <c r="PX140" s="236"/>
      <c r="PY140" s="236"/>
      <c r="PZ140" s="236"/>
      <c r="QA140" s="236"/>
      <c r="QB140" s="236"/>
      <c r="QC140" s="236"/>
      <c r="QD140" s="236"/>
      <c r="QE140" s="236"/>
      <c r="QF140" s="236"/>
      <c r="QG140" s="236"/>
      <c r="QH140" s="236"/>
      <c r="QI140" s="236"/>
      <c r="QJ140" s="236"/>
      <c r="QK140" s="236"/>
      <c r="QL140" s="236"/>
      <c r="QM140" s="236"/>
      <c r="QN140" s="236"/>
      <c r="QO140" s="236"/>
      <c r="QP140" s="236"/>
      <c r="QQ140" s="236"/>
      <c r="QR140" s="236"/>
      <c r="QS140" s="236"/>
      <c r="QT140" s="236"/>
      <c r="QU140" s="236"/>
      <c r="QV140" s="236"/>
      <c r="QW140" s="236"/>
      <c r="QX140" s="236"/>
      <c r="QY140" s="84"/>
      <c r="QZ140" s="84"/>
      <c r="RA140" s="84"/>
      <c r="RB140" s="84"/>
      <c r="RC140" s="84"/>
      <c r="RD140" s="84"/>
      <c r="RE140" s="84"/>
      <c r="RF140" s="84"/>
      <c r="RG140" s="84"/>
      <c r="RH140" s="84"/>
      <c r="RI140" s="84"/>
      <c r="RJ140" s="84"/>
      <c r="RK140" s="84"/>
      <c r="RL140" s="84"/>
      <c r="RM140" s="84"/>
      <c r="RN140" s="84"/>
      <c r="RO140" s="84"/>
      <c r="RP140" s="84"/>
      <c r="RQ140" s="84"/>
      <c r="RR140" s="84"/>
      <c r="RS140" s="84"/>
      <c r="RT140" s="84"/>
      <c r="RU140" s="84"/>
      <c r="RV140" s="84"/>
      <c r="RW140" s="84"/>
      <c r="RX140" s="84"/>
      <c r="RY140" s="84"/>
      <c r="RZ140" s="84"/>
      <c r="SA140" s="84"/>
      <c r="SB140" s="84"/>
      <c r="SC140" s="84"/>
      <c r="SD140" s="84"/>
      <c r="SE140" s="84"/>
      <c r="SF140" s="84"/>
      <c r="SG140" s="84"/>
      <c r="SH140" s="84"/>
      <c r="SI140" s="84"/>
      <c r="SJ140" s="84"/>
      <c r="SK140" s="84"/>
      <c r="SL140" s="84"/>
      <c r="SM140" s="84"/>
      <c r="SN140" s="84"/>
      <c r="SO140" s="84"/>
      <c r="SP140" s="84"/>
      <c r="SQ140" s="84"/>
      <c r="SR140" s="84"/>
      <c r="SS140" s="84"/>
      <c r="ST140" s="84"/>
      <c r="SU140" s="84"/>
      <c r="SV140" s="84"/>
      <c r="SW140" s="84"/>
      <c r="SX140" s="84"/>
      <c r="SY140" s="84"/>
      <c r="SZ140" s="84"/>
      <c r="TA140" s="84"/>
      <c r="TB140" s="84"/>
      <c r="TC140" s="84"/>
      <c r="TD140" s="84"/>
      <c r="TE140" s="84"/>
      <c r="TF140" s="84"/>
      <c r="TG140" s="84"/>
      <c r="TH140" s="84"/>
      <c r="TI140" s="84"/>
      <c r="TJ140" s="84"/>
      <c r="TK140" s="84"/>
      <c r="TL140" s="84"/>
      <c r="TM140" s="84"/>
      <c r="TN140" s="84"/>
      <c r="TO140" s="84"/>
      <c r="TP140" s="84"/>
      <c r="TQ140" s="84"/>
      <c r="TR140" s="84"/>
      <c r="TS140" s="84"/>
      <c r="TT140" s="84"/>
      <c r="TU140" s="84"/>
      <c r="TV140" s="84"/>
      <c r="TW140" s="84"/>
      <c r="TX140" s="84"/>
      <c r="TY140" s="84"/>
      <c r="TZ140" s="84"/>
      <c r="UA140" s="84"/>
      <c r="UB140" s="84"/>
      <c r="UC140" s="84"/>
      <c r="UD140" s="84"/>
      <c r="UE140" s="84"/>
      <c r="UF140" s="84"/>
      <c r="UG140" s="84"/>
      <c r="UH140" s="84"/>
      <c r="UI140" s="84"/>
    </row>
    <row r="141" spans="1:555" s="90" customFormat="1" ht="19.5" customHeight="1" x14ac:dyDescent="0.35">
      <c r="A141" s="84"/>
      <c r="B141" s="1167">
        <f t="shared" si="1785"/>
        <v>43800</v>
      </c>
      <c r="C141" s="867">
        <f t="shared" si="1786"/>
        <v>44577.99</v>
      </c>
      <c r="D141" s="869">
        <v>0</v>
      </c>
      <c r="E141" s="869">
        <v>0</v>
      </c>
      <c r="F141" s="867">
        <f t="shared" si="1662"/>
        <v>2205.38</v>
      </c>
      <c r="G141" s="870">
        <f t="shared" si="1787"/>
        <v>46783.369999999995</v>
      </c>
      <c r="H141" s="953">
        <f t="shared" si="1788"/>
        <v>4.9472396579567632E-2</v>
      </c>
      <c r="I141" s="355">
        <f t="shared" si="1789"/>
        <v>266134.87</v>
      </c>
      <c r="J141" s="355">
        <f>MAX(I55:I141)</f>
        <v>266134.87</v>
      </c>
      <c r="K141" s="355"/>
      <c r="L141" s="1145">
        <f t="shared" si="1664"/>
        <v>43800</v>
      </c>
      <c r="M141" s="330">
        <f t="shared" si="1790"/>
        <v>0</v>
      </c>
      <c r="N141" s="1034">
        <v>3665</v>
      </c>
      <c r="O141" s="498">
        <f t="shared" si="1665"/>
        <v>0</v>
      </c>
      <c r="P141" s="330">
        <f t="shared" si="1791"/>
        <v>1</v>
      </c>
      <c r="Q141" s="382">
        <f t="shared" si="1666"/>
        <v>366.5</v>
      </c>
      <c r="R141" s="274">
        <f t="shared" si="1667"/>
        <v>366.5</v>
      </c>
      <c r="S141" s="499">
        <f t="shared" si="1792"/>
        <v>0</v>
      </c>
      <c r="T141" s="1036">
        <v>9160</v>
      </c>
      <c r="U141" s="269">
        <f t="shared" si="1668"/>
        <v>0</v>
      </c>
      <c r="V141" s="499">
        <f t="shared" si="1793"/>
        <v>1</v>
      </c>
      <c r="W141" s="1036">
        <v>916</v>
      </c>
      <c r="X141" s="269">
        <f t="shared" si="1669"/>
        <v>916</v>
      </c>
      <c r="Y141" s="499">
        <f t="shared" si="1794"/>
        <v>0</v>
      </c>
      <c r="Z141" s="298">
        <v>-370</v>
      </c>
      <c r="AA141" s="392">
        <f t="shared" si="1670"/>
        <v>0</v>
      </c>
      <c r="AB141" s="330">
        <f t="shared" si="1795"/>
        <v>0</v>
      </c>
      <c r="AC141" s="298">
        <f t="shared" si="1671"/>
        <v>-185</v>
      </c>
      <c r="AD141" s="274">
        <f t="shared" si="1672"/>
        <v>0</v>
      </c>
      <c r="AE141" s="499">
        <f t="shared" si="1796"/>
        <v>1</v>
      </c>
      <c r="AF141" s="964">
        <v>-37</v>
      </c>
      <c r="AG141" s="274">
        <f t="shared" si="1673"/>
        <v>-37</v>
      </c>
      <c r="AH141" s="499">
        <f t="shared" si="1797"/>
        <v>0</v>
      </c>
      <c r="AI141" s="1036">
        <v>2410</v>
      </c>
      <c r="AJ141" s="392">
        <f t="shared" si="1674"/>
        <v>0</v>
      </c>
      <c r="AK141" s="330">
        <f t="shared" si="1798"/>
        <v>0</v>
      </c>
      <c r="AL141" s="1036">
        <v>1205</v>
      </c>
      <c r="AM141" s="274">
        <f t="shared" si="1675"/>
        <v>0</v>
      </c>
      <c r="AN141" s="499">
        <f t="shared" si="1799"/>
        <v>1</v>
      </c>
      <c r="AO141" s="1036">
        <v>482</v>
      </c>
      <c r="AP141" s="392">
        <f t="shared" si="1676"/>
        <v>482</v>
      </c>
      <c r="AQ141" s="316">
        <f t="shared" si="1800"/>
        <v>0</v>
      </c>
      <c r="AR141" s="1036">
        <v>2076.25</v>
      </c>
      <c r="AS141" s="392">
        <f t="shared" si="1677"/>
        <v>0</v>
      </c>
      <c r="AT141" s="276">
        <f t="shared" si="1801"/>
        <v>0</v>
      </c>
      <c r="AU141" s="1036">
        <v>1038.1300000000001</v>
      </c>
      <c r="AV141" s="392">
        <f t="shared" si="1678"/>
        <v>0</v>
      </c>
      <c r="AW141" s="297">
        <f t="shared" si="1802"/>
        <v>1</v>
      </c>
      <c r="AX141" s="1036">
        <v>207.63</v>
      </c>
      <c r="AY141" s="274">
        <f t="shared" si="1679"/>
        <v>207.63</v>
      </c>
      <c r="AZ141" s="499">
        <f t="shared" si="1803"/>
        <v>0</v>
      </c>
      <c r="BA141" s="497">
        <v>2290</v>
      </c>
      <c r="BB141" s="392">
        <f t="shared" si="1680"/>
        <v>0</v>
      </c>
      <c r="BC141" s="330">
        <f t="shared" si="1804"/>
        <v>0</v>
      </c>
      <c r="BD141" s="497">
        <v>615</v>
      </c>
      <c r="BE141" s="274">
        <f t="shared" si="1681"/>
        <v>0</v>
      </c>
      <c r="BF141" s="499">
        <f t="shared" si="1805"/>
        <v>0</v>
      </c>
      <c r="BG141" s="1036">
        <v>2125</v>
      </c>
      <c r="BH141" s="358">
        <f t="shared" si="1682"/>
        <v>0</v>
      </c>
      <c r="BI141" s="499">
        <f t="shared" si="1806"/>
        <v>0</v>
      </c>
      <c r="BJ141" s="1036">
        <v>368.75</v>
      </c>
      <c r="BK141" s="269">
        <f t="shared" si="1683"/>
        <v>0</v>
      </c>
      <c r="BL141" s="499">
        <f t="shared" si="1807"/>
        <v>1</v>
      </c>
      <c r="BM141" s="382">
        <f t="shared" si="1684"/>
        <v>184.375</v>
      </c>
      <c r="BN141" s="392">
        <f t="shared" si="1685"/>
        <v>184.375</v>
      </c>
      <c r="BO141" s="499">
        <f t="shared" si="1808"/>
        <v>0</v>
      </c>
      <c r="BP141" s="1036">
        <v>2618.75</v>
      </c>
      <c r="BQ141" s="274">
        <f t="shared" si="1686"/>
        <v>0</v>
      </c>
      <c r="BR141" s="499">
        <f t="shared" si="1809"/>
        <v>0</v>
      </c>
      <c r="BS141" s="298">
        <v>743.75</v>
      </c>
      <c r="BT141" s="269">
        <f t="shared" si="1687"/>
        <v>0</v>
      </c>
      <c r="BU141" s="499">
        <f t="shared" si="1810"/>
        <v>1</v>
      </c>
      <c r="BV141" s="298">
        <f t="shared" si="1688"/>
        <v>371.875</v>
      </c>
      <c r="BW141" s="392">
        <f t="shared" si="1689"/>
        <v>371.875</v>
      </c>
      <c r="BX141" s="499">
        <f t="shared" si="1811"/>
        <v>0</v>
      </c>
      <c r="BY141" s="1036">
        <v>685</v>
      </c>
      <c r="BZ141" s="392">
        <f t="shared" si="1690"/>
        <v>0</v>
      </c>
      <c r="CA141" s="297">
        <f t="shared" si="1876"/>
        <v>0</v>
      </c>
      <c r="CB141" s="964">
        <v>-2860</v>
      </c>
      <c r="CC141" s="269">
        <f t="shared" si="1691"/>
        <v>0</v>
      </c>
      <c r="CD141" s="501">
        <f t="shared" si="1812"/>
        <v>0</v>
      </c>
      <c r="CE141" s="298">
        <f t="shared" si="1692"/>
        <v>-1430</v>
      </c>
      <c r="CF141" s="500">
        <f t="shared" si="1693"/>
        <v>0</v>
      </c>
      <c r="CG141" s="330">
        <f t="shared" si="1813"/>
        <v>1</v>
      </c>
      <c r="CH141" s="964">
        <v>-286</v>
      </c>
      <c r="CI141" s="299">
        <f t="shared" si="1694"/>
        <v>-286</v>
      </c>
      <c r="CJ141" s="499">
        <f t="shared" si="1814"/>
        <v>0</v>
      </c>
      <c r="CK141" s="497"/>
      <c r="CL141" s="392">
        <f t="shared" si="1695"/>
        <v>0</v>
      </c>
      <c r="CM141" s="330">
        <f t="shared" si="1815"/>
        <v>0</v>
      </c>
      <c r="CN141" s="497"/>
      <c r="CO141" s="269">
        <f t="shared" si="1696"/>
        <v>0</v>
      </c>
      <c r="CP141" s="501">
        <f t="shared" si="1816"/>
        <v>0</v>
      </c>
      <c r="CQ141" s="268"/>
      <c r="CR141" s="299"/>
      <c r="CS141" s="330">
        <f t="shared" si="1817"/>
        <v>1</v>
      </c>
      <c r="CT141" s="497"/>
      <c r="CU141" s="274">
        <f t="shared" si="1697"/>
        <v>0</v>
      </c>
      <c r="CV141" s="323">
        <f t="shared" si="1698"/>
        <v>2205.38</v>
      </c>
      <c r="CW141" s="323">
        <f t="shared" si="1818"/>
        <v>266134.87</v>
      </c>
      <c r="CX141" s="223"/>
      <c r="CY141" s="1127">
        <f t="shared" si="1819"/>
        <v>43800</v>
      </c>
      <c r="CZ141" s="297">
        <f t="shared" si="1820"/>
        <v>0</v>
      </c>
      <c r="DA141" s="269">
        <v>4266</v>
      </c>
      <c r="DB141" s="299">
        <f t="shared" si="1699"/>
        <v>0</v>
      </c>
      <c r="DC141" s="297">
        <f t="shared" si="1821"/>
        <v>0</v>
      </c>
      <c r="DD141" s="298">
        <f t="shared" si="1700"/>
        <v>426.6</v>
      </c>
      <c r="DE141" s="299">
        <f t="shared" si="1701"/>
        <v>0</v>
      </c>
      <c r="DF141" s="297">
        <f t="shared" si="1822"/>
        <v>0</v>
      </c>
      <c r="DG141" s="1217">
        <v>6535</v>
      </c>
      <c r="DH141" s="299">
        <f t="shared" si="1702"/>
        <v>0</v>
      </c>
      <c r="DI141" s="297">
        <f t="shared" si="1823"/>
        <v>0</v>
      </c>
      <c r="DJ141" s="1039">
        <v>654</v>
      </c>
      <c r="DK141" s="596">
        <f t="shared" si="1703"/>
        <v>0</v>
      </c>
      <c r="DL141" s="297">
        <f t="shared" si="1824"/>
        <v>0</v>
      </c>
      <c r="DM141" s="1217">
        <v>4740</v>
      </c>
      <c r="DN141" s="596">
        <f t="shared" si="1704"/>
        <v>0</v>
      </c>
      <c r="DO141" s="330">
        <f t="shared" si="1825"/>
        <v>0</v>
      </c>
      <c r="DP141" s="298">
        <f t="shared" si="1705"/>
        <v>2370</v>
      </c>
      <c r="DQ141" s="274">
        <f t="shared" si="1706"/>
        <v>0</v>
      </c>
      <c r="DR141" s="499">
        <f t="shared" si="1826"/>
        <v>0</v>
      </c>
      <c r="DS141" s="298">
        <f t="shared" si="1707"/>
        <v>474</v>
      </c>
      <c r="DT141" s="274">
        <f t="shared" si="1708"/>
        <v>0</v>
      </c>
      <c r="DU141" s="297">
        <f t="shared" si="1827"/>
        <v>0</v>
      </c>
      <c r="DV141" s="1039">
        <v>2305</v>
      </c>
      <c r="DW141" s="596">
        <f t="shared" si="1709"/>
        <v>0</v>
      </c>
      <c r="DX141" s="297">
        <f t="shared" si="1828"/>
        <v>0</v>
      </c>
      <c r="DY141" s="269">
        <f t="shared" si="1710"/>
        <v>1152.5</v>
      </c>
      <c r="DZ141" s="596">
        <f t="shared" si="1711"/>
        <v>0</v>
      </c>
      <c r="EA141" s="297">
        <f t="shared" si="1829"/>
        <v>0</v>
      </c>
      <c r="EB141" s="1053">
        <v>461</v>
      </c>
      <c r="EC141" s="596">
        <f t="shared" si="1712"/>
        <v>0</v>
      </c>
      <c r="ED141" s="297">
        <f t="shared" si="1830"/>
        <v>0</v>
      </c>
      <c r="EE141" s="274">
        <v>1562</v>
      </c>
      <c r="EF141" s="596">
        <f t="shared" si="1713"/>
        <v>0</v>
      </c>
      <c r="EG141" s="297">
        <f t="shared" si="1831"/>
        <v>0</v>
      </c>
      <c r="EH141" s="269">
        <f t="shared" si="1714"/>
        <v>781</v>
      </c>
      <c r="EI141" s="596">
        <f t="shared" si="1715"/>
        <v>0</v>
      </c>
      <c r="EJ141" s="276">
        <f t="shared" si="1832"/>
        <v>0</v>
      </c>
      <c r="EK141" s="269">
        <f t="shared" si="1716"/>
        <v>156.19999999999999</v>
      </c>
      <c r="EL141" s="596">
        <f t="shared" si="1717"/>
        <v>0</v>
      </c>
      <c r="EM141" s="297">
        <f t="shared" si="1833"/>
        <v>0</v>
      </c>
      <c r="EN141" s="1229">
        <v>230</v>
      </c>
      <c r="EO141" s="596">
        <f t="shared" si="1718"/>
        <v>0</v>
      </c>
      <c r="EP141" s="297">
        <f t="shared" si="1834"/>
        <v>0</v>
      </c>
      <c r="EQ141" s="269">
        <v>880</v>
      </c>
      <c r="ER141" s="596">
        <f t="shared" si="1719"/>
        <v>0</v>
      </c>
      <c r="ES141" s="297">
        <f t="shared" si="1835"/>
        <v>0</v>
      </c>
      <c r="ET141" s="1039">
        <v>1070</v>
      </c>
      <c r="EU141" s="596">
        <f t="shared" si="1720"/>
        <v>0</v>
      </c>
      <c r="EV141" s="297">
        <f t="shared" si="1836"/>
        <v>0</v>
      </c>
      <c r="EW141" s="1039">
        <v>2344</v>
      </c>
      <c r="EX141" s="596">
        <f t="shared" si="1721"/>
        <v>0</v>
      </c>
      <c r="EY141" s="297">
        <f t="shared" si="1837"/>
        <v>0</v>
      </c>
      <c r="EZ141" s="1036">
        <v>1172</v>
      </c>
      <c r="FA141" s="596">
        <f t="shared" si="1722"/>
        <v>0</v>
      </c>
      <c r="FB141" s="297">
        <f t="shared" si="1838"/>
        <v>0</v>
      </c>
      <c r="FC141" s="1036">
        <v>2493.75</v>
      </c>
      <c r="FD141" s="596">
        <f t="shared" si="1723"/>
        <v>0</v>
      </c>
      <c r="FE141" s="297">
        <f t="shared" si="1839"/>
        <v>0</v>
      </c>
      <c r="FF141" s="1237">
        <v>-488</v>
      </c>
      <c r="FG141" s="596">
        <f t="shared" si="1724"/>
        <v>0</v>
      </c>
      <c r="FH141" s="297">
        <f t="shared" si="1840"/>
        <v>0</v>
      </c>
      <c r="FI141" s="1040">
        <v>-244</v>
      </c>
      <c r="FJ141" s="596">
        <f t="shared" si="1725"/>
        <v>0</v>
      </c>
      <c r="FK141" s="297">
        <f t="shared" si="1841"/>
        <v>0</v>
      </c>
      <c r="FL141" s="1039">
        <v>1265</v>
      </c>
      <c r="FM141" s="596">
        <f t="shared" si="1726"/>
        <v>0</v>
      </c>
      <c r="FN141" s="297">
        <f t="shared" si="1842"/>
        <v>0</v>
      </c>
      <c r="FO141" s="1039">
        <v>1900</v>
      </c>
      <c r="FP141" s="274">
        <f t="shared" si="1727"/>
        <v>0</v>
      </c>
      <c r="FQ141" s="274"/>
      <c r="FR141" s="297">
        <f t="shared" si="1843"/>
        <v>0</v>
      </c>
      <c r="FS141" s="269">
        <f t="shared" si="1728"/>
        <v>950</v>
      </c>
      <c r="FT141" s="596">
        <f t="shared" si="1729"/>
        <v>0</v>
      </c>
      <c r="FU141" s="297">
        <f t="shared" si="1844"/>
        <v>0</v>
      </c>
      <c r="FV141" s="269">
        <f t="shared" si="1730"/>
        <v>190</v>
      </c>
      <c r="FW141" s="596">
        <f t="shared" si="1731"/>
        <v>0</v>
      </c>
      <c r="FX141" s="301">
        <f t="shared" si="1732"/>
        <v>0</v>
      </c>
      <c r="FY141" s="492">
        <f t="shared" si="1845"/>
        <v>0</v>
      </c>
      <c r="FZ141" s="302"/>
      <c r="GA141" s="1131">
        <f t="shared" si="1733"/>
        <v>43800</v>
      </c>
      <c r="GB141" s="316">
        <f t="shared" si="1846"/>
        <v>0</v>
      </c>
      <c r="GC141" s="323">
        <v>1843.75</v>
      </c>
      <c r="GD141" s="268">
        <f t="shared" si="1734"/>
        <v>0</v>
      </c>
      <c r="GE141" s="316">
        <f t="shared" si="1847"/>
        <v>0</v>
      </c>
      <c r="GF141" s="1036">
        <v>184.38</v>
      </c>
      <c r="GG141" s="386">
        <f t="shared" si="1735"/>
        <v>0</v>
      </c>
      <c r="GH141" s="669">
        <f t="shared" si="1848"/>
        <v>0</v>
      </c>
      <c r="GI141" s="1036">
        <v>4980</v>
      </c>
      <c r="GJ141" s="268">
        <f t="shared" si="1736"/>
        <v>0</v>
      </c>
      <c r="GK141" s="546">
        <f t="shared" si="1849"/>
        <v>0</v>
      </c>
      <c r="GL141" s="268">
        <f t="shared" si="1737"/>
        <v>498</v>
      </c>
      <c r="GM141" s="386">
        <f t="shared" si="1738"/>
        <v>0</v>
      </c>
      <c r="GN141" s="297">
        <f t="shared" si="1850"/>
        <v>0</v>
      </c>
      <c r="GO141" s="269">
        <v>2693.75</v>
      </c>
      <c r="GP141" s="596">
        <f t="shared" si="1739"/>
        <v>0</v>
      </c>
      <c r="GQ141" s="330">
        <f t="shared" si="1851"/>
        <v>0</v>
      </c>
      <c r="GR141" s="298">
        <f t="shared" si="1740"/>
        <v>1346.875</v>
      </c>
      <c r="GS141" s="274">
        <f t="shared" si="1741"/>
        <v>0</v>
      </c>
      <c r="GT141" s="499">
        <f t="shared" si="1852"/>
        <v>0</v>
      </c>
      <c r="GU141" s="298">
        <f t="shared" si="1742"/>
        <v>269.375</v>
      </c>
      <c r="GV141" s="274">
        <f t="shared" si="1743"/>
        <v>0</v>
      </c>
      <c r="GW141" s="499">
        <f t="shared" si="1853"/>
        <v>0</v>
      </c>
      <c r="GX141" s="1036">
        <v>2592.5</v>
      </c>
      <c r="GY141" s="274">
        <f t="shared" si="1744"/>
        <v>0</v>
      </c>
      <c r="GZ141" s="499">
        <f t="shared" si="1854"/>
        <v>0</v>
      </c>
      <c r="HA141" s="298">
        <f t="shared" si="1745"/>
        <v>1296.25</v>
      </c>
      <c r="HB141" s="274">
        <f t="shared" si="1746"/>
        <v>0</v>
      </c>
      <c r="HC141" s="499">
        <f t="shared" si="1855"/>
        <v>0</v>
      </c>
      <c r="HD141" s="1036">
        <v>518.5</v>
      </c>
      <c r="HE141" s="274">
        <f t="shared" si="1747"/>
        <v>0</v>
      </c>
      <c r="HF141" s="691">
        <f t="shared" si="1856"/>
        <v>0</v>
      </c>
      <c r="HG141" s="317">
        <v>2957.5</v>
      </c>
      <c r="HH141" s="498">
        <f t="shared" si="1748"/>
        <v>0</v>
      </c>
      <c r="HI141" s="691">
        <f t="shared" si="1857"/>
        <v>0</v>
      </c>
      <c r="HJ141" s="317">
        <f t="shared" si="1749"/>
        <v>1478.75</v>
      </c>
      <c r="HK141" s="498">
        <f t="shared" si="1750"/>
        <v>0</v>
      </c>
      <c r="HL141" s="689">
        <f t="shared" si="1858"/>
        <v>0</v>
      </c>
      <c r="HM141" s="317">
        <f t="shared" si="1751"/>
        <v>295.75</v>
      </c>
      <c r="HN141" s="317">
        <f t="shared" si="1752"/>
        <v>0</v>
      </c>
      <c r="HO141" s="691">
        <f t="shared" si="1859"/>
        <v>0</v>
      </c>
      <c r="HP141" s="1036">
        <v>630</v>
      </c>
      <c r="HQ141" s="498">
        <f t="shared" si="1753"/>
        <v>0</v>
      </c>
      <c r="HR141" s="499"/>
      <c r="HS141" s="298"/>
      <c r="HT141" s="392"/>
      <c r="HU141" s="691">
        <f t="shared" si="1860"/>
        <v>0</v>
      </c>
      <c r="HV141" s="1036">
        <v>1165</v>
      </c>
      <c r="HW141" s="498">
        <f t="shared" si="1754"/>
        <v>0</v>
      </c>
      <c r="HX141" s="499"/>
      <c r="HY141" s="298"/>
      <c r="HZ141" s="392"/>
      <c r="IA141" s="689">
        <f t="shared" si="1861"/>
        <v>0</v>
      </c>
      <c r="IB141" s="1036">
        <v>2262.5</v>
      </c>
      <c r="IC141" s="317">
        <f t="shared" si="1755"/>
        <v>0</v>
      </c>
      <c r="ID141" s="499">
        <f t="shared" si="1862"/>
        <v>0</v>
      </c>
      <c r="IE141" s="1036">
        <v>175.75</v>
      </c>
      <c r="IF141" s="392">
        <f t="shared" si="1756"/>
        <v>0</v>
      </c>
      <c r="IG141" s="691">
        <f t="shared" si="1863"/>
        <v>0</v>
      </c>
      <c r="IH141" s="317">
        <v>1593.75</v>
      </c>
      <c r="II141" s="498">
        <f t="shared" si="1757"/>
        <v>0</v>
      </c>
      <c r="IJ141" s="691">
        <f t="shared" si="1864"/>
        <v>0</v>
      </c>
      <c r="IK141" s="298">
        <f t="shared" si="1758"/>
        <v>796.875</v>
      </c>
      <c r="IL141" s="317">
        <f t="shared" si="1759"/>
        <v>0</v>
      </c>
      <c r="IM141" s="499">
        <f t="shared" si="1865"/>
        <v>0</v>
      </c>
      <c r="IN141" s="1036">
        <v>101.37</v>
      </c>
      <c r="IO141" s="392">
        <f t="shared" si="1760"/>
        <v>0</v>
      </c>
      <c r="IP141" s="499">
        <f t="shared" si="1866"/>
        <v>0</v>
      </c>
      <c r="IQ141" s="1036">
        <v>3043.75</v>
      </c>
      <c r="IR141" s="392">
        <f t="shared" si="1761"/>
        <v>0</v>
      </c>
      <c r="IS141" s="499"/>
      <c r="IT141" s="298"/>
      <c r="IU141" s="392"/>
      <c r="IV141" s="499">
        <f t="shared" si="1867"/>
        <v>0</v>
      </c>
      <c r="IW141" s="298">
        <v>-868.75</v>
      </c>
      <c r="IX141" s="392">
        <f t="shared" si="1762"/>
        <v>0</v>
      </c>
      <c r="IY141" s="499">
        <f t="shared" si="1868"/>
        <v>0</v>
      </c>
      <c r="IZ141" s="298">
        <f t="shared" si="1763"/>
        <v>-434.375</v>
      </c>
      <c r="JA141" s="392">
        <f t="shared" si="1764"/>
        <v>0</v>
      </c>
      <c r="JB141" s="385">
        <f t="shared" si="1869"/>
        <v>0</v>
      </c>
      <c r="JC141" s="298">
        <v>-155.75</v>
      </c>
      <c r="JD141" s="392">
        <f t="shared" si="1765"/>
        <v>0</v>
      </c>
      <c r="JE141" s="499">
        <f t="shared" si="1870"/>
        <v>0</v>
      </c>
      <c r="JF141" s="298">
        <v>2290</v>
      </c>
      <c r="JG141" s="392">
        <f t="shared" si="1766"/>
        <v>0</v>
      </c>
      <c r="JH141" s="499">
        <f t="shared" si="1871"/>
        <v>0</v>
      </c>
      <c r="JI141" s="1036">
        <v>890</v>
      </c>
      <c r="JJ141" s="392">
        <f t="shared" si="1767"/>
        <v>0</v>
      </c>
      <c r="JK141" s="499">
        <f t="shared" si="1872"/>
        <v>0</v>
      </c>
      <c r="JL141" s="1036">
        <v>445</v>
      </c>
      <c r="JM141" s="392">
        <f t="shared" si="1768"/>
        <v>0</v>
      </c>
      <c r="JN141" s="499">
        <f t="shared" si="1873"/>
        <v>0</v>
      </c>
      <c r="JO141" s="298">
        <f t="shared" si="1769"/>
        <v>89</v>
      </c>
      <c r="JP141" s="392">
        <f t="shared" si="1770"/>
        <v>0</v>
      </c>
      <c r="JQ141" s="561">
        <f t="shared" si="1771"/>
        <v>0</v>
      </c>
      <c r="JR141" s="498">
        <f t="shared" si="1874"/>
        <v>0</v>
      </c>
      <c r="JS141" s="223"/>
      <c r="JT141" s="254">
        <f t="shared" si="1877"/>
        <v>44256</v>
      </c>
      <c r="JU141" s="253">
        <f t="shared" si="1878"/>
        <v>0</v>
      </c>
      <c r="JV141" s="253">
        <f t="shared" si="1879"/>
        <v>33604.875</v>
      </c>
      <c r="JW141" s="253">
        <f t="shared" si="1880"/>
        <v>0</v>
      </c>
      <c r="JX141" s="253">
        <f t="shared" si="1881"/>
        <v>36409.5</v>
      </c>
      <c r="JY141" s="253">
        <f t="shared" si="1882"/>
        <v>0</v>
      </c>
      <c r="JZ141" s="253">
        <f t="shared" si="1883"/>
        <v>0</v>
      </c>
      <c r="KA141" s="253">
        <f t="shared" si="1884"/>
        <v>27829</v>
      </c>
      <c r="KB141" s="253">
        <f t="shared" si="1885"/>
        <v>0</v>
      </c>
      <c r="KC141" s="253">
        <f t="shared" si="1886"/>
        <v>0</v>
      </c>
      <c r="KD141" s="831">
        <f t="shared" si="1887"/>
        <v>64596</v>
      </c>
      <c r="KE141" s="831">
        <f t="shared" si="1888"/>
        <v>0</v>
      </c>
      <c r="KF141" s="831">
        <f t="shared" si="1889"/>
        <v>0</v>
      </c>
      <c r="KG141" s="831">
        <f t="shared" si="1890"/>
        <v>12798.230000000003</v>
      </c>
      <c r="KH141" s="831">
        <f t="shared" si="1891"/>
        <v>0</v>
      </c>
      <c r="KI141" s="831">
        <f t="shared" si="1892"/>
        <v>0</v>
      </c>
      <c r="KJ141" s="253">
        <f t="shared" si="1893"/>
        <v>0</v>
      </c>
      <c r="KK141" s="831">
        <f t="shared" si="1894"/>
        <v>0</v>
      </c>
      <c r="KL141" s="831">
        <f t="shared" si="1895"/>
        <v>120996.875</v>
      </c>
      <c r="KM141" s="831">
        <f t="shared" si="1896"/>
        <v>0</v>
      </c>
      <c r="KN141" s="831">
        <f t="shared" si="1897"/>
        <v>0</v>
      </c>
      <c r="KO141" s="831">
        <f t="shared" si="1898"/>
        <v>91431.25</v>
      </c>
      <c r="KP141" s="831">
        <f t="shared" si="1899"/>
        <v>0</v>
      </c>
      <c r="KQ141" s="831">
        <f t="shared" si="1900"/>
        <v>0</v>
      </c>
      <c r="KR141" s="831">
        <f t="shared" si="1901"/>
        <v>0</v>
      </c>
      <c r="KS141" s="831">
        <f t="shared" si="1902"/>
        <v>15718</v>
      </c>
      <c r="KT141" s="243">
        <f t="shared" si="1903"/>
        <v>0</v>
      </c>
      <c r="KU141" s="243">
        <f t="shared" si="1904"/>
        <v>0</v>
      </c>
      <c r="KV141" s="243">
        <f t="shared" si="1905"/>
        <v>0</v>
      </c>
      <c r="KW141" s="243">
        <f t="shared" si="1906"/>
        <v>0</v>
      </c>
      <c r="KX141" s="243">
        <f t="shared" si="1907"/>
        <v>0</v>
      </c>
      <c r="KY141" s="243">
        <f t="shared" si="1908"/>
        <v>0</v>
      </c>
      <c r="KZ141" s="243">
        <f t="shared" si="1956"/>
        <v>0</v>
      </c>
      <c r="LA141" s="243">
        <f t="shared" si="1909"/>
        <v>0</v>
      </c>
      <c r="LB141" s="243">
        <f t="shared" si="1910"/>
        <v>0</v>
      </c>
      <c r="LC141" s="243">
        <f t="shared" si="1911"/>
        <v>0</v>
      </c>
      <c r="LD141" s="243">
        <f t="shared" si="1912"/>
        <v>0</v>
      </c>
      <c r="LE141" s="243">
        <f t="shared" si="1913"/>
        <v>0</v>
      </c>
      <c r="LF141" s="243">
        <f t="shared" si="1914"/>
        <v>0</v>
      </c>
      <c r="LG141" s="243">
        <f t="shared" si="1915"/>
        <v>0</v>
      </c>
      <c r="LH141" s="243">
        <f t="shared" si="1916"/>
        <v>0</v>
      </c>
      <c r="LI141" s="243">
        <f t="shared" si="1917"/>
        <v>0</v>
      </c>
      <c r="LJ141" s="243">
        <f t="shared" si="1918"/>
        <v>0</v>
      </c>
      <c r="LK141" s="243">
        <f t="shared" si="1919"/>
        <v>0</v>
      </c>
      <c r="LL141" s="243">
        <f t="shared" si="1920"/>
        <v>0</v>
      </c>
      <c r="LM141" s="243">
        <f t="shared" si="1921"/>
        <v>0</v>
      </c>
      <c r="LN141" s="243">
        <f t="shared" si="1922"/>
        <v>0</v>
      </c>
      <c r="LO141" s="243">
        <f t="shared" si="1923"/>
        <v>0</v>
      </c>
      <c r="LP141" s="243">
        <f t="shared" si="1924"/>
        <v>0</v>
      </c>
      <c r="LQ141" s="243">
        <f t="shared" si="1925"/>
        <v>0</v>
      </c>
      <c r="LR141" s="243">
        <f t="shared" si="1926"/>
        <v>0</v>
      </c>
      <c r="LS141" s="243">
        <f t="shared" si="1927"/>
        <v>0</v>
      </c>
      <c r="LT141" s="243">
        <f t="shared" si="1928"/>
        <v>0</v>
      </c>
      <c r="LU141" s="243">
        <f t="shared" si="1929"/>
        <v>0</v>
      </c>
      <c r="LV141" s="243">
        <f t="shared" si="1930"/>
        <v>0</v>
      </c>
      <c r="LW141" s="243">
        <f t="shared" si="1931"/>
        <v>0</v>
      </c>
      <c r="LX141" s="243">
        <f t="shared" si="1932"/>
        <v>0</v>
      </c>
      <c r="LY141" s="243">
        <f t="shared" si="1933"/>
        <v>0</v>
      </c>
      <c r="LZ141" s="243">
        <f t="shared" si="1934"/>
        <v>0</v>
      </c>
      <c r="MA141" s="243">
        <f t="shared" si="1935"/>
        <v>0</v>
      </c>
      <c r="MB141" s="243">
        <f t="shared" si="1936"/>
        <v>0</v>
      </c>
      <c r="MC141" s="243">
        <f t="shared" si="1957"/>
        <v>0</v>
      </c>
      <c r="MD141" s="243">
        <f t="shared" si="1937"/>
        <v>0</v>
      </c>
      <c r="ME141" s="243">
        <f t="shared" si="1938"/>
        <v>0</v>
      </c>
      <c r="MF141" s="243">
        <f t="shared" si="1939"/>
        <v>0</v>
      </c>
      <c r="MG141" s="243">
        <f t="shared" si="1940"/>
        <v>0</v>
      </c>
      <c r="MH141" s="243">
        <f t="shared" si="1941"/>
        <v>0</v>
      </c>
      <c r="MI141" s="243">
        <f t="shared" si="1942"/>
        <v>0</v>
      </c>
      <c r="MJ141" s="243">
        <f t="shared" si="1943"/>
        <v>0</v>
      </c>
      <c r="MK141" s="243">
        <f t="shared" si="1944"/>
        <v>0</v>
      </c>
      <c r="ML141" s="243">
        <f t="shared" si="1945"/>
        <v>0</v>
      </c>
      <c r="MM141" s="243">
        <f t="shared" si="1946"/>
        <v>0</v>
      </c>
      <c r="MN141" s="243">
        <f t="shared" si="1947"/>
        <v>0</v>
      </c>
      <c r="MO141" s="243">
        <f t="shared" si="1948"/>
        <v>0</v>
      </c>
      <c r="MP141" s="243">
        <f t="shared" si="1949"/>
        <v>0</v>
      </c>
      <c r="MQ141" s="243">
        <f t="shared" si="1950"/>
        <v>0</v>
      </c>
      <c r="MR141" s="243">
        <f t="shared" si="1951"/>
        <v>0</v>
      </c>
      <c r="MS141" s="243">
        <f t="shared" si="1952"/>
        <v>0</v>
      </c>
      <c r="MT141" s="243">
        <f t="shared" si="1953"/>
        <v>0</v>
      </c>
      <c r="MU141" s="243">
        <f t="shared" si="1954"/>
        <v>0</v>
      </c>
      <c r="MV141" s="243">
        <f t="shared" si="1955"/>
        <v>0</v>
      </c>
      <c r="MW141" s="861">
        <f t="shared" si="1576"/>
        <v>44256</v>
      </c>
      <c r="MX141" s="253">
        <f t="shared" si="1577"/>
        <v>403383.73</v>
      </c>
      <c r="MY141" s="243">
        <f t="shared" si="1578"/>
        <v>0</v>
      </c>
      <c r="MZ141" s="243">
        <f t="shared" si="1579"/>
        <v>0</v>
      </c>
      <c r="NA141" s="243">
        <f t="shared" si="1580"/>
        <v>403383.73</v>
      </c>
      <c r="NB141" s="359"/>
      <c r="NC141" s="1159">
        <f t="shared" si="1772"/>
        <v>43800</v>
      </c>
      <c r="ND141" s="378">
        <f t="shared" si="1773"/>
        <v>2205.38</v>
      </c>
      <c r="NE141" s="378">
        <f t="shared" si="1774"/>
        <v>0</v>
      </c>
      <c r="NF141" s="382">
        <f t="shared" si="1775"/>
        <v>0</v>
      </c>
      <c r="NG141" s="274">
        <f t="shared" si="1776"/>
        <v>2205.38</v>
      </c>
      <c r="NH141" s="819">
        <f t="shared" si="1777"/>
        <v>43800</v>
      </c>
      <c r="NI141" s="269">
        <f t="shared" si="1778"/>
        <v>2205.38</v>
      </c>
      <c r="NJ141" s="274">
        <f t="shared" si="1779"/>
        <v>0</v>
      </c>
      <c r="NK141" s="1113">
        <f t="shared" si="1780"/>
        <v>1</v>
      </c>
      <c r="NL141" s="992">
        <f t="shared" si="1781"/>
        <v>0</v>
      </c>
      <c r="NM141" s="413">
        <f t="shared" si="1782"/>
        <v>43800</v>
      </c>
      <c r="NN141" s="378">
        <f t="shared" si="1875"/>
        <v>266134.87</v>
      </c>
      <c r="NO141" s="243">
        <f>MAX(NN71:NN141)</f>
        <v>266134.87</v>
      </c>
      <c r="NP141" s="243">
        <f t="shared" si="1783"/>
        <v>0</v>
      </c>
      <c r="NQ141" s="276">
        <f>(NP141=NP203)*1</f>
        <v>0</v>
      </c>
      <c r="NR141" s="254">
        <f t="shared" si="1784"/>
        <v>0</v>
      </c>
      <c r="NS141" s="757"/>
      <c r="NT141" s="757"/>
      <c r="NU141" s="758"/>
      <c r="NV141" s="758"/>
      <c r="NW141" s="758"/>
      <c r="NX141" s="234"/>
      <c r="NY141" s="241"/>
      <c r="NZ141" s="241"/>
      <c r="OA141" s="143"/>
      <c r="OB141" s="241"/>
      <c r="OC141" s="241"/>
      <c r="OD141" s="236"/>
      <c r="OE141" s="236"/>
      <c r="OF141" s="236"/>
      <c r="OG141" s="234"/>
      <c r="OH141" s="143"/>
      <c r="OI141" s="236"/>
      <c r="OJ141" s="236"/>
      <c r="OK141" s="236"/>
      <c r="OL141" s="236"/>
      <c r="OM141" s="236"/>
      <c r="ON141" s="236"/>
      <c r="OO141" s="236"/>
      <c r="OP141" s="236"/>
      <c r="OQ141" s="236"/>
      <c r="OR141" s="236"/>
      <c r="OS141" s="236"/>
      <c r="OT141" s="236"/>
      <c r="OU141" s="236"/>
      <c r="OV141" s="236"/>
      <c r="OW141" s="236"/>
      <c r="OX141" s="236"/>
      <c r="OY141" s="236"/>
      <c r="OZ141" s="236"/>
      <c r="PA141" s="236"/>
      <c r="PB141" s="236"/>
      <c r="PC141" s="236"/>
      <c r="PD141" s="236"/>
      <c r="PE141" s="236"/>
      <c r="PF141" s="236"/>
      <c r="PG141" s="236"/>
      <c r="PH141" s="236"/>
      <c r="PI141" s="236"/>
      <c r="PJ141" s="236"/>
      <c r="PK141" s="236"/>
      <c r="PL141" s="236"/>
      <c r="PM141" s="236"/>
      <c r="PN141" s="236"/>
      <c r="PO141" s="236"/>
      <c r="PP141" s="236"/>
      <c r="PQ141" s="236"/>
      <c r="PR141" s="236"/>
      <c r="PS141" s="236"/>
      <c r="PT141" s="236"/>
      <c r="PU141" s="236"/>
      <c r="PV141" s="236"/>
      <c r="PW141" s="236"/>
      <c r="PX141" s="236"/>
      <c r="PY141" s="236"/>
      <c r="PZ141" s="236"/>
      <c r="QA141" s="236"/>
      <c r="QB141" s="236"/>
      <c r="QC141" s="236"/>
      <c r="QD141" s="236"/>
      <c r="QE141" s="236"/>
      <c r="QF141" s="236"/>
      <c r="QG141" s="236"/>
      <c r="QH141" s="236"/>
      <c r="QI141" s="236"/>
      <c r="QJ141" s="236"/>
      <c r="QK141" s="236"/>
      <c r="QL141" s="236"/>
      <c r="QM141" s="236"/>
      <c r="QN141" s="236"/>
      <c r="QO141" s="236"/>
      <c r="QP141" s="236"/>
      <c r="QQ141" s="236"/>
      <c r="QR141" s="236"/>
      <c r="QS141" s="236"/>
      <c r="QT141" s="236"/>
      <c r="QU141" s="236"/>
      <c r="QV141" s="236"/>
      <c r="QW141" s="236"/>
      <c r="QX141" s="236"/>
      <c r="QY141" s="84"/>
      <c r="QZ141" s="84"/>
      <c r="RA141" s="84"/>
      <c r="RB141" s="84"/>
      <c r="RC141" s="84"/>
      <c r="RD141" s="84"/>
      <c r="RE141" s="84"/>
      <c r="RF141" s="84"/>
      <c r="RG141" s="84"/>
      <c r="RH141" s="84"/>
      <c r="RI141" s="84"/>
      <c r="RJ141" s="84"/>
      <c r="RK141" s="84"/>
      <c r="RL141" s="84"/>
      <c r="RM141" s="84"/>
      <c r="RN141" s="84"/>
      <c r="RO141" s="84"/>
      <c r="RP141" s="84"/>
      <c r="RQ141" s="84"/>
      <c r="RR141" s="84"/>
      <c r="RS141" s="84"/>
      <c r="RT141" s="84"/>
      <c r="RU141" s="84"/>
      <c r="RV141" s="84"/>
      <c r="RW141" s="84"/>
      <c r="RX141" s="84"/>
      <c r="RY141" s="84"/>
      <c r="RZ141" s="84"/>
      <c r="SA141" s="84"/>
      <c r="SB141" s="84"/>
      <c r="SC141" s="84"/>
      <c r="SD141" s="84"/>
      <c r="SE141" s="84"/>
      <c r="SF141" s="84"/>
      <c r="SG141" s="84"/>
      <c r="SH141" s="84"/>
      <c r="SI141" s="84"/>
      <c r="SJ141" s="84"/>
      <c r="SK141" s="84"/>
      <c r="SL141" s="84"/>
      <c r="SM141" s="84"/>
      <c r="SN141" s="84"/>
      <c r="SO141" s="84"/>
      <c r="SP141" s="84"/>
      <c r="SQ141" s="84"/>
      <c r="SR141" s="84"/>
      <c r="SS141" s="84"/>
      <c r="ST141" s="84"/>
      <c r="SU141" s="84"/>
      <c r="SV141" s="84"/>
      <c r="SW141" s="84"/>
      <c r="SX141" s="84"/>
      <c r="SY141" s="84"/>
      <c r="SZ141" s="84"/>
      <c r="TA141" s="84"/>
      <c r="TB141" s="84"/>
      <c r="TC141" s="84"/>
      <c r="TD141" s="84"/>
      <c r="TE141" s="84"/>
      <c r="TF141" s="84"/>
      <c r="TG141" s="84"/>
      <c r="TH141" s="84"/>
      <c r="TI141" s="84"/>
      <c r="TJ141" s="84"/>
      <c r="TK141" s="84"/>
      <c r="TL141" s="84"/>
      <c r="TM141" s="84"/>
      <c r="TN141" s="84"/>
      <c r="TO141" s="84"/>
      <c r="TP141" s="84"/>
      <c r="TQ141" s="84"/>
      <c r="TR141" s="84"/>
      <c r="TS141" s="84"/>
      <c r="TT141" s="84"/>
      <c r="TU141" s="84"/>
      <c r="TV141" s="84"/>
      <c r="TW141" s="84"/>
      <c r="TX141" s="84"/>
      <c r="TY141" s="84"/>
      <c r="TZ141" s="84"/>
      <c r="UA141" s="84"/>
      <c r="UB141" s="84"/>
      <c r="UC141" s="84"/>
      <c r="UD141" s="84"/>
      <c r="UE141" s="84"/>
      <c r="UF141" s="84"/>
      <c r="UG141" s="84"/>
      <c r="UH141" s="84"/>
      <c r="UI141" s="84"/>
    </row>
    <row r="142" spans="1:555" s="90" customFormat="1" ht="19.5" customHeight="1" x14ac:dyDescent="0.35">
      <c r="A142" s="84"/>
      <c r="B142" s="1167"/>
      <c r="C142" s="867"/>
      <c r="D142" s="869"/>
      <c r="E142" s="869"/>
      <c r="F142" s="871" t="s">
        <v>35</v>
      </c>
      <c r="G142" s="870"/>
      <c r="H142" s="954" t="s">
        <v>18</v>
      </c>
      <c r="I142" s="355"/>
      <c r="J142" s="355"/>
      <c r="K142" s="355"/>
      <c r="L142" s="1146"/>
      <c r="M142" s="330"/>
      <c r="N142" s="1215" t="s">
        <v>89</v>
      </c>
      <c r="O142" s="498"/>
      <c r="P142" s="330"/>
      <c r="Q142" s="536"/>
      <c r="R142" s="274"/>
      <c r="S142" s="499"/>
      <c r="T142" s="1037" t="s">
        <v>89</v>
      </c>
      <c r="U142" s="269"/>
      <c r="V142" s="499"/>
      <c r="W142" s="1037" t="s">
        <v>89</v>
      </c>
      <c r="X142" s="269"/>
      <c r="Y142" s="499"/>
      <c r="Z142" s="617" t="s">
        <v>89</v>
      </c>
      <c r="AA142" s="392"/>
      <c r="AB142" s="330"/>
      <c r="AC142" s="607" t="s">
        <v>89</v>
      </c>
      <c r="AD142" s="274"/>
      <c r="AE142" s="499"/>
      <c r="AF142" s="1037" t="s">
        <v>89</v>
      </c>
      <c r="AG142" s="274"/>
      <c r="AH142" s="499"/>
      <c r="AI142" s="1037" t="s">
        <v>89</v>
      </c>
      <c r="AJ142" s="392"/>
      <c r="AK142" s="330"/>
      <c r="AL142" s="1037" t="s">
        <v>89</v>
      </c>
      <c r="AM142" s="274"/>
      <c r="AN142" s="499"/>
      <c r="AO142" s="1037" t="s">
        <v>89</v>
      </c>
      <c r="AP142" s="392"/>
      <c r="AQ142" s="660"/>
      <c r="AR142" s="1037" t="s">
        <v>89</v>
      </c>
      <c r="AS142" s="270"/>
      <c r="AT142" s="669"/>
      <c r="AU142" s="1037" t="s">
        <v>89</v>
      </c>
      <c r="AV142" s="270"/>
      <c r="AW142" s="675"/>
      <c r="AX142" s="1037" t="s">
        <v>89</v>
      </c>
      <c r="AY142" s="270"/>
      <c r="AZ142" s="499"/>
      <c r="BA142" s="270" t="s">
        <v>89</v>
      </c>
      <c r="BB142" s="392"/>
      <c r="BC142" s="330"/>
      <c r="BD142" s="270" t="s">
        <v>89</v>
      </c>
      <c r="BE142" s="274"/>
      <c r="BF142" s="499"/>
      <c r="BG142" s="1037" t="s">
        <v>89</v>
      </c>
      <c r="BH142" s="358"/>
      <c r="BI142" s="499"/>
      <c r="BJ142" s="1037" t="s">
        <v>89</v>
      </c>
      <c r="BK142" s="269"/>
      <c r="BL142" s="499"/>
      <c r="BM142" s="576" t="s">
        <v>89</v>
      </c>
      <c r="BN142" s="392"/>
      <c r="BO142" s="499"/>
      <c r="BP142" s="1037" t="s">
        <v>89</v>
      </c>
      <c r="BQ142" s="274"/>
      <c r="BR142" s="499"/>
      <c r="BS142" s="617" t="s">
        <v>89</v>
      </c>
      <c r="BT142" s="269"/>
      <c r="BU142" s="499"/>
      <c r="BV142" s="617"/>
      <c r="BW142" s="392"/>
      <c r="BX142" s="499"/>
      <c r="BY142" s="1037" t="s">
        <v>89</v>
      </c>
      <c r="BZ142" s="392"/>
      <c r="CA142" s="297"/>
      <c r="CB142" s="1037" t="s">
        <v>89</v>
      </c>
      <c r="CC142" s="269"/>
      <c r="CD142" s="297"/>
      <c r="CE142" s="270" t="s">
        <v>89</v>
      </c>
      <c r="CF142" s="269"/>
      <c r="CG142" s="297"/>
      <c r="CH142" s="1037" t="s">
        <v>89</v>
      </c>
      <c r="CI142" s="269"/>
      <c r="CJ142" s="499"/>
      <c r="CK142" s="270"/>
      <c r="CL142" s="392"/>
      <c r="CM142" s="330"/>
      <c r="CN142" s="270"/>
      <c r="CO142" s="269"/>
      <c r="CP142" s="501"/>
      <c r="CQ142" s="270"/>
      <c r="CR142" s="299"/>
      <c r="CS142" s="330"/>
      <c r="CT142" s="270"/>
      <c r="CU142" s="274"/>
      <c r="CV142" s="502" t="s">
        <v>56</v>
      </c>
      <c r="CW142" s="502"/>
      <c r="CX142" s="223"/>
      <c r="CY142" s="1127"/>
      <c r="CZ142" s="303"/>
      <c r="DA142" s="269" t="s">
        <v>89</v>
      </c>
      <c r="DB142" s="299"/>
      <c r="DC142" s="303"/>
      <c r="DD142" s="298" t="s">
        <v>89</v>
      </c>
      <c r="DE142" s="299"/>
      <c r="DF142" s="303"/>
      <c r="DG142" s="1215" t="s">
        <v>89</v>
      </c>
      <c r="DH142" s="299"/>
      <c r="DI142" s="297"/>
      <c r="DJ142" s="1037" t="s">
        <v>89</v>
      </c>
      <c r="DK142" s="596"/>
      <c r="DL142" s="297"/>
      <c r="DM142" s="1215" t="s">
        <v>89</v>
      </c>
      <c r="DN142" s="299"/>
      <c r="DO142" s="330"/>
      <c r="DP142" s="607" t="s">
        <v>89</v>
      </c>
      <c r="DQ142" s="274"/>
      <c r="DR142" s="499"/>
      <c r="DS142" s="607" t="s">
        <v>89</v>
      </c>
      <c r="DT142" s="274"/>
      <c r="DU142" s="297"/>
      <c r="DV142" s="1037" t="s">
        <v>89</v>
      </c>
      <c r="DW142" s="299"/>
      <c r="DX142" s="297"/>
      <c r="DY142" s="269" t="s">
        <v>89</v>
      </c>
      <c r="DZ142" s="299"/>
      <c r="EA142" s="297"/>
      <c r="EB142" s="1053" t="s">
        <v>89</v>
      </c>
      <c r="EC142" s="299"/>
      <c r="ED142" s="276"/>
      <c r="EE142" s="269" t="s">
        <v>89</v>
      </c>
      <c r="EF142" s="299"/>
      <c r="EG142" s="316"/>
      <c r="EH142" s="269" t="s">
        <v>89</v>
      </c>
      <c r="EI142" s="358"/>
      <c r="EJ142" s="276"/>
      <c r="EK142" s="269" t="s">
        <v>89</v>
      </c>
      <c r="EL142" s="269"/>
      <c r="EM142" s="297"/>
      <c r="EN142" s="1226" t="s">
        <v>89</v>
      </c>
      <c r="EO142" s="299"/>
      <c r="EP142" s="297"/>
      <c r="EQ142" s="269" t="s">
        <v>89</v>
      </c>
      <c r="ER142" s="299"/>
      <c r="ES142" s="297"/>
      <c r="ET142" s="1037" t="s">
        <v>89</v>
      </c>
      <c r="EU142" s="299"/>
      <c r="EV142" s="297"/>
      <c r="EW142" s="1037" t="s">
        <v>89</v>
      </c>
      <c r="EX142" s="299"/>
      <c r="EY142" s="297"/>
      <c r="EZ142" s="1037" t="s">
        <v>89</v>
      </c>
      <c r="FA142" s="299"/>
      <c r="FB142" s="297"/>
      <c r="FC142" s="1037" t="s">
        <v>89</v>
      </c>
      <c r="FD142" s="299"/>
      <c r="FE142" s="297"/>
      <c r="FF142" s="1037" t="s">
        <v>89</v>
      </c>
      <c r="FG142" s="299"/>
      <c r="FH142" s="297"/>
      <c r="FI142" s="1037" t="s">
        <v>89</v>
      </c>
      <c r="FJ142" s="299"/>
      <c r="FK142" s="297"/>
      <c r="FL142" s="1037" t="s">
        <v>89</v>
      </c>
      <c r="FM142" s="299"/>
      <c r="FN142" s="297"/>
      <c r="FO142" s="1037" t="s">
        <v>89</v>
      </c>
      <c r="FP142" s="269"/>
      <c r="FQ142" s="269"/>
      <c r="FR142" s="297"/>
      <c r="FS142" s="269" t="s">
        <v>89</v>
      </c>
      <c r="FT142" s="299"/>
      <c r="FU142" s="297"/>
      <c r="FV142" s="269" t="s">
        <v>89</v>
      </c>
      <c r="FW142" s="299"/>
      <c r="FX142" s="607" t="s">
        <v>89</v>
      </c>
      <c r="FY142" s="492"/>
      <c r="FZ142" s="302"/>
      <c r="GA142" s="1131"/>
      <c r="GB142" s="387"/>
      <c r="GC142" s="502" t="s">
        <v>89</v>
      </c>
      <c r="GD142" s="270"/>
      <c r="GE142" s="546"/>
      <c r="GF142" s="1037" t="s">
        <v>89</v>
      </c>
      <c r="GG142" s="388"/>
      <c r="GH142" s="669"/>
      <c r="GI142" s="1037" t="s">
        <v>89</v>
      </c>
      <c r="GJ142" s="270"/>
      <c r="GK142" s="546"/>
      <c r="GL142" s="270" t="s">
        <v>89</v>
      </c>
      <c r="GM142" s="388"/>
      <c r="GN142" s="297"/>
      <c r="GO142" s="269" t="s">
        <v>89</v>
      </c>
      <c r="GP142" s="299"/>
      <c r="GQ142" s="330"/>
      <c r="GR142" s="607" t="s">
        <v>89</v>
      </c>
      <c r="GS142" s="274"/>
      <c r="GT142" s="499"/>
      <c r="GU142" s="607" t="s">
        <v>89</v>
      </c>
      <c r="GV142" s="274"/>
      <c r="GW142" s="499"/>
      <c r="GX142" s="1037" t="s">
        <v>89</v>
      </c>
      <c r="GY142" s="274"/>
      <c r="GZ142" s="499"/>
      <c r="HA142" s="269" t="s">
        <v>89</v>
      </c>
      <c r="HB142" s="274"/>
      <c r="HC142" s="499"/>
      <c r="HD142" s="1037" t="s">
        <v>89</v>
      </c>
      <c r="HE142" s="274"/>
      <c r="HF142" s="691"/>
      <c r="HG142" s="230" t="s">
        <v>89</v>
      </c>
      <c r="HH142" s="498"/>
      <c r="HI142" s="691"/>
      <c r="HJ142" s="230" t="s">
        <v>89</v>
      </c>
      <c r="HK142" s="498"/>
      <c r="HL142" s="276"/>
      <c r="HM142" s="230" t="s">
        <v>89</v>
      </c>
      <c r="HN142" s="317"/>
      <c r="HO142" s="691"/>
      <c r="HP142" s="1037" t="s">
        <v>89</v>
      </c>
      <c r="HQ142" s="498"/>
      <c r="HR142" s="499"/>
      <c r="HS142" s="270"/>
      <c r="HT142" s="392"/>
      <c r="HU142" s="691"/>
      <c r="HV142" s="1037" t="s">
        <v>89</v>
      </c>
      <c r="HW142" s="498"/>
      <c r="HX142" s="499"/>
      <c r="HY142" s="270"/>
      <c r="HZ142" s="392"/>
      <c r="IA142" s="276"/>
      <c r="IB142" s="1037" t="s">
        <v>89</v>
      </c>
      <c r="IC142" s="317"/>
      <c r="ID142" s="499"/>
      <c r="IE142" s="1037" t="s">
        <v>89</v>
      </c>
      <c r="IF142" s="392"/>
      <c r="IG142" s="316"/>
      <c r="IH142" s="230" t="s">
        <v>89</v>
      </c>
      <c r="II142" s="498"/>
      <c r="IJ142" s="316"/>
      <c r="IK142" s="304" t="s">
        <v>89</v>
      </c>
      <c r="IL142" s="317"/>
      <c r="IM142" s="499"/>
      <c r="IN142" s="1037" t="s">
        <v>89</v>
      </c>
      <c r="IO142" s="392"/>
      <c r="IP142" s="499"/>
      <c r="IQ142" s="1037" t="s">
        <v>89</v>
      </c>
      <c r="IR142" s="392"/>
      <c r="IS142" s="499"/>
      <c r="IT142" s="270"/>
      <c r="IU142" s="392"/>
      <c r="IV142" s="499"/>
      <c r="IW142" s="617" t="s">
        <v>89</v>
      </c>
      <c r="IX142" s="392"/>
      <c r="IY142" s="499"/>
      <c r="IZ142" s="270" t="s">
        <v>89</v>
      </c>
      <c r="JA142" s="392"/>
      <c r="JB142" s="385"/>
      <c r="JC142" s="270" t="s">
        <v>89</v>
      </c>
      <c r="JD142" s="392"/>
      <c r="JE142" s="499"/>
      <c r="JF142" s="270" t="s">
        <v>89</v>
      </c>
      <c r="JG142" s="392"/>
      <c r="JH142" s="499"/>
      <c r="JI142" s="1037" t="s">
        <v>89</v>
      </c>
      <c r="JJ142" s="392"/>
      <c r="JK142" s="499"/>
      <c r="JL142" s="1037" t="s">
        <v>89</v>
      </c>
      <c r="JM142" s="392"/>
      <c r="JN142" s="499"/>
      <c r="JO142" s="270" t="s">
        <v>89</v>
      </c>
      <c r="JP142" s="392"/>
      <c r="JQ142" s="269" t="s">
        <v>89</v>
      </c>
      <c r="JR142" s="498"/>
      <c r="JS142" s="223"/>
      <c r="JT142" s="254">
        <f t="shared" si="1877"/>
        <v>44287</v>
      </c>
      <c r="JU142" s="253">
        <f t="shared" si="1878"/>
        <v>0</v>
      </c>
      <c r="JV142" s="253">
        <f t="shared" si="1879"/>
        <v>34398.125</v>
      </c>
      <c r="JW142" s="253">
        <f t="shared" si="1880"/>
        <v>0</v>
      </c>
      <c r="JX142" s="253">
        <f t="shared" si="1881"/>
        <v>37014</v>
      </c>
      <c r="JY142" s="253">
        <f t="shared" si="1882"/>
        <v>0</v>
      </c>
      <c r="JZ142" s="253">
        <f t="shared" si="1883"/>
        <v>0</v>
      </c>
      <c r="KA142" s="253">
        <f t="shared" si="1884"/>
        <v>28186</v>
      </c>
      <c r="KB142" s="253">
        <f t="shared" si="1885"/>
        <v>0</v>
      </c>
      <c r="KC142" s="253">
        <f t="shared" si="1886"/>
        <v>0</v>
      </c>
      <c r="KD142" s="831">
        <f t="shared" si="1887"/>
        <v>64706</v>
      </c>
      <c r="KE142" s="831">
        <f t="shared" si="1888"/>
        <v>0</v>
      </c>
      <c r="KF142" s="831">
        <f t="shared" si="1889"/>
        <v>0</v>
      </c>
      <c r="KG142" s="831">
        <f t="shared" si="1890"/>
        <v>13615.110000000002</v>
      </c>
      <c r="KH142" s="831">
        <f t="shared" si="1891"/>
        <v>0</v>
      </c>
      <c r="KI142" s="831">
        <f t="shared" si="1892"/>
        <v>0</v>
      </c>
      <c r="KJ142" s="253">
        <f t="shared" si="1893"/>
        <v>0</v>
      </c>
      <c r="KK142" s="831">
        <f t="shared" si="1894"/>
        <v>0</v>
      </c>
      <c r="KL142" s="831">
        <f t="shared" si="1895"/>
        <v>121084.375</v>
      </c>
      <c r="KM142" s="831">
        <f t="shared" si="1896"/>
        <v>0</v>
      </c>
      <c r="KN142" s="831">
        <f t="shared" si="1897"/>
        <v>0</v>
      </c>
      <c r="KO142" s="831">
        <f t="shared" si="1898"/>
        <v>92650</v>
      </c>
      <c r="KP142" s="831">
        <f t="shared" si="1899"/>
        <v>0</v>
      </c>
      <c r="KQ142" s="831">
        <f t="shared" si="1900"/>
        <v>0</v>
      </c>
      <c r="KR142" s="831">
        <f t="shared" si="1901"/>
        <v>0</v>
      </c>
      <c r="KS142" s="831">
        <f t="shared" si="1902"/>
        <v>15467</v>
      </c>
      <c r="KT142" s="243">
        <f t="shared" si="1903"/>
        <v>0</v>
      </c>
      <c r="KU142" s="243">
        <f t="shared" si="1904"/>
        <v>0</v>
      </c>
      <c r="KV142" s="243">
        <f t="shared" si="1905"/>
        <v>0</v>
      </c>
      <c r="KW142" s="243">
        <f t="shared" si="1906"/>
        <v>0</v>
      </c>
      <c r="KX142" s="243">
        <f t="shared" si="1907"/>
        <v>0</v>
      </c>
      <c r="KY142" s="243">
        <f t="shared" si="1908"/>
        <v>0</v>
      </c>
      <c r="KZ142" s="243">
        <f t="shared" si="1956"/>
        <v>0</v>
      </c>
      <c r="LA142" s="243">
        <f t="shared" si="1909"/>
        <v>0</v>
      </c>
      <c r="LB142" s="243">
        <f t="shared" si="1910"/>
        <v>0</v>
      </c>
      <c r="LC142" s="243">
        <f t="shared" si="1911"/>
        <v>0</v>
      </c>
      <c r="LD142" s="243">
        <f t="shared" si="1912"/>
        <v>0</v>
      </c>
      <c r="LE142" s="243">
        <f t="shared" si="1913"/>
        <v>0</v>
      </c>
      <c r="LF142" s="243">
        <f t="shared" si="1914"/>
        <v>0</v>
      </c>
      <c r="LG142" s="243">
        <f t="shared" si="1915"/>
        <v>0</v>
      </c>
      <c r="LH142" s="243">
        <f t="shared" si="1916"/>
        <v>0</v>
      </c>
      <c r="LI142" s="243">
        <f t="shared" si="1917"/>
        <v>0</v>
      </c>
      <c r="LJ142" s="243">
        <f t="shared" si="1918"/>
        <v>0</v>
      </c>
      <c r="LK142" s="243">
        <f t="shared" si="1919"/>
        <v>0</v>
      </c>
      <c r="LL142" s="243">
        <f t="shared" si="1920"/>
        <v>0</v>
      </c>
      <c r="LM142" s="243">
        <f t="shared" si="1921"/>
        <v>0</v>
      </c>
      <c r="LN142" s="243">
        <f t="shared" si="1922"/>
        <v>0</v>
      </c>
      <c r="LO142" s="243">
        <f t="shared" si="1923"/>
        <v>0</v>
      </c>
      <c r="LP142" s="243">
        <f t="shared" si="1924"/>
        <v>0</v>
      </c>
      <c r="LQ142" s="243">
        <f t="shared" si="1925"/>
        <v>0</v>
      </c>
      <c r="LR142" s="243">
        <f t="shared" si="1926"/>
        <v>0</v>
      </c>
      <c r="LS142" s="243">
        <f t="shared" si="1927"/>
        <v>0</v>
      </c>
      <c r="LT142" s="243">
        <f t="shared" si="1928"/>
        <v>0</v>
      </c>
      <c r="LU142" s="243">
        <f t="shared" si="1929"/>
        <v>0</v>
      </c>
      <c r="LV142" s="243">
        <f t="shared" si="1930"/>
        <v>0</v>
      </c>
      <c r="LW142" s="243">
        <f t="shared" si="1931"/>
        <v>0</v>
      </c>
      <c r="LX142" s="243">
        <f t="shared" si="1932"/>
        <v>0</v>
      </c>
      <c r="LY142" s="243">
        <f t="shared" si="1933"/>
        <v>0</v>
      </c>
      <c r="LZ142" s="243">
        <f t="shared" si="1934"/>
        <v>0</v>
      </c>
      <c r="MA142" s="243">
        <f t="shared" si="1935"/>
        <v>0</v>
      </c>
      <c r="MB142" s="243">
        <f t="shared" si="1936"/>
        <v>0</v>
      </c>
      <c r="MC142" s="243">
        <f t="shared" si="1957"/>
        <v>0</v>
      </c>
      <c r="MD142" s="243">
        <f t="shared" si="1937"/>
        <v>0</v>
      </c>
      <c r="ME142" s="243">
        <f t="shared" si="1938"/>
        <v>0</v>
      </c>
      <c r="MF142" s="243">
        <f t="shared" si="1939"/>
        <v>0</v>
      </c>
      <c r="MG142" s="243">
        <f t="shared" si="1940"/>
        <v>0</v>
      </c>
      <c r="MH142" s="243">
        <f t="shared" si="1941"/>
        <v>0</v>
      </c>
      <c r="MI142" s="243">
        <f t="shared" si="1942"/>
        <v>0</v>
      </c>
      <c r="MJ142" s="243">
        <f t="shared" si="1943"/>
        <v>0</v>
      </c>
      <c r="MK142" s="243">
        <f t="shared" si="1944"/>
        <v>0</v>
      </c>
      <c r="ML142" s="243">
        <f t="shared" si="1945"/>
        <v>0</v>
      </c>
      <c r="MM142" s="243">
        <f t="shared" si="1946"/>
        <v>0</v>
      </c>
      <c r="MN142" s="243">
        <f t="shared" si="1947"/>
        <v>0</v>
      </c>
      <c r="MO142" s="243">
        <f t="shared" si="1948"/>
        <v>0</v>
      </c>
      <c r="MP142" s="243">
        <f t="shared" si="1949"/>
        <v>0</v>
      </c>
      <c r="MQ142" s="243">
        <f t="shared" si="1950"/>
        <v>0</v>
      </c>
      <c r="MR142" s="243">
        <f t="shared" si="1951"/>
        <v>0</v>
      </c>
      <c r="MS142" s="243">
        <f t="shared" si="1952"/>
        <v>0</v>
      </c>
      <c r="MT142" s="243">
        <f t="shared" si="1953"/>
        <v>0</v>
      </c>
      <c r="MU142" s="243">
        <f t="shared" si="1954"/>
        <v>0</v>
      </c>
      <c r="MV142" s="243">
        <f t="shared" si="1955"/>
        <v>0</v>
      </c>
      <c r="MW142" s="861">
        <f t="shared" si="1576"/>
        <v>44287</v>
      </c>
      <c r="MX142" s="253">
        <f t="shared" si="1577"/>
        <v>407120.61</v>
      </c>
      <c r="MY142" s="243">
        <f t="shared" si="1578"/>
        <v>0</v>
      </c>
      <c r="MZ142" s="243">
        <f t="shared" si="1579"/>
        <v>0</v>
      </c>
      <c r="NA142" s="243">
        <f t="shared" si="1580"/>
        <v>407120.61</v>
      </c>
      <c r="NB142" s="359"/>
      <c r="NC142" s="1159"/>
      <c r="ND142" s="378"/>
      <c r="NE142" s="378"/>
      <c r="NF142" s="382"/>
      <c r="NG142" s="414"/>
      <c r="NH142" s="820"/>
      <c r="NI142" s="397"/>
      <c r="NJ142" s="414"/>
      <c r="NK142" s="1114"/>
      <c r="NL142" s="993"/>
      <c r="NM142" s="413"/>
      <c r="NN142" s="378"/>
      <c r="NO142" s="243"/>
      <c r="NP142" s="243"/>
      <c r="NQ142" s="276"/>
      <c r="NR142" s="254"/>
      <c r="NS142" s="757"/>
      <c r="NT142" s="757"/>
      <c r="NU142" s="758"/>
      <c r="NV142" s="758"/>
      <c r="NW142" s="758"/>
      <c r="NX142" s="234"/>
      <c r="NY142" s="241"/>
      <c r="NZ142" s="241"/>
      <c r="OA142" s="143"/>
      <c r="OB142" s="241"/>
      <c r="OC142" s="241"/>
      <c r="OD142" s="236"/>
      <c r="OE142" s="236"/>
      <c r="OF142" s="236"/>
      <c r="OG142" s="234"/>
      <c r="OH142" s="143"/>
      <c r="OI142" s="236"/>
      <c r="OJ142" s="236"/>
      <c r="OK142" s="236"/>
      <c r="OL142" s="236"/>
      <c r="OM142" s="236"/>
      <c r="ON142" s="236"/>
      <c r="OO142" s="236"/>
      <c r="OP142" s="236"/>
      <c r="OQ142" s="236"/>
      <c r="OR142" s="236"/>
      <c r="OS142" s="236"/>
      <c r="OT142" s="236"/>
      <c r="OU142" s="236"/>
      <c r="OV142" s="236"/>
      <c r="OW142" s="236"/>
      <c r="OX142" s="236"/>
      <c r="OY142" s="236"/>
      <c r="OZ142" s="236"/>
      <c r="PA142" s="236"/>
      <c r="PB142" s="236"/>
      <c r="PC142" s="236"/>
      <c r="PD142" s="236"/>
      <c r="PE142" s="236"/>
      <c r="PF142" s="236"/>
      <c r="PG142" s="236"/>
      <c r="PH142" s="236"/>
      <c r="PI142" s="236"/>
      <c r="PJ142" s="236"/>
      <c r="PK142" s="236"/>
      <c r="PL142" s="236"/>
      <c r="PM142" s="236"/>
      <c r="PN142" s="236"/>
      <c r="PO142" s="236"/>
      <c r="PP142" s="236"/>
      <c r="PQ142" s="236"/>
      <c r="PR142" s="236"/>
      <c r="PS142" s="236"/>
      <c r="PT142" s="236"/>
      <c r="PU142" s="236"/>
      <c r="PV142" s="236"/>
      <c r="PW142" s="236"/>
      <c r="PX142" s="236"/>
      <c r="PY142" s="236"/>
      <c r="PZ142" s="236"/>
      <c r="QA142" s="236"/>
      <c r="QB142" s="236"/>
      <c r="QC142" s="236"/>
      <c r="QD142" s="236"/>
      <c r="QE142" s="236"/>
      <c r="QF142" s="236"/>
      <c r="QG142" s="236"/>
      <c r="QH142" s="236"/>
      <c r="QI142" s="236"/>
      <c r="QJ142" s="236"/>
      <c r="QK142" s="236"/>
      <c r="QL142" s="236"/>
      <c r="QM142" s="236"/>
      <c r="QN142" s="236"/>
      <c r="QO142" s="236"/>
      <c r="QP142" s="236"/>
      <c r="QQ142" s="236"/>
      <c r="QR142" s="236"/>
      <c r="QS142" s="236"/>
      <c r="QT142" s="236"/>
      <c r="QU142" s="236"/>
      <c r="QV142" s="236"/>
      <c r="QW142" s="236"/>
      <c r="QX142" s="236"/>
      <c r="QY142" s="84"/>
      <c r="QZ142" s="84"/>
      <c r="RA142" s="84"/>
      <c r="RB142" s="84"/>
      <c r="RC142" s="84"/>
      <c r="RD142" s="84"/>
      <c r="RE142" s="84"/>
      <c r="RF142" s="84"/>
      <c r="RG142" s="84"/>
      <c r="RH142" s="84"/>
      <c r="RI142" s="84"/>
      <c r="RJ142" s="84"/>
      <c r="RK142" s="84"/>
      <c r="RL142" s="84"/>
      <c r="RM142" s="84"/>
      <c r="RN142" s="84"/>
      <c r="RO142" s="84"/>
      <c r="RP142" s="84"/>
      <c r="RQ142" s="84"/>
      <c r="RR142" s="84"/>
      <c r="RS142" s="84"/>
      <c r="RT142" s="84"/>
      <c r="RU142" s="84"/>
      <c r="RV142" s="84"/>
      <c r="RW142" s="84"/>
      <c r="RX142" s="84"/>
      <c r="RY142" s="84"/>
      <c r="RZ142" s="84"/>
      <c r="SA142" s="84"/>
      <c r="SB142" s="84"/>
      <c r="SC142" s="84"/>
      <c r="SD142" s="84"/>
      <c r="SE142" s="84"/>
      <c r="SF142" s="84"/>
      <c r="SG142" s="84"/>
      <c r="SH142" s="84"/>
      <c r="SI142" s="84"/>
      <c r="SJ142" s="84"/>
      <c r="SK142" s="84"/>
      <c r="SL142" s="84"/>
      <c r="SM142" s="84"/>
      <c r="SN142" s="84"/>
      <c r="SO142" s="84"/>
      <c r="SP142" s="84"/>
      <c r="SQ142" s="84"/>
      <c r="SR142" s="84"/>
      <c r="SS142" s="84"/>
      <c r="ST142" s="84"/>
      <c r="SU142" s="84"/>
      <c r="SV142" s="84"/>
      <c r="SW142" s="84"/>
      <c r="SX142" s="84"/>
      <c r="SY142" s="84"/>
      <c r="SZ142" s="84"/>
      <c r="TA142" s="84"/>
      <c r="TB142" s="84"/>
      <c r="TC142" s="84"/>
      <c r="TD142" s="84"/>
      <c r="TE142" s="84"/>
      <c r="TF142" s="84"/>
      <c r="TG142" s="84"/>
      <c r="TH142" s="84"/>
      <c r="TI142" s="84"/>
      <c r="TJ142" s="84"/>
      <c r="TK142" s="84"/>
      <c r="TL142" s="84"/>
      <c r="TM142" s="84"/>
      <c r="TN142" s="84"/>
      <c r="TO142" s="84"/>
      <c r="TP142" s="84"/>
      <c r="TQ142" s="84"/>
      <c r="TR142" s="84"/>
      <c r="TS142" s="84"/>
      <c r="TT142" s="84"/>
      <c r="TU142" s="84"/>
      <c r="TV142" s="84"/>
      <c r="TW142" s="84"/>
      <c r="TX142" s="84"/>
      <c r="TY142" s="84"/>
      <c r="TZ142" s="84"/>
      <c r="UA142" s="84"/>
      <c r="UB142" s="84"/>
      <c r="UC142" s="84"/>
      <c r="UD142" s="84"/>
      <c r="UE142" s="84"/>
      <c r="UF142" s="84"/>
      <c r="UG142" s="84"/>
      <c r="UH142" s="84"/>
      <c r="UI142" s="84"/>
    </row>
    <row r="143" spans="1:555" s="90" customFormat="1" ht="19.5" customHeight="1" x14ac:dyDescent="0.35">
      <c r="A143" s="84"/>
      <c r="B143" s="1167"/>
      <c r="C143" s="867"/>
      <c r="D143" s="869"/>
      <c r="E143" s="869"/>
      <c r="F143" s="872">
        <f>SUM(F130:F142)</f>
        <v>21783.370000000003</v>
      </c>
      <c r="G143" s="873"/>
      <c r="H143" s="955">
        <f>F143/D55</f>
        <v>0.87133480000000008</v>
      </c>
      <c r="I143" s="503"/>
      <c r="J143" s="503"/>
      <c r="K143" s="503"/>
      <c r="L143" s="1146"/>
      <c r="M143" s="330"/>
      <c r="N143" s="1216">
        <v>45125</v>
      </c>
      <c r="O143" s="498"/>
      <c r="P143" s="330"/>
      <c r="Q143" s="271">
        <f>SUM(Q130:Q142)</f>
        <v>4512.5</v>
      </c>
      <c r="R143" s="274"/>
      <c r="S143" s="499"/>
      <c r="T143" s="1038">
        <v>43865</v>
      </c>
      <c r="U143" s="269"/>
      <c r="V143" s="499"/>
      <c r="W143" s="1038">
        <v>4386.5</v>
      </c>
      <c r="X143" s="269"/>
      <c r="Y143" s="499"/>
      <c r="Z143" s="415">
        <f>SUM(Z130:Z142)</f>
        <v>17320</v>
      </c>
      <c r="AA143" s="358"/>
      <c r="AB143" s="330">
        <f>AB140</f>
        <v>0</v>
      </c>
      <c r="AC143" s="304">
        <f>SUM(AC130:AC142)</f>
        <v>8660</v>
      </c>
      <c r="AD143" s="274"/>
      <c r="AE143" s="499"/>
      <c r="AF143" s="1038">
        <v>1732</v>
      </c>
      <c r="AG143" s="274"/>
      <c r="AH143" s="499"/>
      <c r="AI143" s="1038">
        <v>14300</v>
      </c>
      <c r="AJ143" s="392"/>
      <c r="AK143" s="330"/>
      <c r="AL143" s="1038">
        <v>7150</v>
      </c>
      <c r="AM143" s="274"/>
      <c r="AN143" s="499"/>
      <c r="AO143" s="1038">
        <v>2860</v>
      </c>
      <c r="AP143" s="392"/>
      <c r="AQ143" s="318"/>
      <c r="AR143" s="1038">
        <v>4993.75</v>
      </c>
      <c r="AS143" s="304"/>
      <c r="AT143" s="277"/>
      <c r="AU143" s="1038">
        <v>2496.87</v>
      </c>
      <c r="AV143" s="304"/>
      <c r="AW143" s="591"/>
      <c r="AX143" s="1038">
        <v>499.37</v>
      </c>
      <c r="AY143" s="304"/>
      <c r="AZ143" s="499"/>
      <c r="BA143" s="271">
        <f>SUM(BA130:BA142)</f>
        <v>11880</v>
      </c>
      <c r="BB143" s="392"/>
      <c r="BC143" s="330"/>
      <c r="BD143" s="271">
        <f>SUM(BD130:BD142)</f>
        <v>3315</v>
      </c>
      <c r="BE143" s="274"/>
      <c r="BF143" s="499"/>
      <c r="BG143" s="1038">
        <v>18937.5</v>
      </c>
      <c r="BH143" s="358"/>
      <c r="BI143" s="499"/>
      <c r="BJ143" s="1038">
        <v>12031.25</v>
      </c>
      <c r="BK143" s="358"/>
      <c r="BL143" s="499"/>
      <c r="BM143" s="699">
        <f>SUM(BM130:BM142)</f>
        <v>6015.625</v>
      </c>
      <c r="BN143" s="358"/>
      <c r="BO143" s="499"/>
      <c r="BP143" s="1038">
        <v>17406.25</v>
      </c>
      <c r="BQ143" s="358"/>
      <c r="BR143" s="499"/>
      <c r="BS143" s="699">
        <f>SUM(BS130:BS142)</f>
        <v>4518.75</v>
      </c>
      <c r="BT143" s="358"/>
      <c r="BU143" s="499"/>
      <c r="BV143" s="699">
        <f>SUM(BV130:BV142)</f>
        <v>2259.375</v>
      </c>
      <c r="BW143" s="358"/>
      <c r="BX143" s="499"/>
      <c r="BY143" s="1038">
        <v>6925</v>
      </c>
      <c r="BZ143" s="358"/>
      <c r="CA143" s="499"/>
      <c r="CB143" s="1042">
        <v>-4820</v>
      </c>
      <c r="CC143" s="358"/>
      <c r="CD143" s="499"/>
      <c r="CE143" s="699">
        <f>SUM(CE130:CE142)</f>
        <v>-2410</v>
      </c>
      <c r="CF143" s="358"/>
      <c r="CG143" s="499"/>
      <c r="CH143" s="1042">
        <v>-482</v>
      </c>
      <c r="CI143" s="358"/>
      <c r="CJ143" s="499">
        <f>CJ140</f>
        <v>0</v>
      </c>
      <c r="CK143" s="271"/>
      <c r="CL143" s="392">
        <f>CK143*CJ143</f>
        <v>0</v>
      </c>
      <c r="CM143" s="330">
        <f>CM140</f>
        <v>0</v>
      </c>
      <c r="CN143" s="271"/>
      <c r="CO143" s="269">
        <f>CN143*CM143</f>
        <v>0</v>
      </c>
      <c r="CP143" s="501">
        <f>CP140</f>
        <v>0</v>
      </c>
      <c r="CQ143" s="271"/>
      <c r="CR143" s="299"/>
      <c r="CS143" s="330">
        <f>CS140</f>
        <v>1</v>
      </c>
      <c r="CT143" s="271"/>
      <c r="CU143" s="274">
        <f>CT143*CS143</f>
        <v>0</v>
      </c>
      <c r="CV143" s="371">
        <f>SUM(CV130:CV142)</f>
        <v>21783.370000000003</v>
      </c>
      <c r="CW143" s="371"/>
      <c r="CX143" s="223"/>
      <c r="CY143" s="1127"/>
      <c r="CZ143" s="297"/>
      <c r="DA143" s="278">
        <f>SUM(DA130:DA142)</f>
        <v>27094</v>
      </c>
      <c r="DB143" s="305"/>
      <c r="DC143" s="297"/>
      <c r="DD143" s="304">
        <f>SUM(DD130:DD142)</f>
        <v>2709.4</v>
      </c>
      <c r="DE143" s="305"/>
      <c r="DF143" s="297"/>
      <c r="DG143" s="1216">
        <v>36175</v>
      </c>
      <c r="DH143" s="305"/>
      <c r="DI143" s="297"/>
      <c r="DJ143" s="1038">
        <v>3617.5</v>
      </c>
      <c r="DK143" s="596"/>
      <c r="DL143" s="297"/>
      <c r="DM143" s="1216">
        <v>6090</v>
      </c>
      <c r="DN143" s="596"/>
      <c r="DO143" s="330"/>
      <c r="DP143" s="304">
        <f>SUM(DP130:DP142)</f>
        <v>3045</v>
      </c>
      <c r="DQ143" s="274"/>
      <c r="DR143" s="499"/>
      <c r="DS143" s="304">
        <f>SUM(DS130:DS142)</f>
        <v>609</v>
      </c>
      <c r="DT143" s="274"/>
      <c r="DU143" s="297"/>
      <c r="DV143" s="1038">
        <v>18867.5</v>
      </c>
      <c r="DW143" s="299"/>
      <c r="DX143" s="297"/>
      <c r="DY143" s="304">
        <f>SUM(DY130:DY142)</f>
        <v>9433</v>
      </c>
      <c r="DZ143" s="299"/>
      <c r="EA143" s="297"/>
      <c r="EB143" s="1054">
        <v>3773.5</v>
      </c>
      <c r="EC143" s="299"/>
      <c r="ED143" s="276"/>
      <c r="EE143" s="304">
        <v>-6125</v>
      </c>
      <c r="EF143" s="299"/>
      <c r="EG143" s="316"/>
      <c r="EH143" s="304">
        <f>SUM(EH130:EH142)</f>
        <v>-3063</v>
      </c>
      <c r="EI143" s="358"/>
      <c r="EJ143" s="276"/>
      <c r="EK143" s="304">
        <f>SUM(EK130:EK142)</f>
        <v>-612.59999999999991</v>
      </c>
      <c r="EL143" s="269"/>
      <c r="EM143" s="297"/>
      <c r="EN143" s="1227">
        <v>4650</v>
      </c>
      <c r="EO143" s="299"/>
      <c r="EP143" s="297"/>
      <c r="EQ143" s="304">
        <f>SUM(EQ130:EQ142)</f>
        <v>2570</v>
      </c>
      <c r="ER143" s="299"/>
      <c r="ES143" s="297"/>
      <c r="ET143" s="1038">
        <v>13180</v>
      </c>
      <c r="EU143" s="299"/>
      <c r="EV143" s="297"/>
      <c r="EW143" s="1038">
        <v>14506.25</v>
      </c>
      <c r="EX143" s="299"/>
      <c r="EY143" s="297"/>
      <c r="EZ143" s="1038">
        <v>7253.13</v>
      </c>
      <c r="FA143" s="299"/>
      <c r="FB143" s="297"/>
      <c r="FC143" s="1038">
        <f>SUM(FC130:FC141)</f>
        <v>14393.75</v>
      </c>
      <c r="FD143" s="299"/>
      <c r="FE143" s="297"/>
      <c r="FF143" s="1038">
        <v>2981.25</v>
      </c>
      <c r="FG143" s="299"/>
      <c r="FH143" s="297"/>
      <c r="FI143" s="1038">
        <v>1490.62</v>
      </c>
      <c r="FJ143" s="299"/>
      <c r="FK143" s="297"/>
      <c r="FL143" s="1038">
        <v>10305</v>
      </c>
      <c r="FM143" s="299"/>
      <c r="FN143" s="297"/>
      <c r="FO143" s="1038">
        <v>18760</v>
      </c>
      <c r="FP143" s="269"/>
      <c r="FQ143" s="269">
        <f>FO143+FQ128</f>
        <v>161160</v>
      </c>
      <c r="FR143" s="297"/>
      <c r="FS143" s="304">
        <f>SUM(FS130:FS142)</f>
        <v>9380</v>
      </c>
      <c r="FT143" s="299"/>
      <c r="FU143" s="297"/>
      <c r="FV143" s="304">
        <f>SUM(FV130:FV142)</f>
        <v>1876</v>
      </c>
      <c r="FW143" s="299"/>
      <c r="FX143" s="647">
        <f>SUM(FX130:FX142)</f>
        <v>0</v>
      </c>
      <c r="FY143" s="492"/>
      <c r="FZ143" s="302"/>
      <c r="GA143" s="1131"/>
      <c r="GB143" s="316"/>
      <c r="GC143" s="371">
        <f>SUM(GC130:GC142)</f>
        <v>27717.5</v>
      </c>
      <c r="GD143" s="304"/>
      <c r="GE143" s="547"/>
      <c r="GF143" s="1038">
        <v>2771.75</v>
      </c>
      <c r="GG143" s="544"/>
      <c r="GH143" s="277"/>
      <c r="GI143" s="1038">
        <v>16805</v>
      </c>
      <c r="GJ143" s="304"/>
      <c r="GK143" s="547"/>
      <c r="GL143" s="304">
        <f>SUM(GL130:GL142)</f>
        <v>1680.5</v>
      </c>
      <c r="GM143" s="544"/>
      <c r="GN143" s="601"/>
      <c r="GO143" s="304">
        <f>SUM(GO130:GO142)</f>
        <v>4086.25</v>
      </c>
      <c r="GP143" s="544"/>
      <c r="GQ143" s="330"/>
      <c r="GR143" s="304">
        <f>SUM(GR130:GR142)</f>
        <v>2043.125</v>
      </c>
      <c r="GS143" s="274"/>
      <c r="GT143" s="499"/>
      <c r="GU143" s="304">
        <f>SUM(GU130:GU142)</f>
        <v>408.625</v>
      </c>
      <c r="GV143" s="274"/>
      <c r="GW143" s="499"/>
      <c r="GX143" s="1038">
        <v>20385</v>
      </c>
      <c r="GY143" s="274"/>
      <c r="GZ143" s="499"/>
      <c r="HA143" s="304">
        <f>SUM(HA130:HA142)</f>
        <v>10192.5</v>
      </c>
      <c r="HB143" s="274"/>
      <c r="HC143" s="499"/>
      <c r="HD143" s="1038">
        <v>4077</v>
      </c>
      <c r="HE143" s="274"/>
      <c r="HF143" s="499"/>
      <c r="HG143" s="304">
        <f>SUM(HG130:HG142)</f>
        <v>4545</v>
      </c>
      <c r="HH143" s="274"/>
      <c r="HI143" s="691"/>
      <c r="HJ143" s="230">
        <f>SUM(HJ130:HJ142)</f>
        <v>2272.5</v>
      </c>
      <c r="HK143" s="498"/>
      <c r="HL143" s="276"/>
      <c r="HM143" s="230">
        <f>SUM(HM130:HM142)</f>
        <v>454.5</v>
      </c>
      <c r="HN143" s="317"/>
      <c r="HO143" s="276"/>
      <c r="HP143" s="1038">
        <v>7390</v>
      </c>
      <c r="HQ143" s="317"/>
      <c r="HR143" s="499"/>
      <c r="HS143" s="304"/>
      <c r="HT143" s="392"/>
      <c r="HU143" s="691"/>
      <c r="HV143" s="1038">
        <v>2795</v>
      </c>
      <c r="HW143" s="498"/>
      <c r="HX143" s="499"/>
      <c r="HY143" s="304"/>
      <c r="HZ143" s="392"/>
      <c r="IA143" s="276"/>
      <c r="IB143" s="1038">
        <v>11712.5</v>
      </c>
      <c r="IC143" s="317"/>
      <c r="ID143" s="499"/>
      <c r="IE143" s="1038">
        <v>556</v>
      </c>
      <c r="IF143" s="392"/>
      <c r="IG143" s="316"/>
      <c r="IH143" s="230">
        <f>SUM(IH130:IH142)</f>
        <v>13775</v>
      </c>
      <c r="II143" s="498"/>
      <c r="IJ143" s="316"/>
      <c r="IK143" s="304">
        <f>SUM(IK130:IK142)</f>
        <v>6887.5</v>
      </c>
      <c r="IL143" s="317"/>
      <c r="IM143" s="499"/>
      <c r="IN143" s="1038">
        <v>775</v>
      </c>
      <c r="IO143" s="392"/>
      <c r="IP143" s="316"/>
      <c r="IQ143" s="1038">
        <v>12606.25</v>
      </c>
      <c r="IR143" s="317"/>
      <c r="IS143" s="499"/>
      <c r="IT143" s="304"/>
      <c r="IU143" s="392"/>
      <c r="IV143" s="316"/>
      <c r="IW143" s="304">
        <f>SUM(IW130:IW142)</f>
        <v>2906.25</v>
      </c>
      <c r="IX143" s="317"/>
      <c r="IY143" s="499"/>
      <c r="IZ143" s="304">
        <f>SUM(IZ130:IZ142)</f>
        <v>1453.125</v>
      </c>
      <c r="JA143" s="392"/>
      <c r="JB143" s="385"/>
      <c r="JC143" s="304">
        <v>-270.37</v>
      </c>
      <c r="JD143" s="392"/>
      <c r="JE143" s="499"/>
      <c r="JF143" s="304">
        <f>SUM(JF130:JF142)</f>
        <v>8280</v>
      </c>
      <c r="JG143" s="392"/>
      <c r="JH143" s="499"/>
      <c r="JI143" s="1038">
        <v>12620</v>
      </c>
      <c r="JJ143" s="392"/>
      <c r="JK143" s="499"/>
      <c r="JL143" s="1038">
        <v>6310</v>
      </c>
      <c r="JM143" s="392"/>
      <c r="JN143" s="499"/>
      <c r="JO143" s="304">
        <f>SUM(JO130:JO142)</f>
        <v>1262</v>
      </c>
      <c r="JP143" s="392"/>
      <c r="JQ143" s="304">
        <f>SUM(JQ130:JQ142)</f>
        <v>0</v>
      </c>
      <c r="JR143" s="498"/>
      <c r="JS143" s="223"/>
      <c r="JT143" s="254">
        <f t="shared" si="1877"/>
        <v>44317</v>
      </c>
      <c r="JU143" s="253">
        <f t="shared" si="1878"/>
        <v>0</v>
      </c>
      <c r="JV143" s="253">
        <f t="shared" si="1879"/>
        <v>35247.125</v>
      </c>
      <c r="JW143" s="253">
        <f t="shared" si="1880"/>
        <v>0</v>
      </c>
      <c r="JX143" s="253">
        <f t="shared" si="1881"/>
        <v>38793</v>
      </c>
      <c r="JY143" s="253">
        <f t="shared" si="1882"/>
        <v>0</v>
      </c>
      <c r="JZ143" s="253">
        <f t="shared" si="1883"/>
        <v>0</v>
      </c>
      <c r="KA143" s="253">
        <f t="shared" si="1884"/>
        <v>28461</v>
      </c>
      <c r="KB143" s="253">
        <f t="shared" si="1885"/>
        <v>0</v>
      </c>
      <c r="KC143" s="253">
        <f t="shared" si="1886"/>
        <v>0</v>
      </c>
      <c r="KD143" s="831">
        <f t="shared" si="1887"/>
        <v>65845</v>
      </c>
      <c r="KE143" s="831">
        <f t="shared" si="1888"/>
        <v>0</v>
      </c>
      <c r="KF143" s="831">
        <f t="shared" si="1889"/>
        <v>0</v>
      </c>
      <c r="KG143" s="831">
        <f t="shared" si="1890"/>
        <v>14723.740000000002</v>
      </c>
      <c r="KH143" s="831">
        <f t="shared" si="1891"/>
        <v>0</v>
      </c>
      <c r="KI143" s="831">
        <f t="shared" si="1892"/>
        <v>0</v>
      </c>
      <c r="KJ143" s="253">
        <f t="shared" si="1893"/>
        <v>0</v>
      </c>
      <c r="KK143" s="831">
        <f t="shared" si="1894"/>
        <v>0</v>
      </c>
      <c r="KL143" s="831">
        <f t="shared" si="1895"/>
        <v>123181.25</v>
      </c>
      <c r="KM143" s="831">
        <f t="shared" si="1896"/>
        <v>0</v>
      </c>
      <c r="KN143" s="831">
        <f t="shared" si="1897"/>
        <v>0</v>
      </c>
      <c r="KO143" s="831">
        <f t="shared" si="1898"/>
        <v>92196.875</v>
      </c>
      <c r="KP143" s="831">
        <f t="shared" si="1899"/>
        <v>0</v>
      </c>
      <c r="KQ143" s="831">
        <f t="shared" si="1900"/>
        <v>0</v>
      </c>
      <c r="KR143" s="831">
        <f t="shared" si="1901"/>
        <v>0</v>
      </c>
      <c r="KS143" s="831">
        <f t="shared" si="1902"/>
        <v>16336</v>
      </c>
      <c r="KT143" s="243">
        <f t="shared" si="1903"/>
        <v>0</v>
      </c>
      <c r="KU143" s="243">
        <f t="shared" si="1904"/>
        <v>0</v>
      </c>
      <c r="KV143" s="243">
        <f t="shared" si="1905"/>
        <v>0</v>
      </c>
      <c r="KW143" s="243">
        <f t="shared" si="1906"/>
        <v>0</v>
      </c>
      <c r="KX143" s="243">
        <f t="shared" si="1907"/>
        <v>0</v>
      </c>
      <c r="KY143" s="243">
        <f t="shared" si="1908"/>
        <v>0</v>
      </c>
      <c r="KZ143" s="243">
        <f t="shared" si="1956"/>
        <v>0</v>
      </c>
      <c r="LA143" s="243">
        <f t="shared" si="1909"/>
        <v>0</v>
      </c>
      <c r="LB143" s="243">
        <f t="shared" si="1910"/>
        <v>0</v>
      </c>
      <c r="LC143" s="243">
        <f t="shared" si="1911"/>
        <v>0</v>
      </c>
      <c r="LD143" s="243">
        <f t="shared" si="1912"/>
        <v>0</v>
      </c>
      <c r="LE143" s="243">
        <f t="shared" si="1913"/>
        <v>0</v>
      </c>
      <c r="LF143" s="243">
        <f t="shared" si="1914"/>
        <v>0</v>
      </c>
      <c r="LG143" s="243">
        <f t="shared" si="1915"/>
        <v>0</v>
      </c>
      <c r="LH143" s="243">
        <f t="shared" si="1916"/>
        <v>0</v>
      </c>
      <c r="LI143" s="243">
        <f t="shared" si="1917"/>
        <v>0</v>
      </c>
      <c r="LJ143" s="243">
        <f t="shared" si="1918"/>
        <v>0</v>
      </c>
      <c r="LK143" s="243">
        <f t="shared" si="1919"/>
        <v>0</v>
      </c>
      <c r="LL143" s="243">
        <f t="shared" si="1920"/>
        <v>0</v>
      </c>
      <c r="LM143" s="243">
        <f t="shared" si="1921"/>
        <v>0</v>
      </c>
      <c r="LN143" s="243">
        <f t="shared" si="1922"/>
        <v>0</v>
      </c>
      <c r="LO143" s="243">
        <f t="shared" si="1923"/>
        <v>0</v>
      </c>
      <c r="LP143" s="243">
        <f t="shared" si="1924"/>
        <v>0</v>
      </c>
      <c r="LQ143" s="243">
        <f t="shared" si="1925"/>
        <v>0</v>
      </c>
      <c r="LR143" s="243">
        <f t="shared" si="1926"/>
        <v>0</v>
      </c>
      <c r="LS143" s="243">
        <f t="shared" si="1927"/>
        <v>0</v>
      </c>
      <c r="LT143" s="243">
        <f t="shared" si="1928"/>
        <v>0</v>
      </c>
      <c r="LU143" s="243">
        <f t="shared" si="1929"/>
        <v>0</v>
      </c>
      <c r="LV143" s="243">
        <f t="shared" si="1930"/>
        <v>0</v>
      </c>
      <c r="LW143" s="243">
        <f t="shared" si="1931"/>
        <v>0</v>
      </c>
      <c r="LX143" s="243">
        <f t="shared" si="1932"/>
        <v>0</v>
      </c>
      <c r="LY143" s="243">
        <f t="shared" si="1933"/>
        <v>0</v>
      </c>
      <c r="LZ143" s="243">
        <f t="shared" si="1934"/>
        <v>0</v>
      </c>
      <c r="MA143" s="243">
        <f t="shared" si="1935"/>
        <v>0</v>
      </c>
      <c r="MB143" s="243">
        <f t="shared" si="1936"/>
        <v>0</v>
      </c>
      <c r="MC143" s="243">
        <f t="shared" si="1957"/>
        <v>0</v>
      </c>
      <c r="MD143" s="243">
        <f t="shared" si="1937"/>
        <v>0</v>
      </c>
      <c r="ME143" s="243">
        <f t="shared" si="1938"/>
        <v>0</v>
      </c>
      <c r="MF143" s="243">
        <f t="shared" si="1939"/>
        <v>0</v>
      </c>
      <c r="MG143" s="243">
        <f t="shared" si="1940"/>
        <v>0</v>
      </c>
      <c r="MH143" s="243">
        <f t="shared" si="1941"/>
        <v>0</v>
      </c>
      <c r="MI143" s="243">
        <f t="shared" si="1942"/>
        <v>0</v>
      </c>
      <c r="MJ143" s="243">
        <f t="shared" si="1943"/>
        <v>0</v>
      </c>
      <c r="MK143" s="243">
        <f t="shared" si="1944"/>
        <v>0</v>
      </c>
      <c r="ML143" s="243">
        <f t="shared" si="1945"/>
        <v>0</v>
      </c>
      <c r="MM143" s="243">
        <f t="shared" si="1946"/>
        <v>0</v>
      </c>
      <c r="MN143" s="243">
        <f t="shared" si="1947"/>
        <v>0</v>
      </c>
      <c r="MO143" s="243">
        <f t="shared" si="1948"/>
        <v>0</v>
      </c>
      <c r="MP143" s="243">
        <f t="shared" si="1949"/>
        <v>0</v>
      </c>
      <c r="MQ143" s="243">
        <f t="shared" si="1950"/>
        <v>0</v>
      </c>
      <c r="MR143" s="243">
        <f t="shared" si="1951"/>
        <v>0</v>
      </c>
      <c r="MS143" s="243">
        <f t="shared" si="1952"/>
        <v>0</v>
      </c>
      <c r="MT143" s="243">
        <f t="shared" si="1953"/>
        <v>0</v>
      </c>
      <c r="MU143" s="243">
        <f t="shared" si="1954"/>
        <v>0</v>
      </c>
      <c r="MV143" s="243">
        <f t="shared" si="1955"/>
        <v>0</v>
      </c>
      <c r="MW143" s="861">
        <f t="shared" si="1576"/>
        <v>44317</v>
      </c>
      <c r="MX143" s="253">
        <f t="shared" si="1577"/>
        <v>414783.99</v>
      </c>
      <c r="MY143" s="243">
        <f t="shared" si="1578"/>
        <v>0</v>
      </c>
      <c r="MZ143" s="243">
        <f t="shared" si="1579"/>
        <v>0</v>
      </c>
      <c r="NA143" s="243">
        <f t="shared" si="1580"/>
        <v>414783.99</v>
      </c>
      <c r="NB143" s="359"/>
      <c r="NC143" s="1159"/>
      <c r="ND143" s="378"/>
      <c r="NE143" s="378"/>
      <c r="NF143" s="382"/>
      <c r="NG143" s="415"/>
      <c r="NH143" s="821"/>
      <c r="NI143" s="278"/>
      <c r="NJ143" s="415"/>
      <c r="NK143" s="1115"/>
      <c r="NL143" s="994"/>
      <c r="NM143" s="413"/>
      <c r="NN143" s="378"/>
      <c r="NO143" s="243"/>
      <c r="NP143" s="243"/>
      <c r="NQ143" s="276"/>
      <c r="NR143" s="254"/>
      <c r="NS143" s="757"/>
      <c r="NT143" s="757"/>
      <c r="NU143" s="758"/>
      <c r="NV143" s="758"/>
      <c r="NW143" s="758"/>
      <c r="NX143" s="234"/>
      <c r="NY143" s="241"/>
      <c r="NZ143" s="241"/>
      <c r="OA143" s="143"/>
      <c r="OB143" s="241"/>
      <c r="OC143" s="241"/>
      <c r="OD143" s="236"/>
      <c r="OE143" s="236"/>
      <c r="OF143" s="236"/>
      <c r="OG143" s="234"/>
      <c r="OH143" s="143"/>
      <c r="OI143" s="236"/>
      <c r="OJ143" s="236"/>
      <c r="OK143" s="236"/>
      <c r="OL143" s="236"/>
      <c r="OM143" s="236"/>
      <c r="ON143" s="236"/>
      <c r="OO143" s="236"/>
      <c r="OP143" s="236"/>
      <c r="OQ143" s="236"/>
      <c r="OR143" s="236"/>
      <c r="OS143" s="236"/>
      <c r="OT143" s="236"/>
      <c r="OU143" s="236"/>
      <c r="OV143" s="236"/>
      <c r="OW143" s="236"/>
      <c r="OX143" s="236"/>
      <c r="OY143" s="236"/>
      <c r="OZ143" s="236"/>
      <c r="PA143" s="236"/>
      <c r="PB143" s="236"/>
      <c r="PC143" s="236"/>
      <c r="PD143" s="236"/>
      <c r="PE143" s="236"/>
      <c r="PF143" s="236"/>
      <c r="PG143" s="236"/>
      <c r="PH143" s="236"/>
      <c r="PI143" s="236"/>
      <c r="PJ143" s="236"/>
      <c r="PK143" s="236"/>
      <c r="PL143" s="236"/>
      <c r="PM143" s="236"/>
      <c r="PN143" s="236"/>
      <c r="PO143" s="236"/>
      <c r="PP143" s="236"/>
      <c r="PQ143" s="236"/>
      <c r="PR143" s="236"/>
      <c r="PS143" s="236"/>
      <c r="PT143" s="236"/>
      <c r="PU143" s="236"/>
      <c r="PV143" s="236"/>
      <c r="PW143" s="236"/>
      <c r="PX143" s="236"/>
      <c r="PY143" s="236"/>
      <c r="PZ143" s="236"/>
      <c r="QA143" s="236"/>
      <c r="QB143" s="236"/>
      <c r="QC143" s="236"/>
      <c r="QD143" s="236"/>
      <c r="QE143" s="236"/>
      <c r="QF143" s="236"/>
      <c r="QG143" s="236"/>
      <c r="QH143" s="236"/>
      <c r="QI143" s="236"/>
      <c r="QJ143" s="236"/>
      <c r="QK143" s="236"/>
      <c r="QL143" s="236"/>
      <c r="QM143" s="236"/>
      <c r="QN143" s="236"/>
      <c r="QO143" s="236"/>
      <c r="QP143" s="236"/>
      <c r="QQ143" s="236"/>
      <c r="QR143" s="236"/>
      <c r="QS143" s="236"/>
      <c r="QT143" s="236"/>
      <c r="QU143" s="236"/>
      <c r="QV143" s="236"/>
      <c r="QW143" s="236"/>
      <c r="QX143" s="236"/>
      <c r="QY143" s="84"/>
      <c r="QZ143" s="84"/>
      <c r="RA143" s="84"/>
      <c r="RB143" s="84"/>
      <c r="RC143" s="84"/>
      <c r="RD143" s="84"/>
      <c r="RE143" s="84"/>
      <c r="RF143" s="84"/>
      <c r="RG143" s="84"/>
      <c r="RH143" s="84"/>
      <c r="RI143" s="84"/>
      <c r="RJ143" s="84"/>
      <c r="RK143" s="84"/>
      <c r="RL143" s="84"/>
      <c r="RM143" s="84"/>
      <c r="RN143" s="84"/>
      <c r="RO143" s="84"/>
      <c r="RP143" s="84"/>
      <c r="RQ143" s="84"/>
      <c r="RR143" s="84"/>
      <c r="RS143" s="84"/>
      <c r="RT143" s="84"/>
      <c r="RU143" s="84"/>
      <c r="RV143" s="84"/>
      <c r="RW143" s="84"/>
      <c r="RX143" s="84"/>
      <c r="RY143" s="84"/>
      <c r="RZ143" s="84"/>
      <c r="SA143" s="84"/>
      <c r="SB143" s="84"/>
      <c r="SC143" s="84"/>
      <c r="SD143" s="84"/>
      <c r="SE143" s="84"/>
      <c r="SF143" s="84"/>
      <c r="SG143" s="84"/>
      <c r="SH143" s="84"/>
      <c r="SI143" s="84"/>
      <c r="SJ143" s="84"/>
      <c r="SK143" s="84"/>
      <c r="SL143" s="84"/>
      <c r="SM143" s="84"/>
      <c r="SN143" s="84"/>
      <c r="SO143" s="84"/>
      <c r="SP143" s="84"/>
      <c r="SQ143" s="84"/>
      <c r="SR143" s="84"/>
      <c r="SS143" s="84"/>
      <c r="ST143" s="84"/>
      <c r="SU143" s="84"/>
      <c r="SV143" s="84"/>
      <c r="SW143" s="84"/>
      <c r="SX143" s="84"/>
      <c r="SY143" s="84"/>
      <c r="SZ143" s="84"/>
      <c r="TA143" s="84"/>
      <c r="TB143" s="84"/>
      <c r="TC143" s="84"/>
      <c r="TD143" s="84"/>
      <c r="TE143" s="84"/>
      <c r="TF143" s="84"/>
      <c r="TG143" s="84"/>
      <c r="TH143" s="84"/>
      <c r="TI143" s="84"/>
      <c r="TJ143" s="84"/>
      <c r="TK143" s="84"/>
      <c r="TL143" s="84"/>
      <c r="TM143" s="84"/>
      <c r="TN143" s="84"/>
      <c r="TO143" s="84"/>
      <c r="TP143" s="84"/>
      <c r="TQ143" s="84"/>
      <c r="TR143" s="84"/>
      <c r="TS143" s="84"/>
      <c r="TT143" s="84"/>
      <c r="TU143" s="84"/>
      <c r="TV143" s="84"/>
      <c r="TW143" s="84"/>
      <c r="TX143" s="84"/>
      <c r="TY143" s="84"/>
      <c r="TZ143" s="84"/>
      <c r="UA143" s="84"/>
      <c r="UB143" s="84"/>
      <c r="UC143" s="84"/>
      <c r="UD143" s="84"/>
      <c r="UE143" s="84"/>
      <c r="UF143" s="84"/>
      <c r="UG143" s="84"/>
      <c r="UH143" s="84"/>
      <c r="UI143" s="84"/>
    </row>
    <row r="144" spans="1:555" s="90" customFormat="1" ht="19.5" customHeight="1" x14ac:dyDescent="0.35">
      <c r="A144" s="84"/>
      <c r="B144" s="1167"/>
      <c r="C144" s="867"/>
      <c r="D144" s="869"/>
      <c r="E144" s="869"/>
      <c r="F144" s="867"/>
      <c r="G144" s="870"/>
      <c r="H144" s="953"/>
      <c r="I144" s="355"/>
      <c r="J144" s="355"/>
      <c r="K144" s="355"/>
      <c r="L144" s="1146"/>
      <c r="M144" s="330"/>
      <c r="N144"/>
      <c r="O144" s="321"/>
      <c r="P144" s="330"/>
      <c r="Q144" s="526"/>
      <c r="R144" s="272"/>
      <c r="S144" s="499"/>
      <c r="T144" s="267"/>
      <c r="U144" s="504"/>
      <c r="V144" s="499"/>
      <c r="W144" s="267"/>
      <c r="X144" s="272"/>
      <c r="Y144" s="499"/>
      <c r="Z144" s="521"/>
      <c r="AA144" s="363"/>
      <c r="AB144" s="330"/>
      <c r="AC144" s="521"/>
      <c r="AD144" s="272"/>
      <c r="AE144" s="499"/>
      <c r="AF144" s="267"/>
      <c r="AG144" s="272"/>
      <c r="AH144" s="499"/>
      <c r="AI144" s="267"/>
      <c r="AJ144" s="363"/>
      <c r="AK144" s="330"/>
      <c r="AL144" s="267"/>
      <c r="AM144" s="272"/>
      <c r="AN144" s="499"/>
      <c r="AO144" s="267"/>
      <c r="AP144" s="363"/>
      <c r="AQ144" s="389"/>
      <c r="AR144" s="267"/>
      <c r="AS144" s="521"/>
      <c r="AT144" s="670"/>
      <c r="AU144" s="267"/>
      <c r="AV144" s="521"/>
      <c r="AW144" s="306"/>
      <c r="AX144" s="267"/>
      <c r="AY144" s="521"/>
      <c r="AZ144" s="499"/>
      <c r="BA144" s="267"/>
      <c r="BB144" s="363"/>
      <c r="BC144" s="330"/>
      <c r="BD144" s="267"/>
      <c r="BE144" s="272"/>
      <c r="BF144" s="499"/>
      <c r="BG144" s="267"/>
      <c r="BH144" s="363"/>
      <c r="BI144" s="499"/>
      <c r="BJ144" s="267"/>
      <c r="BK144" s="272"/>
      <c r="BL144" s="499"/>
      <c r="BM144" s="267"/>
      <c r="BN144" s="363"/>
      <c r="BO144" s="499"/>
      <c r="BP144" s="267"/>
      <c r="BQ144" s="272"/>
      <c r="BR144" s="499"/>
      <c r="BS144" s="521"/>
      <c r="BT144" s="272"/>
      <c r="BU144" s="499"/>
      <c r="BV144" s="521"/>
      <c r="BW144" s="363"/>
      <c r="BX144" s="499"/>
      <c r="BY144" s="267"/>
      <c r="BZ144" s="363"/>
      <c r="CA144" s="306"/>
      <c r="CB144" s="267"/>
      <c r="CC144" s="272"/>
      <c r="CD144" s="501"/>
      <c r="CE144" s="521"/>
      <c r="CF144" s="505"/>
      <c r="CG144" s="330"/>
      <c r="CH144" s="267"/>
      <c r="CI144" s="309"/>
      <c r="CJ144" s="499"/>
      <c r="CK144" s="267"/>
      <c r="CL144" s="363"/>
      <c r="CM144" s="330"/>
      <c r="CN144" s="267"/>
      <c r="CO144" s="272"/>
      <c r="CP144" s="501"/>
      <c r="CQ144" s="267"/>
      <c r="CR144" s="807"/>
      <c r="CS144" s="330"/>
      <c r="CT144" s="267"/>
      <c r="CU144" s="272"/>
      <c r="CV144" s="323"/>
      <c r="CW144" s="323"/>
      <c r="CX144" s="224"/>
      <c r="CY144" s="1127"/>
      <c r="CZ144" s="306"/>
      <c r="DA144" s="272"/>
      <c r="DB144" s="309"/>
      <c r="DC144" s="306"/>
      <c r="DD144" s="313"/>
      <c r="DE144" s="309"/>
      <c r="DF144" s="306"/>
      <c r="DG144"/>
      <c r="DH144" s="309"/>
      <c r="DI144" s="306"/>
      <c r="DJ144" s="267"/>
      <c r="DK144" s="597"/>
      <c r="DL144" s="297"/>
      <c r="DM144"/>
      <c r="DN144" s="309"/>
      <c r="DO144" s="330"/>
      <c r="DP144" s="521"/>
      <c r="DQ144" s="272"/>
      <c r="DR144" s="499"/>
      <c r="DS144" s="521"/>
      <c r="DT144" s="272"/>
      <c r="DU144" s="297"/>
      <c r="DV144" s="267"/>
      <c r="DW144" s="309"/>
      <c r="DX144" s="297"/>
      <c r="DY144" s="272"/>
      <c r="DZ144" s="309"/>
      <c r="EA144" s="297"/>
      <c r="EB144" s="1051"/>
      <c r="EC144" s="309"/>
      <c r="ED144" s="670"/>
      <c r="EE144" s="272"/>
      <c r="EF144" s="272"/>
      <c r="EG144" s="389"/>
      <c r="EH144" s="272"/>
      <c r="EI144" s="363"/>
      <c r="EJ144" s="670"/>
      <c r="EK144" s="272"/>
      <c r="EL144" s="272"/>
      <c r="EM144" s="297"/>
      <c r="EN144" s="1228"/>
      <c r="EO144" s="309"/>
      <c r="EP144" s="297"/>
      <c r="EQ144" s="272"/>
      <c r="ER144" s="309"/>
      <c r="ES144" s="297"/>
      <c r="ET144" s="267"/>
      <c r="EU144" s="309"/>
      <c r="EV144" s="297"/>
      <c r="EW144" s="267"/>
      <c r="EX144" s="309"/>
      <c r="EY144" s="297"/>
      <c r="EZ144" s="267"/>
      <c r="FA144" s="309"/>
      <c r="FB144" s="297"/>
      <c r="FC144" s="267"/>
      <c r="FD144" s="309"/>
      <c r="FE144" s="297"/>
      <c r="FF144" s="267"/>
      <c r="FG144" s="309"/>
      <c r="FH144" s="297"/>
      <c r="FI144" s="267"/>
      <c r="FJ144" s="309"/>
      <c r="FK144" s="297"/>
      <c r="FL144" s="267"/>
      <c r="FM144" s="309"/>
      <c r="FN144" s="297"/>
      <c r="FO144" s="267"/>
      <c r="FP144" s="272"/>
      <c r="FQ144" s="272"/>
      <c r="FR144" s="297"/>
      <c r="FS144" s="272"/>
      <c r="FT144" s="309"/>
      <c r="FU144" s="297"/>
      <c r="FV144" s="272"/>
      <c r="FW144" s="309"/>
      <c r="FX144" s="311"/>
      <c r="FY144" s="493"/>
      <c r="FZ144" s="312"/>
      <c r="GA144" s="1132"/>
      <c r="GB144" s="389"/>
      <c r="GC144" s="323"/>
      <c r="GD144" s="244"/>
      <c r="GE144" s="548"/>
      <c r="GF144" s="267"/>
      <c r="GG144" s="390"/>
      <c r="GH144" s="361"/>
      <c r="GI144" s="267"/>
      <c r="GJ144" s="244"/>
      <c r="GK144" s="548"/>
      <c r="GL144" s="244"/>
      <c r="GM144" s="390"/>
      <c r="GN144" s="297"/>
      <c r="GO144" s="272"/>
      <c r="GP144" s="309"/>
      <c r="GQ144" s="330"/>
      <c r="GR144" s="521"/>
      <c r="GS144" s="272"/>
      <c r="GT144" s="499"/>
      <c r="GU144" s="521"/>
      <c r="GV144" s="272"/>
      <c r="GW144" s="499"/>
      <c r="GX144" s="267"/>
      <c r="GY144" s="272"/>
      <c r="GZ144" s="499"/>
      <c r="HA144" s="521"/>
      <c r="HB144" s="272"/>
      <c r="HC144" s="499"/>
      <c r="HD144" s="267"/>
      <c r="HE144" s="272"/>
      <c r="HF144" s="691"/>
      <c r="HG144" s="315"/>
      <c r="HH144" s="321"/>
      <c r="HI144" s="691"/>
      <c r="HJ144" s="315"/>
      <c r="HK144" s="321"/>
      <c r="HL144" s="670"/>
      <c r="HM144" s="315"/>
      <c r="HN144" s="315"/>
      <c r="HO144" s="691"/>
      <c r="HP144" s="267"/>
      <c r="HQ144" s="321"/>
      <c r="HR144" s="499"/>
      <c r="HS144" s="521"/>
      <c r="HT144" s="363"/>
      <c r="HU144" s="691"/>
      <c r="HV144" s="267"/>
      <c r="HW144" s="321"/>
      <c r="HX144" s="499"/>
      <c r="HY144" s="521"/>
      <c r="HZ144" s="363"/>
      <c r="IA144" s="670"/>
      <c r="IB144" s="267"/>
      <c r="IC144" s="315"/>
      <c r="ID144" s="499"/>
      <c r="IE144" s="267"/>
      <c r="IF144" s="363"/>
      <c r="IG144" s="389"/>
      <c r="IH144" s="315"/>
      <c r="II144" s="321"/>
      <c r="IJ144" s="389"/>
      <c r="IK144" s="313"/>
      <c r="IL144" s="315"/>
      <c r="IM144" s="499"/>
      <c r="IN144" s="267"/>
      <c r="IO144" s="363"/>
      <c r="IP144" s="499"/>
      <c r="IQ144" s="267"/>
      <c r="IR144" s="363"/>
      <c r="IS144" s="499"/>
      <c r="IT144" s="521"/>
      <c r="IU144" s="363"/>
      <c r="IV144" s="499"/>
      <c r="IW144" s="521"/>
      <c r="IX144" s="363"/>
      <c r="IY144" s="499"/>
      <c r="IZ144" s="521"/>
      <c r="JA144" s="363"/>
      <c r="JB144" s="385"/>
      <c r="JC144" s="521"/>
      <c r="JD144" s="363"/>
      <c r="JE144" s="499"/>
      <c r="JF144" s="521"/>
      <c r="JG144" s="363"/>
      <c r="JH144" s="499"/>
      <c r="JI144" s="267"/>
      <c r="JJ144" s="363"/>
      <c r="JK144" s="499"/>
      <c r="JL144" s="267"/>
      <c r="JM144" s="363"/>
      <c r="JN144" s="499"/>
      <c r="JO144" s="521"/>
      <c r="JP144" s="363"/>
      <c r="JQ144" s="562"/>
      <c r="JR144" s="321"/>
      <c r="JS144" s="224"/>
      <c r="JT144" s="254">
        <f t="shared" si="1877"/>
        <v>44348</v>
      </c>
      <c r="JU144" s="253">
        <f t="shared" si="1878"/>
        <v>0</v>
      </c>
      <c r="JV144" s="253">
        <f t="shared" si="1879"/>
        <v>35572.875</v>
      </c>
      <c r="JW144" s="253">
        <f t="shared" si="1880"/>
        <v>0</v>
      </c>
      <c r="JX144" s="253">
        <f t="shared" si="1881"/>
        <v>39466.5</v>
      </c>
      <c r="JY144" s="253">
        <f t="shared" si="1882"/>
        <v>0</v>
      </c>
      <c r="JZ144" s="253">
        <f t="shared" si="1883"/>
        <v>0</v>
      </c>
      <c r="KA144" s="253">
        <f t="shared" si="1884"/>
        <v>28286</v>
      </c>
      <c r="KB144" s="253">
        <f t="shared" si="1885"/>
        <v>0</v>
      </c>
      <c r="KC144" s="253">
        <f t="shared" si="1886"/>
        <v>0</v>
      </c>
      <c r="KD144" s="831">
        <f t="shared" si="1887"/>
        <v>65305</v>
      </c>
      <c r="KE144" s="831">
        <f t="shared" si="1888"/>
        <v>0</v>
      </c>
      <c r="KF144" s="831">
        <f t="shared" si="1889"/>
        <v>0</v>
      </c>
      <c r="KG144" s="831">
        <f t="shared" si="1890"/>
        <v>15310.490000000002</v>
      </c>
      <c r="KH144" s="831">
        <f t="shared" si="1891"/>
        <v>0</v>
      </c>
      <c r="KI144" s="831">
        <f t="shared" si="1892"/>
        <v>0</v>
      </c>
      <c r="KJ144" s="253">
        <f t="shared" si="1893"/>
        <v>0</v>
      </c>
      <c r="KK144" s="831">
        <f t="shared" si="1894"/>
        <v>0</v>
      </c>
      <c r="KL144" s="831">
        <f t="shared" si="1895"/>
        <v>124115.625</v>
      </c>
      <c r="KM144" s="831">
        <f t="shared" si="1896"/>
        <v>0</v>
      </c>
      <c r="KN144" s="831">
        <f t="shared" si="1897"/>
        <v>0</v>
      </c>
      <c r="KO144" s="831">
        <f t="shared" si="1898"/>
        <v>91628.125</v>
      </c>
      <c r="KP144" s="831">
        <f t="shared" si="1899"/>
        <v>0</v>
      </c>
      <c r="KQ144" s="831">
        <f t="shared" si="1900"/>
        <v>0</v>
      </c>
      <c r="KR144" s="831">
        <f t="shared" si="1901"/>
        <v>0</v>
      </c>
      <c r="KS144" s="831">
        <f t="shared" si="1902"/>
        <v>16203</v>
      </c>
      <c r="KT144" s="243">
        <f t="shared" si="1903"/>
        <v>0</v>
      </c>
      <c r="KU144" s="243">
        <f t="shared" si="1904"/>
        <v>0</v>
      </c>
      <c r="KV144" s="243">
        <f t="shared" si="1905"/>
        <v>0</v>
      </c>
      <c r="KW144" s="243">
        <f t="shared" si="1906"/>
        <v>0</v>
      </c>
      <c r="KX144" s="243">
        <f t="shared" si="1907"/>
        <v>0</v>
      </c>
      <c r="KY144" s="243">
        <f t="shared" si="1908"/>
        <v>0</v>
      </c>
      <c r="KZ144" s="243">
        <f t="shared" si="1956"/>
        <v>0</v>
      </c>
      <c r="LA144" s="243">
        <f t="shared" si="1909"/>
        <v>0</v>
      </c>
      <c r="LB144" s="243">
        <f t="shared" si="1910"/>
        <v>0</v>
      </c>
      <c r="LC144" s="243">
        <f t="shared" si="1911"/>
        <v>0</v>
      </c>
      <c r="LD144" s="243">
        <f t="shared" si="1912"/>
        <v>0</v>
      </c>
      <c r="LE144" s="243">
        <f t="shared" si="1913"/>
        <v>0</v>
      </c>
      <c r="LF144" s="243">
        <f t="shared" si="1914"/>
        <v>0</v>
      </c>
      <c r="LG144" s="243">
        <f t="shared" si="1915"/>
        <v>0</v>
      </c>
      <c r="LH144" s="243">
        <f t="shared" si="1916"/>
        <v>0</v>
      </c>
      <c r="LI144" s="243">
        <f t="shared" si="1917"/>
        <v>0</v>
      </c>
      <c r="LJ144" s="243">
        <f t="shared" si="1918"/>
        <v>0</v>
      </c>
      <c r="LK144" s="243">
        <f t="shared" si="1919"/>
        <v>0</v>
      </c>
      <c r="LL144" s="243">
        <f t="shared" si="1920"/>
        <v>0</v>
      </c>
      <c r="LM144" s="243">
        <f t="shared" si="1921"/>
        <v>0</v>
      </c>
      <c r="LN144" s="243">
        <f t="shared" si="1922"/>
        <v>0</v>
      </c>
      <c r="LO144" s="243">
        <f t="shared" si="1923"/>
        <v>0</v>
      </c>
      <c r="LP144" s="243">
        <f t="shared" si="1924"/>
        <v>0</v>
      </c>
      <c r="LQ144" s="243">
        <f t="shared" si="1925"/>
        <v>0</v>
      </c>
      <c r="LR144" s="243">
        <f t="shared" si="1926"/>
        <v>0</v>
      </c>
      <c r="LS144" s="243">
        <f t="shared" si="1927"/>
        <v>0</v>
      </c>
      <c r="LT144" s="243">
        <f t="shared" si="1928"/>
        <v>0</v>
      </c>
      <c r="LU144" s="243">
        <f t="shared" si="1929"/>
        <v>0</v>
      </c>
      <c r="LV144" s="243">
        <f t="shared" si="1930"/>
        <v>0</v>
      </c>
      <c r="LW144" s="243">
        <f t="shared" si="1931"/>
        <v>0</v>
      </c>
      <c r="LX144" s="243">
        <f t="shared" si="1932"/>
        <v>0</v>
      </c>
      <c r="LY144" s="243">
        <f t="shared" si="1933"/>
        <v>0</v>
      </c>
      <c r="LZ144" s="243">
        <f t="shared" si="1934"/>
        <v>0</v>
      </c>
      <c r="MA144" s="243">
        <f t="shared" si="1935"/>
        <v>0</v>
      </c>
      <c r="MB144" s="243">
        <f t="shared" si="1936"/>
        <v>0</v>
      </c>
      <c r="MC144" s="243">
        <f t="shared" si="1957"/>
        <v>0</v>
      </c>
      <c r="MD144" s="243">
        <f t="shared" si="1937"/>
        <v>0</v>
      </c>
      <c r="ME144" s="243">
        <f t="shared" si="1938"/>
        <v>0</v>
      </c>
      <c r="MF144" s="243">
        <f t="shared" si="1939"/>
        <v>0</v>
      </c>
      <c r="MG144" s="243">
        <f t="shared" si="1940"/>
        <v>0</v>
      </c>
      <c r="MH144" s="243">
        <f t="shared" si="1941"/>
        <v>0</v>
      </c>
      <c r="MI144" s="243">
        <f t="shared" si="1942"/>
        <v>0</v>
      </c>
      <c r="MJ144" s="243">
        <f t="shared" si="1943"/>
        <v>0</v>
      </c>
      <c r="MK144" s="243">
        <f t="shared" si="1944"/>
        <v>0</v>
      </c>
      <c r="ML144" s="243">
        <f t="shared" si="1945"/>
        <v>0</v>
      </c>
      <c r="MM144" s="243">
        <f t="shared" si="1946"/>
        <v>0</v>
      </c>
      <c r="MN144" s="243">
        <f t="shared" si="1947"/>
        <v>0</v>
      </c>
      <c r="MO144" s="243">
        <f t="shared" si="1948"/>
        <v>0</v>
      </c>
      <c r="MP144" s="243">
        <f t="shared" si="1949"/>
        <v>0</v>
      </c>
      <c r="MQ144" s="243">
        <f t="shared" si="1950"/>
        <v>0</v>
      </c>
      <c r="MR144" s="243">
        <f t="shared" si="1951"/>
        <v>0</v>
      </c>
      <c r="MS144" s="243">
        <f t="shared" si="1952"/>
        <v>0</v>
      </c>
      <c r="MT144" s="243">
        <f t="shared" si="1953"/>
        <v>0</v>
      </c>
      <c r="MU144" s="243">
        <f t="shared" si="1954"/>
        <v>0</v>
      </c>
      <c r="MV144" s="243">
        <f t="shared" si="1955"/>
        <v>0</v>
      </c>
      <c r="MW144" s="861">
        <f t="shared" si="1576"/>
        <v>44348</v>
      </c>
      <c r="MX144" s="253">
        <f t="shared" si="1577"/>
        <v>415887.61499999999</v>
      </c>
      <c r="MY144" s="243">
        <f t="shared" si="1578"/>
        <v>0</v>
      </c>
      <c r="MZ144" s="243">
        <f t="shared" si="1579"/>
        <v>0</v>
      </c>
      <c r="NA144" s="243">
        <f t="shared" si="1580"/>
        <v>415887.61499999999</v>
      </c>
      <c r="NB144" s="364"/>
      <c r="NC144" s="1159"/>
      <c r="ND144" s="378"/>
      <c r="NE144" s="378"/>
      <c r="NF144" s="382"/>
      <c r="NG144" s="416"/>
      <c r="NH144" s="822"/>
      <c r="NI144" s="272"/>
      <c r="NJ144" s="416"/>
      <c r="NK144" s="1113"/>
      <c r="NL144" s="992"/>
      <c r="NM144" s="413"/>
      <c r="NN144" s="378"/>
      <c r="NO144" s="243"/>
      <c r="NP144" s="243"/>
      <c r="NQ144" s="276"/>
      <c r="NR144" s="254"/>
      <c r="NS144" s="757"/>
      <c r="NT144" s="757"/>
      <c r="NU144" s="758"/>
      <c r="NV144" s="758"/>
      <c r="NW144" s="758"/>
      <c r="NX144" s="234"/>
      <c r="NY144" s="241"/>
      <c r="NZ144" s="241"/>
      <c r="OA144" s="143"/>
      <c r="OB144" s="241"/>
      <c r="OC144" s="241"/>
      <c r="OD144" s="236"/>
      <c r="OE144" s="236"/>
      <c r="OF144" s="236"/>
      <c r="OG144" s="234"/>
      <c r="OH144" s="143"/>
      <c r="OI144" s="236"/>
      <c r="OJ144" s="236"/>
      <c r="OK144" s="236"/>
      <c r="OL144" s="236"/>
      <c r="OM144" s="236"/>
      <c r="ON144" s="236"/>
      <c r="OO144" s="236"/>
      <c r="OP144" s="236"/>
      <c r="OQ144" s="236"/>
      <c r="OR144" s="236"/>
      <c r="OS144" s="236"/>
      <c r="OT144" s="236"/>
      <c r="OU144" s="236"/>
      <c r="OV144" s="236"/>
      <c r="OW144" s="236"/>
      <c r="OX144" s="236"/>
      <c r="OY144" s="236"/>
      <c r="OZ144" s="236"/>
      <c r="PA144" s="236"/>
      <c r="PB144" s="236"/>
      <c r="PC144" s="236"/>
      <c r="PD144" s="236"/>
      <c r="PE144" s="236"/>
      <c r="PF144" s="236"/>
      <c r="PG144" s="236"/>
      <c r="PH144" s="236"/>
      <c r="PI144" s="236"/>
      <c r="PJ144" s="236"/>
      <c r="PK144" s="236"/>
      <c r="PL144" s="236"/>
      <c r="PM144" s="236"/>
      <c r="PN144" s="236"/>
      <c r="PO144" s="236"/>
      <c r="PP144" s="236"/>
      <c r="PQ144" s="236"/>
      <c r="PR144" s="236"/>
      <c r="PS144" s="236"/>
      <c r="PT144" s="236"/>
      <c r="PU144" s="236"/>
      <c r="PV144" s="236"/>
      <c r="PW144" s="236"/>
      <c r="PX144" s="236"/>
      <c r="PY144" s="236"/>
      <c r="PZ144" s="236"/>
      <c r="QA144" s="236"/>
      <c r="QB144" s="236"/>
      <c r="QC144" s="236"/>
      <c r="QD144" s="236"/>
      <c r="QE144" s="236"/>
      <c r="QF144" s="236"/>
      <c r="QG144" s="236"/>
      <c r="QH144" s="236"/>
      <c r="QI144" s="236"/>
      <c r="QJ144" s="236"/>
      <c r="QK144" s="236"/>
      <c r="QL144" s="236"/>
      <c r="QM144" s="236"/>
      <c r="QN144" s="236"/>
      <c r="QO144" s="236"/>
      <c r="QP144" s="236"/>
      <c r="QQ144" s="236"/>
      <c r="QR144" s="236"/>
      <c r="QS144" s="236"/>
      <c r="QT144" s="236"/>
      <c r="QU144" s="236"/>
      <c r="QV144" s="236"/>
      <c r="QW144" s="236"/>
      <c r="QX144" s="236"/>
      <c r="QY144" s="84"/>
      <c r="QZ144" s="84"/>
      <c r="RA144" s="84"/>
      <c r="RB144" s="84"/>
      <c r="RC144" s="84"/>
      <c r="RD144" s="84"/>
      <c r="RE144" s="84"/>
      <c r="RF144" s="84"/>
      <c r="RG144" s="84"/>
      <c r="RH144" s="84"/>
      <c r="RI144" s="84"/>
      <c r="RJ144" s="84"/>
      <c r="RK144" s="84"/>
      <c r="RL144" s="84"/>
      <c r="RM144" s="84"/>
      <c r="RN144" s="84"/>
      <c r="RO144" s="84"/>
      <c r="RP144" s="84"/>
      <c r="RQ144" s="84"/>
      <c r="RR144" s="84"/>
      <c r="RS144" s="84"/>
      <c r="RT144" s="84"/>
      <c r="RU144" s="84"/>
      <c r="RV144" s="84"/>
      <c r="RW144" s="84"/>
      <c r="RX144" s="84"/>
      <c r="RY144" s="84"/>
      <c r="RZ144" s="84"/>
      <c r="SA144" s="84"/>
      <c r="SB144" s="84"/>
      <c r="SC144" s="84"/>
      <c r="SD144" s="84"/>
      <c r="SE144" s="84"/>
      <c r="SF144" s="84"/>
      <c r="SG144" s="84"/>
      <c r="SH144" s="84"/>
      <c r="SI144" s="84"/>
      <c r="SJ144" s="84"/>
      <c r="SK144" s="84"/>
      <c r="SL144" s="84"/>
      <c r="SM144" s="84"/>
      <c r="SN144" s="84"/>
      <c r="SO144" s="84"/>
      <c r="SP144" s="84"/>
      <c r="SQ144" s="84"/>
      <c r="SR144" s="84"/>
      <c r="SS144" s="84"/>
      <c r="ST144" s="84"/>
      <c r="SU144" s="84"/>
      <c r="SV144" s="84"/>
      <c r="SW144" s="84"/>
      <c r="SX144" s="84"/>
      <c r="SY144" s="84"/>
      <c r="SZ144" s="84"/>
      <c r="TA144" s="84"/>
      <c r="TB144" s="84"/>
      <c r="TC144" s="84"/>
      <c r="TD144" s="84"/>
      <c r="TE144" s="84"/>
      <c r="TF144" s="84"/>
      <c r="TG144" s="84"/>
      <c r="TH144" s="84"/>
      <c r="TI144" s="84"/>
      <c r="TJ144" s="84"/>
      <c r="TK144" s="84"/>
      <c r="TL144" s="84"/>
      <c r="TM144" s="84"/>
      <c r="TN144" s="84"/>
      <c r="TO144" s="84"/>
      <c r="TP144" s="84"/>
      <c r="TQ144" s="84"/>
      <c r="TR144" s="84"/>
      <c r="TS144" s="84"/>
      <c r="TT144" s="84"/>
      <c r="TU144" s="84"/>
      <c r="TV144" s="84"/>
      <c r="TW144" s="84"/>
      <c r="TX144" s="84"/>
      <c r="TY144" s="84"/>
      <c r="TZ144" s="84"/>
      <c r="UA144" s="84"/>
      <c r="UB144" s="84"/>
      <c r="UC144" s="84"/>
      <c r="UD144" s="84"/>
      <c r="UE144" s="84"/>
      <c r="UF144" s="84"/>
      <c r="UG144" s="84"/>
      <c r="UH144" s="84"/>
      <c r="UI144" s="84"/>
    </row>
    <row r="145" spans="1:555" s="90" customFormat="1" ht="19.5" customHeight="1" x14ac:dyDescent="0.35">
      <c r="A145" s="84"/>
      <c r="B145" s="1167">
        <f>EDATE(B141,1)</f>
        <v>43831</v>
      </c>
      <c r="C145" s="867">
        <f>C130</f>
        <v>25000</v>
      </c>
      <c r="D145" s="869">
        <f>(F143&lt;0)*-F143</f>
        <v>0</v>
      </c>
      <c r="E145" s="869">
        <f>(F143&gt;0)*-F143</f>
        <v>-21783.370000000003</v>
      </c>
      <c r="F145" s="867">
        <f t="shared" ref="F145:F156" si="1958">NG145</f>
        <v>4116.9949999999999</v>
      </c>
      <c r="G145" s="870">
        <f>F145+D55</f>
        <v>29116.994999999999</v>
      </c>
      <c r="H145" s="953">
        <f>F145/D55</f>
        <v>0.16467979999999999</v>
      </c>
      <c r="I145" s="355">
        <f>F145+I141</f>
        <v>270251.86499999999</v>
      </c>
      <c r="J145" s="355">
        <f>MAX(I55:I145)</f>
        <v>270251.86499999999</v>
      </c>
      <c r="K145" s="355">
        <f t="shared" ref="K145:K155" si="1959">I145-J145</f>
        <v>0</v>
      </c>
      <c r="L145" s="1145">
        <f t="shared" ref="L145:L156" si="1960">B145</f>
        <v>43831</v>
      </c>
      <c r="M145" s="330">
        <f>M141</f>
        <v>0</v>
      </c>
      <c r="N145" s="1034">
        <v>3585</v>
      </c>
      <c r="O145" s="498">
        <f t="shared" ref="O145:O156" si="1961">N145*M145</f>
        <v>0</v>
      </c>
      <c r="P145" s="330">
        <f>P141</f>
        <v>1</v>
      </c>
      <c r="Q145" s="382">
        <f t="shared" ref="Q145:Q156" si="1962">N145/10</f>
        <v>358.5</v>
      </c>
      <c r="R145" s="274">
        <f t="shared" ref="R145:R156" si="1963">Q145*P145</f>
        <v>358.5</v>
      </c>
      <c r="S145" s="499">
        <f>S141</f>
        <v>0</v>
      </c>
      <c r="T145" s="1036">
        <v>1130</v>
      </c>
      <c r="U145" s="269">
        <f t="shared" ref="U145:U156" si="1964">T145*S145</f>
        <v>0</v>
      </c>
      <c r="V145" s="499">
        <f>V141</f>
        <v>1</v>
      </c>
      <c r="W145" s="1036">
        <v>113</v>
      </c>
      <c r="X145" s="269">
        <f t="shared" ref="X145:X156" si="1965">W145*V145</f>
        <v>113</v>
      </c>
      <c r="Y145" s="499">
        <f>Y141</f>
        <v>0</v>
      </c>
      <c r="Z145" s="298">
        <v>7000</v>
      </c>
      <c r="AA145" s="392">
        <f t="shared" ref="AA145:AA156" si="1966">Y145*Z145</f>
        <v>0</v>
      </c>
      <c r="AB145" s="330">
        <f>AB141</f>
        <v>0</v>
      </c>
      <c r="AC145" s="298">
        <f t="shared" ref="AC145:AC156" si="1967">Z145/2</f>
        <v>3500</v>
      </c>
      <c r="AD145" s="274">
        <f t="shared" ref="AD145:AD156" si="1968">AC145*AB145</f>
        <v>0</v>
      </c>
      <c r="AE145" s="499">
        <f>AE141</f>
        <v>1</v>
      </c>
      <c r="AF145" s="1036">
        <v>700</v>
      </c>
      <c r="AG145" s="274">
        <f t="shared" ref="AG145:AG156" si="1969">AF145*AE145</f>
        <v>700</v>
      </c>
      <c r="AH145" s="499">
        <f>AH141</f>
        <v>0</v>
      </c>
      <c r="AI145" s="1036">
        <v>1690</v>
      </c>
      <c r="AJ145" s="392">
        <f t="shared" ref="AJ145:AJ156" si="1970">AI145*AH145</f>
        <v>0</v>
      </c>
      <c r="AK145" s="330">
        <f>AK141</f>
        <v>0</v>
      </c>
      <c r="AL145" s="1036">
        <v>845</v>
      </c>
      <c r="AM145" s="274">
        <f t="shared" ref="AM145:AM156" si="1971">AL145*AK145</f>
        <v>0</v>
      </c>
      <c r="AN145" s="499">
        <f>AN141</f>
        <v>1</v>
      </c>
      <c r="AO145" s="1036">
        <v>338</v>
      </c>
      <c r="AP145" s="392">
        <f t="shared" ref="AP145:AP156" si="1972">AO145*AN145</f>
        <v>338</v>
      </c>
      <c r="AQ145" s="316">
        <f>AQ141</f>
        <v>0</v>
      </c>
      <c r="AR145" s="1036">
        <v>1506.25</v>
      </c>
      <c r="AS145" s="392">
        <f t="shared" ref="AS145:AS156" si="1973">AR145*AQ145</f>
        <v>0</v>
      </c>
      <c r="AT145" s="276">
        <f>AT141</f>
        <v>0</v>
      </c>
      <c r="AU145" s="1036">
        <v>753.12</v>
      </c>
      <c r="AV145" s="392">
        <f t="shared" ref="AV145:AV156" si="1974">AU145*AT145</f>
        <v>0</v>
      </c>
      <c r="AW145" s="297">
        <f>AW141</f>
        <v>1</v>
      </c>
      <c r="AX145" s="1036">
        <v>150.62</v>
      </c>
      <c r="AY145" s="274">
        <f t="shared" ref="AY145:AY156" si="1975">AX145*AW145</f>
        <v>150.62</v>
      </c>
      <c r="AZ145" s="499">
        <f>AZ141</f>
        <v>0</v>
      </c>
      <c r="BA145" s="268">
        <v>280</v>
      </c>
      <c r="BB145" s="392">
        <f t="shared" ref="BB145:BB156" si="1976">BA145*AZ145</f>
        <v>0</v>
      </c>
      <c r="BC145" s="330">
        <f>BC141</f>
        <v>0</v>
      </c>
      <c r="BD145" s="268">
        <v>-1885</v>
      </c>
      <c r="BE145" s="274">
        <f t="shared" ref="BE145:BE156" si="1977">BD145*BC145</f>
        <v>0</v>
      </c>
      <c r="BF145" s="499">
        <f>BF141</f>
        <v>0</v>
      </c>
      <c r="BG145" s="1036">
        <v>950</v>
      </c>
      <c r="BH145" s="358">
        <f t="shared" ref="BH145:BH156" si="1978">BG145*BF145</f>
        <v>0</v>
      </c>
      <c r="BI145" s="499">
        <f>BI141</f>
        <v>0</v>
      </c>
      <c r="BJ145" s="1036">
        <v>2937.5</v>
      </c>
      <c r="BK145" s="269">
        <f t="shared" ref="BK145:BK156" si="1979">BJ145*BI145</f>
        <v>0</v>
      </c>
      <c r="BL145" s="499">
        <f>BL141</f>
        <v>1</v>
      </c>
      <c r="BM145" s="382">
        <f t="shared" ref="BM145:BM156" si="1980">BJ145/2</f>
        <v>1468.75</v>
      </c>
      <c r="BN145" s="392">
        <f t="shared" ref="BN145:BN156" si="1981">BM145*BL145</f>
        <v>1468.75</v>
      </c>
      <c r="BO145" s="499">
        <f>BO141</f>
        <v>0</v>
      </c>
      <c r="BP145" s="1036">
        <v>1662.5</v>
      </c>
      <c r="BQ145" s="274">
        <f t="shared" ref="BQ145:BQ156" si="1982">BP145*BO145</f>
        <v>0</v>
      </c>
      <c r="BR145" s="499">
        <f>BR141</f>
        <v>0</v>
      </c>
      <c r="BS145" s="298">
        <v>1306.25</v>
      </c>
      <c r="BT145" s="269">
        <f t="shared" ref="BT145:BT156" si="1983">BS145*BR145</f>
        <v>0</v>
      </c>
      <c r="BU145" s="499">
        <f>BU141</f>
        <v>1</v>
      </c>
      <c r="BV145" s="298">
        <f t="shared" ref="BV145:BV156" si="1984">(BS145/2)</f>
        <v>653.125</v>
      </c>
      <c r="BW145" s="392">
        <f t="shared" ref="BW145:BW156" si="1985">BV145*BU145</f>
        <v>653.125</v>
      </c>
      <c r="BX145" s="499">
        <f>BX141</f>
        <v>0</v>
      </c>
      <c r="BY145" s="1036">
        <v>390</v>
      </c>
      <c r="BZ145" s="392">
        <f t="shared" ref="BZ145:BZ156" si="1986">BY145*BX145</f>
        <v>0</v>
      </c>
      <c r="CA145" s="297">
        <f>CA141</f>
        <v>0</v>
      </c>
      <c r="CB145" s="1036">
        <v>3350</v>
      </c>
      <c r="CC145" s="269">
        <f t="shared" ref="CC145:CC156" si="1987">CB145*CA145</f>
        <v>0</v>
      </c>
      <c r="CD145" s="501">
        <f>CD141</f>
        <v>0</v>
      </c>
      <c r="CE145" s="298">
        <f t="shared" ref="CE145:CE156" si="1988">CB145/2</f>
        <v>1675</v>
      </c>
      <c r="CF145" s="500">
        <f t="shared" ref="CF145:CF156" si="1989">CE145*CD145</f>
        <v>0</v>
      </c>
      <c r="CG145" s="330">
        <f>CG141</f>
        <v>1</v>
      </c>
      <c r="CH145" s="1036">
        <v>335</v>
      </c>
      <c r="CI145" s="299">
        <f t="shared" ref="CI145:CI156" si="1990">CH145*CG145</f>
        <v>335</v>
      </c>
      <c r="CJ145" s="499">
        <f>CJ141</f>
        <v>0</v>
      </c>
      <c r="CK145" s="268"/>
      <c r="CL145" s="392">
        <f t="shared" ref="CL145:CL156" si="1991">CK145*CJ145</f>
        <v>0</v>
      </c>
      <c r="CM145" s="330">
        <f>CM141</f>
        <v>0</v>
      </c>
      <c r="CN145" s="268"/>
      <c r="CO145" s="269">
        <f t="shared" ref="CO145:CO156" si="1992">CN145*CM145</f>
        <v>0</v>
      </c>
      <c r="CP145" s="501">
        <f>CP141</f>
        <v>0</v>
      </c>
      <c r="CQ145" s="268"/>
      <c r="CR145" s="299"/>
      <c r="CS145" s="330">
        <f>CS141</f>
        <v>1</v>
      </c>
      <c r="CT145" s="268"/>
      <c r="CU145" s="274">
        <f t="shared" ref="CU145:CU156" si="1993">CT145*CS145</f>
        <v>0</v>
      </c>
      <c r="CV145" s="323">
        <f t="shared" ref="CV145:CV156" si="1994">O145+R145+U145+X145+AA145+AD145+AG145+AJ145+AM145+AP145+BB145+CL145+BE145+BH145+CO145+BK145+BN145+BQ145+BT145+BW145+CU145+BZ145+CR145+CC145+CF145+CI145+AS145+AV145+AY145</f>
        <v>4116.9949999999999</v>
      </c>
      <c r="CW145" s="323">
        <f>CV145+CW141</f>
        <v>270251.86499999999</v>
      </c>
      <c r="CX145" s="223"/>
      <c r="CY145" s="1127">
        <f>EDATE(CY141,1)</f>
        <v>43831</v>
      </c>
      <c r="CZ145" s="297">
        <f>CZ141</f>
        <v>0</v>
      </c>
      <c r="DA145" s="269">
        <v>-4742.5</v>
      </c>
      <c r="DB145" s="299">
        <f t="shared" ref="DB145:DB156" si="1995">DA145*CZ145</f>
        <v>0</v>
      </c>
      <c r="DC145" s="297">
        <f>DC141</f>
        <v>0</v>
      </c>
      <c r="DD145" s="298">
        <f t="shared" ref="DD145:DD156" si="1996">DA145/10</f>
        <v>-474.25</v>
      </c>
      <c r="DE145" s="299">
        <f t="shared" ref="DE145:DE156" si="1997">DD145*DC145</f>
        <v>0</v>
      </c>
      <c r="DF145" s="297">
        <f>DF141</f>
        <v>0</v>
      </c>
      <c r="DG145" s="1035">
        <v>-2025</v>
      </c>
      <c r="DH145" s="299">
        <f t="shared" ref="DH145:DH156" si="1998">DG145*DF145</f>
        <v>0</v>
      </c>
      <c r="DI145" s="297">
        <f>DI141</f>
        <v>0</v>
      </c>
      <c r="DJ145" s="964">
        <v>-202.5</v>
      </c>
      <c r="DK145" s="596">
        <f t="shared" ref="DK145:DK156" si="1999">DJ145*DI145</f>
        <v>0</v>
      </c>
      <c r="DL145" s="297">
        <f>DL141</f>
        <v>0</v>
      </c>
      <c r="DM145" s="1034">
        <v>6710</v>
      </c>
      <c r="DN145" s="596">
        <f t="shared" ref="DN145:DN156" si="2000">DM145*DL145</f>
        <v>0</v>
      </c>
      <c r="DO145" s="330">
        <f>DO141</f>
        <v>0</v>
      </c>
      <c r="DP145" s="298">
        <f t="shared" ref="DP145:DP156" si="2001">DM145/2</f>
        <v>3355</v>
      </c>
      <c r="DQ145" s="274">
        <f t="shared" ref="DQ145:DQ156" si="2002">DP145*DO145</f>
        <v>0</v>
      </c>
      <c r="DR145" s="499">
        <f>DR141</f>
        <v>0</v>
      </c>
      <c r="DS145" s="298">
        <f t="shared" ref="DS145:DS156" si="2003">DM145/10</f>
        <v>671</v>
      </c>
      <c r="DT145" s="274">
        <f t="shared" ref="DT145:DT156" si="2004">DS145*DR145</f>
        <v>0</v>
      </c>
      <c r="DU145" s="297">
        <f>DU141</f>
        <v>0</v>
      </c>
      <c r="DV145" s="1036">
        <v>630</v>
      </c>
      <c r="DW145" s="596">
        <f t="shared" ref="DW145:DW156" si="2005">DV145*DU145</f>
        <v>0</v>
      </c>
      <c r="DX145" s="297">
        <f>DX141</f>
        <v>0</v>
      </c>
      <c r="DY145" s="269">
        <f t="shared" ref="DY145:DY156" si="2006">DV145/2</f>
        <v>315</v>
      </c>
      <c r="DZ145" s="596">
        <f t="shared" ref="DZ145:DZ156" si="2007">DY145*DX145</f>
        <v>0</v>
      </c>
      <c r="EA145" s="297">
        <f>EA141</f>
        <v>0</v>
      </c>
      <c r="EB145" s="1053">
        <v>126</v>
      </c>
      <c r="EC145" s="596">
        <f t="shared" ref="EC145:EC156" si="2008">EB145*EA145</f>
        <v>0</v>
      </c>
      <c r="ED145" s="276">
        <f>ED141</f>
        <v>0</v>
      </c>
      <c r="EE145" s="274">
        <v>8312.5</v>
      </c>
      <c r="EF145" s="596">
        <f t="shared" ref="EF145:EF156" si="2009">EE145*ED145</f>
        <v>0</v>
      </c>
      <c r="EG145" s="316">
        <f>EG130</f>
        <v>0</v>
      </c>
      <c r="EH145" s="269">
        <f t="shared" ref="EH145:EH156" si="2010">EE145/2</f>
        <v>4156.25</v>
      </c>
      <c r="EI145" s="596">
        <f t="shared" ref="EI145:EI156" si="2011">EH145*EG145</f>
        <v>0</v>
      </c>
      <c r="EJ145" s="276">
        <f>EJ141</f>
        <v>0</v>
      </c>
      <c r="EK145" s="269">
        <f t="shared" ref="EK145:EK156" si="2012">EE145/10</f>
        <v>831.25</v>
      </c>
      <c r="EL145" s="596">
        <f t="shared" ref="EL145:EL156" si="2013">EK145*EJ145</f>
        <v>0</v>
      </c>
      <c r="EM145" s="297">
        <f>EM141</f>
        <v>0</v>
      </c>
      <c r="EN145" s="1224">
        <v>1940</v>
      </c>
      <c r="EO145" s="596">
        <f t="shared" ref="EO145:EO156" si="2014">EN145*EM145</f>
        <v>0</v>
      </c>
      <c r="EP145" s="297">
        <f>EP141</f>
        <v>0</v>
      </c>
      <c r="EQ145" s="269">
        <v>1130</v>
      </c>
      <c r="ER145" s="596">
        <f t="shared" ref="ER145:ER156" si="2015">EQ145*EP145</f>
        <v>0</v>
      </c>
      <c r="ES145" s="297">
        <f>ES141</f>
        <v>0</v>
      </c>
      <c r="ET145" s="1036">
        <v>410</v>
      </c>
      <c r="EU145" s="596">
        <f t="shared" ref="EU145:EU156" si="2016">ET145*ES145</f>
        <v>0</v>
      </c>
      <c r="EV145" s="297">
        <f>EV141</f>
        <v>0</v>
      </c>
      <c r="EW145" s="1036">
        <v>430</v>
      </c>
      <c r="EX145" s="596">
        <f t="shared" ref="EX145:EX156" si="2017">EW145*EV145</f>
        <v>0</v>
      </c>
      <c r="EY145" s="297">
        <f>EY141</f>
        <v>0</v>
      </c>
      <c r="EZ145" s="1036">
        <v>215.62</v>
      </c>
      <c r="FA145" s="596">
        <f t="shared" ref="FA145:FA156" si="2018">EZ145*EY145</f>
        <v>0</v>
      </c>
      <c r="FB145" s="297">
        <f>FB141</f>
        <v>0</v>
      </c>
      <c r="FC145" s="964">
        <v>-425</v>
      </c>
      <c r="FD145" s="596">
        <f t="shared" ref="FD145:FD156" si="2019">FC145*FB145</f>
        <v>0</v>
      </c>
      <c r="FE145" s="297">
        <f>FE141</f>
        <v>0</v>
      </c>
      <c r="FF145" s="1036">
        <v>3187.5</v>
      </c>
      <c r="FG145" s="596">
        <f t="shared" ref="FG145:FG156" si="2020">FF145*FE145</f>
        <v>0</v>
      </c>
      <c r="FH145" s="297">
        <f>FH141</f>
        <v>0</v>
      </c>
      <c r="FI145" s="1036">
        <v>1593.75</v>
      </c>
      <c r="FJ145" s="596">
        <f t="shared" ref="FJ145:FJ156" si="2021">FI145*FH145</f>
        <v>0</v>
      </c>
      <c r="FK145" s="297">
        <f>FK141</f>
        <v>0</v>
      </c>
      <c r="FL145" s="1036">
        <v>745</v>
      </c>
      <c r="FM145" s="596">
        <f t="shared" ref="FM145:FM156" si="2022">FL145*FK145</f>
        <v>0</v>
      </c>
      <c r="FN145" s="297">
        <f>FN141</f>
        <v>0</v>
      </c>
      <c r="FO145" s="1036">
        <v>4620</v>
      </c>
      <c r="FP145" s="274">
        <f t="shared" ref="FP145:FP156" si="2023">FO145*FN145</f>
        <v>0</v>
      </c>
      <c r="FQ145" s="274"/>
      <c r="FR145" s="297">
        <f>FR141</f>
        <v>0</v>
      </c>
      <c r="FS145" s="269">
        <f t="shared" ref="FS145:FS156" si="2024">FO145/2</f>
        <v>2310</v>
      </c>
      <c r="FT145" s="596">
        <f t="shared" ref="FT145:FT156" si="2025">FS145*FR145</f>
        <v>0</v>
      </c>
      <c r="FU145" s="297">
        <f>FU141</f>
        <v>0</v>
      </c>
      <c r="FV145" s="269">
        <f t="shared" ref="FV145:FV156" si="2026">FO145/10</f>
        <v>462</v>
      </c>
      <c r="FW145" s="596">
        <f t="shared" ref="FW145:FW156" si="2027">FV145*FU145</f>
        <v>0</v>
      </c>
      <c r="FX145" s="301">
        <f t="shared" ref="FX145:FX156" si="2028">DB145+DE145+DH145+DK145+DN145+DQ145+DT145+DW145+DZ145+EC145+EF145+EI145+EL145+EO145+ER145+EU145+EX145+FA145+FD145+FG145+FJ145+FM145+FP145+FT145+FW145</f>
        <v>0</v>
      </c>
      <c r="FY145" s="492">
        <f>FX145+FY141</f>
        <v>0</v>
      </c>
      <c r="FZ145" s="302"/>
      <c r="GA145" s="1131">
        <f t="shared" ref="GA145:GA156" si="2029">JT127</f>
        <v>43831</v>
      </c>
      <c r="GB145" s="316">
        <f>GB141</f>
        <v>0</v>
      </c>
      <c r="GC145" s="323">
        <v>2088.75</v>
      </c>
      <c r="GD145" s="268">
        <f t="shared" ref="GD145:GD156" si="2030">GB145*GC145</f>
        <v>0</v>
      </c>
      <c r="GE145" s="316">
        <f>GE141</f>
        <v>0</v>
      </c>
      <c r="GF145" s="1036">
        <v>208.88</v>
      </c>
      <c r="GG145" s="386">
        <f t="shared" ref="GG145:GG156" si="2031">GF145*GE145</f>
        <v>0</v>
      </c>
      <c r="GH145" s="669">
        <f>GH141</f>
        <v>0</v>
      </c>
      <c r="GI145" s="964">
        <v>-1925</v>
      </c>
      <c r="GJ145" s="268">
        <f t="shared" ref="GJ145:GJ156" si="2032">GI145*GH145</f>
        <v>0</v>
      </c>
      <c r="GK145" s="546">
        <f>GK141</f>
        <v>0</v>
      </c>
      <c r="GL145" s="268">
        <f t="shared" ref="GL145:GL155" si="2033">GI145/10</f>
        <v>-192.5</v>
      </c>
      <c r="GM145" s="386">
        <f t="shared" ref="GM145:GM156" si="2034">GL145*GK145</f>
        <v>0</v>
      </c>
      <c r="GN145" s="297">
        <f>GN141</f>
        <v>0</v>
      </c>
      <c r="GO145" s="269">
        <v>3452.5</v>
      </c>
      <c r="GP145" s="596">
        <f t="shared" ref="GP145:GP156" si="2035">GO145*GN145</f>
        <v>0</v>
      </c>
      <c r="GQ145" s="330">
        <f>GQ141</f>
        <v>0</v>
      </c>
      <c r="GR145" s="298">
        <f t="shared" ref="GR145:GR156" si="2036">GO145/2</f>
        <v>1726.25</v>
      </c>
      <c r="GS145" s="274">
        <f t="shared" ref="GS145:GS156" si="2037">GR145*GQ145</f>
        <v>0</v>
      </c>
      <c r="GT145" s="499">
        <f>GT141</f>
        <v>0</v>
      </c>
      <c r="GU145" s="298">
        <f t="shared" ref="GU145:GU156" si="2038">GO145/10</f>
        <v>345.25</v>
      </c>
      <c r="GV145" s="274">
        <f t="shared" ref="GV145:GV156" si="2039">GU145*GT145</f>
        <v>0</v>
      </c>
      <c r="GW145" s="499">
        <f>GW141</f>
        <v>0</v>
      </c>
      <c r="GX145" s="964">
        <v>-1920</v>
      </c>
      <c r="GY145" s="274">
        <f t="shared" ref="GY145:GY156" si="2040">GX145*GW145</f>
        <v>0</v>
      </c>
      <c r="GZ145" s="499">
        <f>GZ141</f>
        <v>0</v>
      </c>
      <c r="HA145" s="298">
        <f t="shared" ref="HA145:HA156" si="2041">GX145/2</f>
        <v>-960</v>
      </c>
      <c r="HB145" s="274">
        <f t="shared" ref="HB145:HB156" si="2042">HA145*GZ145</f>
        <v>0</v>
      </c>
      <c r="HC145" s="499">
        <f>HC141</f>
        <v>0</v>
      </c>
      <c r="HD145" s="964">
        <v>-384</v>
      </c>
      <c r="HE145" s="274">
        <f t="shared" ref="HE145:HE156" si="2043">HD145*HC145</f>
        <v>0</v>
      </c>
      <c r="HF145" s="691">
        <f>HF140</f>
        <v>0</v>
      </c>
      <c r="HG145" s="317">
        <v>9175</v>
      </c>
      <c r="HH145" s="498">
        <f t="shared" ref="HH145:HH156" si="2044">HG145*HF145</f>
        <v>0</v>
      </c>
      <c r="HI145" s="691">
        <f>HI140</f>
        <v>0</v>
      </c>
      <c r="HJ145" s="317">
        <f t="shared" ref="HJ145:HJ156" si="2045">HG145/2</f>
        <v>4587.5</v>
      </c>
      <c r="HK145" s="498">
        <f t="shared" ref="HK145:HK156" si="2046">HJ145*HI145</f>
        <v>0</v>
      </c>
      <c r="HL145" s="276">
        <f>HL141</f>
        <v>0</v>
      </c>
      <c r="HM145" s="317">
        <f t="shared" ref="HM145:HM156" si="2047">HG145/10</f>
        <v>917.5</v>
      </c>
      <c r="HN145" s="317">
        <f t="shared" ref="HN145:HN156" si="2048">HM145*HL145</f>
        <v>0</v>
      </c>
      <c r="HO145" s="691">
        <f>HO140</f>
        <v>0</v>
      </c>
      <c r="HP145" s="1036">
        <v>1930</v>
      </c>
      <c r="HQ145" s="498">
        <f t="shared" ref="HQ145:HQ156" si="2049">HP145*HO145</f>
        <v>0</v>
      </c>
      <c r="HR145" s="499"/>
      <c r="HS145" s="298"/>
      <c r="HT145" s="392"/>
      <c r="HU145" s="691">
        <f>HU140</f>
        <v>0</v>
      </c>
      <c r="HV145" s="1036">
        <v>730</v>
      </c>
      <c r="HW145" s="498">
        <f t="shared" ref="HW145:HW156" si="2050">HV145*HU145</f>
        <v>0</v>
      </c>
      <c r="HX145" s="499"/>
      <c r="HY145" s="298"/>
      <c r="HZ145" s="392"/>
      <c r="IA145" s="276">
        <f>IA141</f>
        <v>0</v>
      </c>
      <c r="IB145" s="964">
        <v>-12.5</v>
      </c>
      <c r="IC145" s="317">
        <f t="shared" ref="IC145:IC156" si="2051">IB145*IA145</f>
        <v>0</v>
      </c>
      <c r="ID145" s="499">
        <f>ID141</f>
        <v>0</v>
      </c>
      <c r="IE145" s="964">
        <v>-70.75</v>
      </c>
      <c r="IF145" s="392">
        <f t="shared" ref="IF145:IF156" si="2052">IE145*ID145</f>
        <v>0</v>
      </c>
      <c r="IG145" s="316">
        <f>IG141</f>
        <v>0</v>
      </c>
      <c r="IH145" s="317">
        <v>-256.25</v>
      </c>
      <c r="II145" s="498">
        <f t="shared" ref="II145:II156" si="2053">IH145*IG145</f>
        <v>0</v>
      </c>
      <c r="IJ145" s="316">
        <f>IJ141</f>
        <v>0</v>
      </c>
      <c r="IK145" s="298">
        <f t="shared" ref="IK145:IK156" si="2054">IH145/2</f>
        <v>-128.125</v>
      </c>
      <c r="IL145" s="317">
        <f t="shared" ref="IL145:IL156" si="2055">IK145*IJ145</f>
        <v>0</v>
      </c>
      <c r="IM145" s="499">
        <f>IM141</f>
        <v>0</v>
      </c>
      <c r="IN145" s="964">
        <v>-62.63</v>
      </c>
      <c r="IO145" s="392">
        <f t="shared" ref="IO145:IO156" si="2056">IN145*IM145</f>
        <v>0</v>
      </c>
      <c r="IP145" s="499">
        <f>IP141</f>
        <v>0</v>
      </c>
      <c r="IQ145" s="964">
        <v>-1543.75</v>
      </c>
      <c r="IR145" s="392">
        <f t="shared" ref="IR145:IR156" si="2057">IQ145*IP145</f>
        <v>0</v>
      </c>
      <c r="IS145" s="499"/>
      <c r="IT145" s="298"/>
      <c r="IU145" s="392"/>
      <c r="IV145" s="499">
        <f>IV141</f>
        <v>0</v>
      </c>
      <c r="IW145" s="298">
        <v>2025</v>
      </c>
      <c r="IX145" s="392">
        <f t="shared" ref="IX145:IX156" si="2058">IW145*IV145</f>
        <v>0</v>
      </c>
      <c r="IY145" s="499">
        <f>IY141</f>
        <v>0</v>
      </c>
      <c r="IZ145" s="298">
        <f t="shared" ref="IZ145:IZ156" si="2059">IW145/2</f>
        <v>1012.5</v>
      </c>
      <c r="JA145" s="392">
        <f t="shared" ref="JA145:JA156" si="2060">IZ145*IY145</f>
        <v>0</v>
      </c>
      <c r="JB145" s="385">
        <f>JB141</f>
        <v>0</v>
      </c>
      <c r="JC145" s="298">
        <v>166.38</v>
      </c>
      <c r="JD145" s="392">
        <f t="shared" ref="JD145:JD156" si="2061">JC145*JB145</f>
        <v>0</v>
      </c>
      <c r="JE145" s="499">
        <f>JE141</f>
        <v>0</v>
      </c>
      <c r="JF145" s="298">
        <v>145</v>
      </c>
      <c r="JG145" s="392">
        <f t="shared" ref="JG145:JG156" si="2062">JF145*JE145</f>
        <v>0</v>
      </c>
      <c r="JH145" s="499">
        <f>JH141</f>
        <v>0</v>
      </c>
      <c r="JI145" s="1036">
        <v>6600</v>
      </c>
      <c r="JJ145" s="392">
        <f t="shared" ref="JJ145:JJ156" si="2063">JI145*JH145</f>
        <v>0</v>
      </c>
      <c r="JK145" s="499">
        <f>JK141</f>
        <v>0</v>
      </c>
      <c r="JL145" s="1036">
        <v>3300</v>
      </c>
      <c r="JM145" s="392">
        <f t="shared" ref="JM145:JM156" si="2064">JL145*JK145</f>
        <v>0</v>
      </c>
      <c r="JN145" s="499">
        <f>JN141</f>
        <v>0</v>
      </c>
      <c r="JO145" s="298">
        <f t="shared" ref="JO145:JO156" si="2065">JI145/10</f>
        <v>660</v>
      </c>
      <c r="JP145" s="392">
        <f t="shared" ref="JP145:JP156" si="2066">JO145*JN145</f>
        <v>0</v>
      </c>
      <c r="JQ145" s="561">
        <f t="shared" ref="JQ145:JQ156" si="2067">GD145+GG145+GJ145+GM145+GP145+GS145+GV145+GY145+HB145+HE145+HH145+HK145+HN145+HQ145+HW145+IC145+II145+IL145+IR145+IX145+JA145+JG145+JJ145+JM145+JP145+HT145+HZ145+IF145+IO145+IU145+JD145</f>
        <v>0</v>
      </c>
      <c r="JR145" s="498">
        <f>JR141+JQ145</f>
        <v>0</v>
      </c>
      <c r="JS145" s="223"/>
      <c r="JT145" s="254">
        <f t="shared" si="1877"/>
        <v>44378</v>
      </c>
      <c r="JU145" s="253">
        <f t="shared" si="1878"/>
        <v>0</v>
      </c>
      <c r="JV145" s="253">
        <f t="shared" si="1879"/>
        <v>36664</v>
      </c>
      <c r="JW145" s="253">
        <f t="shared" si="1880"/>
        <v>0</v>
      </c>
      <c r="JX145" s="253">
        <f t="shared" si="1881"/>
        <v>40986</v>
      </c>
      <c r="JY145" s="253">
        <f t="shared" si="1882"/>
        <v>0</v>
      </c>
      <c r="JZ145" s="253">
        <f t="shared" si="1883"/>
        <v>0</v>
      </c>
      <c r="KA145" s="253">
        <f t="shared" si="1884"/>
        <v>27951</v>
      </c>
      <c r="KB145" s="253">
        <f t="shared" si="1885"/>
        <v>0</v>
      </c>
      <c r="KC145" s="253">
        <f t="shared" si="1886"/>
        <v>0</v>
      </c>
      <c r="KD145" s="831">
        <f t="shared" si="1887"/>
        <v>66488</v>
      </c>
      <c r="KE145" s="831">
        <f t="shared" si="1888"/>
        <v>0</v>
      </c>
      <c r="KF145" s="831">
        <f t="shared" si="1889"/>
        <v>0</v>
      </c>
      <c r="KG145" s="831">
        <f t="shared" si="1890"/>
        <v>15697.990000000002</v>
      </c>
      <c r="KH145" s="831">
        <f t="shared" si="1891"/>
        <v>0</v>
      </c>
      <c r="KI145" s="831">
        <f t="shared" si="1892"/>
        <v>0</v>
      </c>
      <c r="KJ145" s="253">
        <f t="shared" si="1893"/>
        <v>0</v>
      </c>
      <c r="KK145" s="831">
        <f t="shared" si="1894"/>
        <v>0</v>
      </c>
      <c r="KL145" s="831">
        <f t="shared" si="1895"/>
        <v>123765.625</v>
      </c>
      <c r="KM145" s="831">
        <f t="shared" si="1896"/>
        <v>0</v>
      </c>
      <c r="KN145" s="831">
        <f t="shared" si="1897"/>
        <v>0</v>
      </c>
      <c r="KO145" s="831">
        <f t="shared" si="1898"/>
        <v>92156.25</v>
      </c>
      <c r="KP145" s="831">
        <f t="shared" si="1899"/>
        <v>0</v>
      </c>
      <c r="KQ145" s="831">
        <f t="shared" si="1900"/>
        <v>0</v>
      </c>
      <c r="KR145" s="831">
        <f t="shared" si="1901"/>
        <v>0</v>
      </c>
      <c r="KS145" s="831">
        <f t="shared" si="1902"/>
        <v>16946</v>
      </c>
      <c r="KT145" s="243">
        <f t="shared" si="1903"/>
        <v>0</v>
      </c>
      <c r="KU145" s="243">
        <f t="shared" si="1904"/>
        <v>0</v>
      </c>
      <c r="KV145" s="243">
        <f t="shared" si="1905"/>
        <v>0</v>
      </c>
      <c r="KW145" s="243">
        <f t="shared" si="1906"/>
        <v>0</v>
      </c>
      <c r="KX145" s="243">
        <f t="shared" si="1907"/>
        <v>0</v>
      </c>
      <c r="KY145" s="243">
        <f t="shared" si="1908"/>
        <v>0</v>
      </c>
      <c r="KZ145" s="243">
        <f t="shared" si="1956"/>
        <v>0</v>
      </c>
      <c r="LA145" s="243">
        <f t="shared" si="1909"/>
        <v>0</v>
      </c>
      <c r="LB145" s="243">
        <f t="shared" si="1910"/>
        <v>0</v>
      </c>
      <c r="LC145" s="243">
        <f t="shared" si="1911"/>
        <v>0</v>
      </c>
      <c r="LD145" s="243">
        <f t="shared" si="1912"/>
        <v>0</v>
      </c>
      <c r="LE145" s="243">
        <f t="shared" si="1913"/>
        <v>0</v>
      </c>
      <c r="LF145" s="243">
        <f t="shared" si="1914"/>
        <v>0</v>
      </c>
      <c r="LG145" s="243">
        <f t="shared" si="1915"/>
        <v>0</v>
      </c>
      <c r="LH145" s="243">
        <f t="shared" si="1916"/>
        <v>0</v>
      </c>
      <c r="LI145" s="243">
        <f t="shared" si="1917"/>
        <v>0</v>
      </c>
      <c r="LJ145" s="243">
        <f t="shared" si="1918"/>
        <v>0</v>
      </c>
      <c r="LK145" s="243">
        <f t="shared" si="1919"/>
        <v>0</v>
      </c>
      <c r="LL145" s="243">
        <f t="shared" si="1920"/>
        <v>0</v>
      </c>
      <c r="LM145" s="243">
        <f t="shared" si="1921"/>
        <v>0</v>
      </c>
      <c r="LN145" s="243">
        <f t="shared" si="1922"/>
        <v>0</v>
      </c>
      <c r="LO145" s="243">
        <f t="shared" si="1923"/>
        <v>0</v>
      </c>
      <c r="LP145" s="243">
        <f t="shared" si="1924"/>
        <v>0</v>
      </c>
      <c r="LQ145" s="243">
        <f t="shared" si="1925"/>
        <v>0</v>
      </c>
      <c r="LR145" s="243">
        <f t="shared" si="1926"/>
        <v>0</v>
      </c>
      <c r="LS145" s="243">
        <f t="shared" si="1927"/>
        <v>0</v>
      </c>
      <c r="LT145" s="243">
        <f t="shared" si="1928"/>
        <v>0</v>
      </c>
      <c r="LU145" s="243">
        <f t="shared" si="1929"/>
        <v>0</v>
      </c>
      <c r="LV145" s="243">
        <f t="shared" si="1930"/>
        <v>0</v>
      </c>
      <c r="LW145" s="243">
        <f t="shared" si="1931"/>
        <v>0</v>
      </c>
      <c r="LX145" s="243">
        <f t="shared" si="1932"/>
        <v>0</v>
      </c>
      <c r="LY145" s="243">
        <f t="shared" si="1933"/>
        <v>0</v>
      </c>
      <c r="LZ145" s="243">
        <f t="shared" si="1934"/>
        <v>0</v>
      </c>
      <c r="MA145" s="243">
        <f t="shared" si="1935"/>
        <v>0</v>
      </c>
      <c r="MB145" s="243">
        <f t="shared" si="1936"/>
        <v>0</v>
      </c>
      <c r="MC145" s="243">
        <f t="shared" si="1957"/>
        <v>0</v>
      </c>
      <c r="MD145" s="243">
        <f t="shared" si="1937"/>
        <v>0</v>
      </c>
      <c r="ME145" s="243">
        <f t="shared" si="1938"/>
        <v>0</v>
      </c>
      <c r="MF145" s="243">
        <f t="shared" si="1939"/>
        <v>0</v>
      </c>
      <c r="MG145" s="243">
        <f t="shared" si="1940"/>
        <v>0</v>
      </c>
      <c r="MH145" s="243">
        <f t="shared" si="1941"/>
        <v>0</v>
      </c>
      <c r="MI145" s="243">
        <f t="shared" si="1942"/>
        <v>0</v>
      </c>
      <c r="MJ145" s="243">
        <f t="shared" si="1943"/>
        <v>0</v>
      </c>
      <c r="MK145" s="243">
        <f t="shared" si="1944"/>
        <v>0</v>
      </c>
      <c r="ML145" s="243">
        <f t="shared" si="1945"/>
        <v>0</v>
      </c>
      <c r="MM145" s="243">
        <f t="shared" si="1946"/>
        <v>0</v>
      </c>
      <c r="MN145" s="243">
        <f t="shared" si="1947"/>
        <v>0</v>
      </c>
      <c r="MO145" s="243">
        <f t="shared" si="1948"/>
        <v>0</v>
      </c>
      <c r="MP145" s="243">
        <f t="shared" si="1949"/>
        <v>0</v>
      </c>
      <c r="MQ145" s="243">
        <f t="shared" si="1950"/>
        <v>0</v>
      </c>
      <c r="MR145" s="243">
        <f t="shared" si="1951"/>
        <v>0</v>
      </c>
      <c r="MS145" s="243">
        <f t="shared" si="1952"/>
        <v>0</v>
      </c>
      <c r="MT145" s="243">
        <f t="shared" si="1953"/>
        <v>0</v>
      </c>
      <c r="MU145" s="243">
        <f t="shared" si="1954"/>
        <v>0</v>
      </c>
      <c r="MV145" s="243">
        <f t="shared" si="1955"/>
        <v>0</v>
      </c>
      <c r="MW145" s="861">
        <f t="shared" si="1576"/>
        <v>44378</v>
      </c>
      <c r="MX145" s="253">
        <f t="shared" si="1577"/>
        <v>420654.86499999999</v>
      </c>
      <c r="MY145" s="243">
        <f t="shared" si="1578"/>
        <v>0</v>
      </c>
      <c r="MZ145" s="243">
        <f t="shared" si="1579"/>
        <v>0</v>
      </c>
      <c r="NA145" s="243">
        <f t="shared" si="1580"/>
        <v>420654.86499999999</v>
      </c>
      <c r="NB145" s="359"/>
      <c r="NC145" s="1159">
        <f t="shared" ref="NC145:NC156" si="2068">JT127</f>
        <v>43831</v>
      </c>
      <c r="ND145" s="378">
        <f t="shared" ref="ND145:ND156" si="2069">CV145</f>
        <v>4116.9949999999999</v>
      </c>
      <c r="NE145" s="378">
        <f t="shared" ref="NE145:NE156" si="2070">FX145</f>
        <v>0</v>
      </c>
      <c r="NF145" s="382">
        <f t="shared" ref="NF145:NF156" si="2071">JQ145</f>
        <v>0</v>
      </c>
      <c r="NG145" s="274">
        <f t="shared" ref="NG145:NG156" si="2072">SUM(ND145:NF145)</f>
        <v>4116.9949999999999</v>
      </c>
      <c r="NH145" s="819">
        <f t="shared" ref="NH145:NH156" si="2073">NC145</f>
        <v>43831</v>
      </c>
      <c r="NI145" s="269">
        <f t="shared" ref="NI145:NI156" si="2074">NG145*NK145</f>
        <v>4116.9949999999999</v>
      </c>
      <c r="NJ145" s="274">
        <f t="shared" ref="NJ145:NJ156" si="2075">NL145*NG145</f>
        <v>0</v>
      </c>
      <c r="NK145" s="1113">
        <f t="shared" ref="NK145:NK156" si="2076">(NG145&gt;0)*1</f>
        <v>1</v>
      </c>
      <c r="NL145" s="992">
        <f t="shared" ref="NL145:NL156" si="2077">(NG145&lt;0)*1</f>
        <v>0</v>
      </c>
      <c r="NM145" s="413">
        <f t="shared" ref="NM145:NM156" si="2078">NC145</f>
        <v>43831</v>
      </c>
      <c r="NN145" s="378">
        <f>NN141+NG145</f>
        <v>270251.86499999999</v>
      </c>
      <c r="NO145" s="243">
        <f>MAX(NN55:NN145)</f>
        <v>270251.86499999999</v>
      </c>
      <c r="NP145" s="243">
        <f t="shared" ref="NP145:NP156" si="2079">NN145-NO145</f>
        <v>0</v>
      </c>
      <c r="NQ145" s="276">
        <f>(NP145=NP203)*1</f>
        <v>0</v>
      </c>
      <c r="NR145" s="254">
        <f t="shared" ref="NR145:NR156" si="2080">NQ145*NM145</f>
        <v>0</v>
      </c>
      <c r="NS145" s="757"/>
      <c r="NT145" s="757"/>
      <c r="NU145" s="758"/>
      <c r="NV145" s="758"/>
      <c r="NW145" s="758"/>
      <c r="NX145" s="234"/>
      <c r="NY145" s="241"/>
      <c r="NZ145" s="241"/>
      <c r="OA145" s="143"/>
      <c r="OB145" s="241"/>
      <c r="OC145" s="241"/>
      <c r="OD145" s="236"/>
      <c r="OE145" s="236"/>
      <c r="OF145" s="236"/>
      <c r="OG145" s="234"/>
      <c r="OH145" s="143"/>
      <c r="OI145" s="236"/>
      <c r="OJ145" s="236"/>
      <c r="OK145" s="236"/>
      <c r="OL145" s="236"/>
      <c r="OM145" s="236"/>
      <c r="ON145" s="236"/>
      <c r="OO145" s="236"/>
      <c r="OP145" s="236"/>
      <c r="OQ145" s="236"/>
      <c r="OR145" s="236"/>
      <c r="OS145" s="236"/>
      <c r="OT145" s="236"/>
      <c r="OU145" s="236"/>
      <c r="OV145" s="236"/>
      <c r="OW145" s="236"/>
      <c r="OX145" s="236"/>
      <c r="OY145" s="236"/>
      <c r="OZ145" s="236"/>
      <c r="PA145" s="236"/>
      <c r="PB145" s="236"/>
      <c r="PC145" s="236"/>
      <c r="PD145" s="236"/>
      <c r="PE145" s="236"/>
      <c r="PF145" s="236"/>
      <c r="PG145" s="236"/>
      <c r="PH145" s="236"/>
      <c r="PI145" s="236"/>
      <c r="PJ145" s="236"/>
      <c r="PK145" s="236"/>
      <c r="PL145" s="236"/>
      <c r="PM145" s="236"/>
      <c r="PN145" s="236"/>
      <c r="PO145" s="236"/>
      <c r="PP145" s="236"/>
      <c r="PQ145" s="236"/>
      <c r="PR145" s="236"/>
      <c r="PS145" s="236"/>
      <c r="PT145" s="236"/>
      <c r="PU145" s="236"/>
      <c r="PV145" s="236"/>
      <c r="PW145" s="236"/>
      <c r="PX145" s="236"/>
      <c r="PY145" s="236"/>
      <c r="PZ145" s="236"/>
      <c r="QA145" s="236"/>
      <c r="QB145" s="236"/>
      <c r="QC145" s="236"/>
      <c r="QD145" s="236"/>
      <c r="QE145" s="236"/>
      <c r="QF145" s="236"/>
      <c r="QG145" s="236"/>
      <c r="QH145" s="236"/>
      <c r="QI145" s="236"/>
      <c r="QJ145" s="236"/>
      <c r="QK145" s="236"/>
      <c r="QL145" s="236"/>
      <c r="QM145" s="236"/>
      <c r="QN145" s="236"/>
      <c r="QO145" s="236"/>
      <c r="QP145" s="236"/>
      <c r="QQ145" s="236"/>
      <c r="QR145" s="236"/>
      <c r="QS145" s="236"/>
      <c r="QT145" s="236"/>
      <c r="QU145" s="236"/>
      <c r="QV145" s="236"/>
      <c r="QW145" s="236"/>
      <c r="QX145" s="236"/>
      <c r="QY145" s="84"/>
      <c r="QZ145" s="84"/>
      <c r="RA145" s="84"/>
      <c r="RB145" s="84"/>
      <c r="RC145" s="84"/>
      <c r="RD145" s="84"/>
      <c r="RE145" s="84"/>
      <c r="RF145" s="84"/>
      <c r="RG145" s="84"/>
      <c r="RH145" s="84"/>
      <c r="RI145" s="84"/>
      <c r="RJ145" s="84"/>
      <c r="RK145" s="84"/>
      <c r="RL145" s="84"/>
      <c r="RM145" s="84"/>
      <c r="RN145" s="84"/>
      <c r="RO145" s="84"/>
      <c r="RP145" s="84"/>
      <c r="RQ145" s="84"/>
      <c r="RR145" s="84"/>
      <c r="RS145" s="84"/>
      <c r="RT145" s="84"/>
      <c r="RU145" s="84"/>
      <c r="RV145" s="84"/>
      <c r="RW145" s="84"/>
      <c r="RX145" s="84"/>
      <c r="RY145" s="84"/>
      <c r="RZ145" s="84"/>
      <c r="SA145" s="84"/>
      <c r="SB145" s="84"/>
      <c r="SC145" s="84"/>
      <c r="SD145" s="84"/>
      <c r="SE145" s="84"/>
      <c r="SF145" s="84"/>
      <c r="SG145" s="84"/>
      <c r="SH145" s="84"/>
      <c r="SI145" s="84"/>
      <c r="SJ145" s="84"/>
      <c r="SK145" s="84"/>
      <c r="SL145" s="84"/>
      <c r="SM145" s="84"/>
      <c r="SN145" s="84"/>
      <c r="SO145" s="84"/>
      <c r="SP145" s="84"/>
      <c r="SQ145" s="84"/>
      <c r="SR145" s="84"/>
      <c r="SS145" s="84"/>
      <c r="ST145" s="84"/>
      <c r="SU145" s="84"/>
      <c r="SV145" s="84"/>
      <c r="SW145" s="84"/>
      <c r="SX145" s="84"/>
      <c r="SY145" s="84"/>
      <c r="SZ145" s="84"/>
      <c r="TA145" s="84"/>
      <c r="TB145" s="84"/>
      <c r="TC145" s="84"/>
      <c r="TD145" s="84"/>
      <c r="TE145" s="84"/>
      <c r="TF145" s="84"/>
      <c r="TG145" s="84"/>
      <c r="TH145" s="84"/>
      <c r="TI145" s="84"/>
      <c r="TJ145" s="84"/>
      <c r="TK145" s="84"/>
      <c r="TL145" s="84"/>
      <c r="TM145" s="84"/>
      <c r="TN145" s="84"/>
      <c r="TO145" s="84"/>
      <c r="TP145" s="84"/>
      <c r="TQ145" s="84"/>
      <c r="TR145" s="84"/>
      <c r="TS145" s="84"/>
      <c r="TT145" s="84"/>
      <c r="TU145" s="84"/>
      <c r="TV145" s="84"/>
      <c r="TW145" s="84"/>
      <c r="TX145" s="84"/>
      <c r="TY145" s="84"/>
      <c r="TZ145" s="84"/>
      <c r="UA145" s="84"/>
      <c r="UB145" s="84"/>
      <c r="UC145" s="84"/>
      <c r="UD145" s="84"/>
      <c r="UE145" s="84"/>
      <c r="UF145" s="84"/>
      <c r="UG145" s="84"/>
      <c r="UH145" s="84"/>
      <c r="UI145" s="84"/>
    </row>
    <row r="146" spans="1:555" s="90" customFormat="1" ht="19.5" customHeight="1" x14ac:dyDescent="0.35">
      <c r="A146" s="84"/>
      <c r="B146" s="1167">
        <f t="shared" ref="B146:B156" si="2081">EDATE(B145,1)</f>
        <v>43862</v>
      </c>
      <c r="C146" s="867">
        <f t="shared" ref="C146:C156" si="2082">G145</f>
        <v>29116.994999999999</v>
      </c>
      <c r="D146" s="869">
        <v>0</v>
      </c>
      <c r="E146" s="869">
        <v>0</v>
      </c>
      <c r="F146" s="867">
        <f t="shared" si="1958"/>
        <v>11692.75</v>
      </c>
      <c r="G146" s="870">
        <f t="shared" ref="G146:G156" si="2083">F146+G145</f>
        <v>40809.744999999995</v>
      </c>
      <c r="H146" s="953">
        <f t="shared" ref="H146:H156" si="2084">F146/G145</f>
        <v>0.40157818483672508</v>
      </c>
      <c r="I146" s="355">
        <f t="shared" ref="I146:I156" si="2085">F146+I145</f>
        <v>281944.61499999999</v>
      </c>
      <c r="J146" s="355">
        <f>MAX(I55:I146)</f>
        <v>281944.61499999999</v>
      </c>
      <c r="K146" s="355">
        <f t="shared" si="1959"/>
        <v>0</v>
      </c>
      <c r="L146" s="1145">
        <f t="shared" si="1960"/>
        <v>43862</v>
      </c>
      <c r="M146" s="330">
        <f t="shared" ref="M146:M156" si="2086">M145</f>
        <v>0</v>
      </c>
      <c r="N146" s="1034">
        <v>21575</v>
      </c>
      <c r="O146" s="498">
        <f t="shared" si="1961"/>
        <v>0</v>
      </c>
      <c r="P146" s="330">
        <f t="shared" ref="P146:P156" si="2087">P145</f>
        <v>1</v>
      </c>
      <c r="Q146" s="382">
        <f t="shared" si="1962"/>
        <v>2157.5</v>
      </c>
      <c r="R146" s="274">
        <f t="shared" si="1963"/>
        <v>2157.5</v>
      </c>
      <c r="S146" s="499">
        <f t="shared" ref="S146:S156" si="2088">S145</f>
        <v>0</v>
      </c>
      <c r="T146" s="1036">
        <v>30440</v>
      </c>
      <c r="U146" s="269">
        <f t="shared" si="1964"/>
        <v>0</v>
      </c>
      <c r="V146" s="499">
        <f t="shared" ref="V146:V156" si="2089">V145</f>
        <v>1</v>
      </c>
      <c r="W146" s="1036">
        <v>3044</v>
      </c>
      <c r="X146" s="269">
        <f t="shared" si="1965"/>
        <v>3044</v>
      </c>
      <c r="Y146" s="499">
        <f t="shared" ref="Y146:Y156" si="2090">Y145</f>
        <v>0</v>
      </c>
      <c r="Z146" s="298">
        <v>7570</v>
      </c>
      <c r="AA146" s="392">
        <f t="shared" si="1966"/>
        <v>0</v>
      </c>
      <c r="AB146" s="330">
        <f t="shared" ref="AB146:AB156" si="2091">AB145</f>
        <v>0</v>
      </c>
      <c r="AC146" s="298">
        <f t="shared" si="1967"/>
        <v>3785</v>
      </c>
      <c r="AD146" s="274">
        <f t="shared" si="1968"/>
        <v>0</v>
      </c>
      <c r="AE146" s="499">
        <f t="shared" ref="AE146:AE156" si="2092">AE145</f>
        <v>1</v>
      </c>
      <c r="AF146" s="1036">
        <v>757</v>
      </c>
      <c r="AG146" s="274">
        <f t="shared" si="1969"/>
        <v>757</v>
      </c>
      <c r="AH146" s="499">
        <f t="shared" ref="AH146:AH156" si="2093">AH145</f>
        <v>0</v>
      </c>
      <c r="AI146" s="1036">
        <v>6990</v>
      </c>
      <c r="AJ146" s="392">
        <f t="shared" si="1970"/>
        <v>0</v>
      </c>
      <c r="AK146" s="330">
        <f t="shared" ref="AK146:AK156" si="2094">AK145</f>
        <v>0</v>
      </c>
      <c r="AL146" s="1036">
        <v>3495</v>
      </c>
      <c r="AM146" s="274">
        <f t="shared" si="1971"/>
        <v>0</v>
      </c>
      <c r="AN146" s="499">
        <f t="shared" ref="AN146:AN156" si="2095">AN145</f>
        <v>1</v>
      </c>
      <c r="AO146" s="1036">
        <v>1398</v>
      </c>
      <c r="AP146" s="392">
        <f t="shared" si="1972"/>
        <v>1398</v>
      </c>
      <c r="AQ146" s="316">
        <f t="shared" ref="AQ146:AQ156" si="2096">AQ145</f>
        <v>0</v>
      </c>
      <c r="AR146" s="964">
        <v>-3390</v>
      </c>
      <c r="AS146" s="392">
        <f t="shared" si="1973"/>
        <v>0</v>
      </c>
      <c r="AT146" s="276">
        <f t="shared" ref="AT146:AT156" si="2097">AT145</f>
        <v>0</v>
      </c>
      <c r="AU146" s="964">
        <v>-1695</v>
      </c>
      <c r="AV146" s="392">
        <f t="shared" si="1974"/>
        <v>0</v>
      </c>
      <c r="AW146" s="297">
        <f t="shared" ref="AW146:AW156" si="2098">AW145</f>
        <v>1</v>
      </c>
      <c r="AX146" s="964">
        <v>-339</v>
      </c>
      <c r="AY146" s="274">
        <f t="shared" si="1975"/>
        <v>-339</v>
      </c>
      <c r="AZ146" s="499">
        <f t="shared" ref="AZ146:AZ156" si="2099">AZ145</f>
        <v>0</v>
      </c>
      <c r="BA146" s="497">
        <v>6290</v>
      </c>
      <c r="BB146" s="392">
        <f t="shared" si="1976"/>
        <v>0</v>
      </c>
      <c r="BC146" s="330">
        <f t="shared" ref="BC146:BC156" si="2100">BC145</f>
        <v>0</v>
      </c>
      <c r="BD146" s="497">
        <v>10</v>
      </c>
      <c r="BE146" s="274">
        <f t="shared" si="1977"/>
        <v>0</v>
      </c>
      <c r="BF146" s="499">
        <f t="shared" ref="BF146:BF156" si="2101">BF145</f>
        <v>0</v>
      </c>
      <c r="BG146" s="1036">
        <v>2950</v>
      </c>
      <c r="BH146" s="358">
        <f t="shared" si="1978"/>
        <v>0</v>
      </c>
      <c r="BI146" s="499">
        <f t="shared" ref="BI146:BI156" si="2102">BI145</f>
        <v>0</v>
      </c>
      <c r="BJ146" s="1036">
        <v>2663.5</v>
      </c>
      <c r="BK146" s="269">
        <f t="shared" si="1979"/>
        <v>0</v>
      </c>
      <c r="BL146" s="499">
        <f t="shared" ref="BL146:BL156" si="2103">BL145</f>
        <v>1</v>
      </c>
      <c r="BM146" s="382">
        <f t="shared" si="1980"/>
        <v>1331.75</v>
      </c>
      <c r="BN146" s="392">
        <f t="shared" si="1981"/>
        <v>1331.75</v>
      </c>
      <c r="BO146" s="499">
        <f t="shared" ref="BO146:BO156" si="2104">BO145</f>
        <v>0</v>
      </c>
      <c r="BP146" s="1036">
        <v>1725</v>
      </c>
      <c r="BQ146" s="274">
        <f t="shared" si="1982"/>
        <v>0</v>
      </c>
      <c r="BR146" s="499">
        <f t="shared" ref="BR146:BR156" si="2105">BR145</f>
        <v>0</v>
      </c>
      <c r="BS146" s="298">
        <v>5425</v>
      </c>
      <c r="BT146" s="269">
        <f t="shared" si="1983"/>
        <v>0</v>
      </c>
      <c r="BU146" s="499">
        <f t="shared" ref="BU146:BU156" si="2106">BU145</f>
        <v>1</v>
      </c>
      <c r="BV146" s="298">
        <f t="shared" si="1984"/>
        <v>2712.5</v>
      </c>
      <c r="BW146" s="392">
        <f t="shared" si="1985"/>
        <v>2712.5</v>
      </c>
      <c r="BX146" s="499">
        <f t="shared" ref="BX146:BX156" si="2107">BX145</f>
        <v>0</v>
      </c>
      <c r="BY146" s="1036">
        <v>355</v>
      </c>
      <c r="BZ146" s="392">
        <f t="shared" si="1986"/>
        <v>0</v>
      </c>
      <c r="CA146" s="297">
        <f>CA145</f>
        <v>0</v>
      </c>
      <c r="CB146" s="1036">
        <v>6310</v>
      </c>
      <c r="CC146" s="269">
        <f t="shared" si="1987"/>
        <v>0</v>
      </c>
      <c r="CD146" s="501">
        <f t="shared" ref="CD146:CD156" si="2108">CD145</f>
        <v>0</v>
      </c>
      <c r="CE146" s="298">
        <f t="shared" si="1988"/>
        <v>3155</v>
      </c>
      <c r="CF146" s="500">
        <f t="shared" si="1989"/>
        <v>0</v>
      </c>
      <c r="CG146" s="330">
        <f t="shared" ref="CG146:CG156" si="2109">CG145</f>
        <v>1</v>
      </c>
      <c r="CH146" s="1036">
        <v>631</v>
      </c>
      <c r="CI146" s="299">
        <f t="shared" si="1990"/>
        <v>631</v>
      </c>
      <c r="CJ146" s="499">
        <f t="shared" ref="CJ146:CJ156" si="2110">CJ145</f>
        <v>0</v>
      </c>
      <c r="CK146" s="497"/>
      <c r="CL146" s="392">
        <f t="shared" si="1991"/>
        <v>0</v>
      </c>
      <c r="CM146" s="330">
        <f t="shared" ref="CM146:CM156" si="2111">CM145</f>
        <v>0</v>
      </c>
      <c r="CN146" s="497"/>
      <c r="CO146" s="269">
        <f t="shared" si="1992"/>
        <v>0</v>
      </c>
      <c r="CP146" s="501">
        <f t="shared" ref="CP146:CP156" si="2112">CP145</f>
        <v>0</v>
      </c>
      <c r="CQ146" s="497"/>
      <c r="CR146" s="299"/>
      <c r="CS146" s="330">
        <f t="shared" ref="CS146:CS156" si="2113">CS145</f>
        <v>1</v>
      </c>
      <c r="CT146" s="497"/>
      <c r="CU146" s="274">
        <f t="shared" si="1993"/>
        <v>0</v>
      </c>
      <c r="CV146" s="323">
        <f t="shared" si="1994"/>
        <v>11692.75</v>
      </c>
      <c r="CW146" s="323">
        <f t="shared" ref="CW146:CW156" si="2114">CV146+CW145</f>
        <v>281944.61499999999</v>
      </c>
      <c r="CX146" s="223"/>
      <c r="CY146" s="1127">
        <f t="shared" ref="CY146:CY156" si="2115">EDATE(CY145,1)</f>
        <v>43862</v>
      </c>
      <c r="CZ146" s="297">
        <f t="shared" ref="CZ146:CZ156" si="2116">CZ145</f>
        <v>0</v>
      </c>
      <c r="DA146" s="269">
        <v>20668.75</v>
      </c>
      <c r="DB146" s="299">
        <f t="shared" si="1995"/>
        <v>0</v>
      </c>
      <c r="DC146" s="297">
        <f t="shared" ref="DC146:DC156" si="2117">DC145</f>
        <v>0</v>
      </c>
      <c r="DD146" s="298">
        <f t="shared" si="1996"/>
        <v>2066.875</v>
      </c>
      <c r="DE146" s="299">
        <f t="shared" si="1997"/>
        <v>0</v>
      </c>
      <c r="DF146" s="297">
        <f t="shared" ref="DF146:DF156" si="2118">DF145</f>
        <v>0</v>
      </c>
      <c r="DG146" s="1034">
        <v>26185</v>
      </c>
      <c r="DH146" s="299">
        <f t="shared" si="1998"/>
        <v>0</v>
      </c>
      <c r="DI146" s="297">
        <f t="shared" ref="DI146:DI156" si="2119">DI145</f>
        <v>0</v>
      </c>
      <c r="DJ146" s="1036">
        <v>2618.5</v>
      </c>
      <c r="DK146" s="596">
        <f t="shared" si="1999"/>
        <v>0</v>
      </c>
      <c r="DL146" s="297">
        <f t="shared" ref="DL146:DL156" si="2120">DL145</f>
        <v>0</v>
      </c>
      <c r="DM146" s="1034">
        <v>10800</v>
      </c>
      <c r="DN146" s="596">
        <f t="shared" si="2000"/>
        <v>0</v>
      </c>
      <c r="DO146" s="330">
        <f t="shared" ref="DO146:DO156" si="2121">DO145</f>
        <v>0</v>
      </c>
      <c r="DP146" s="298">
        <f t="shared" si="2001"/>
        <v>5400</v>
      </c>
      <c r="DQ146" s="274">
        <f t="shared" si="2002"/>
        <v>0</v>
      </c>
      <c r="DR146" s="499">
        <f t="shared" ref="DR146:DR156" si="2122">DR145</f>
        <v>0</v>
      </c>
      <c r="DS146" s="298">
        <f t="shared" si="2003"/>
        <v>1080</v>
      </c>
      <c r="DT146" s="274">
        <f t="shared" si="2004"/>
        <v>0</v>
      </c>
      <c r="DU146" s="297">
        <f t="shared" ref="DU146:DU156" si="2123">DU145</f>
        <v>0</v>
      </c>
      <c r="DV146" s="1036">
        <v>6060</v>
      </c>
      <c r="DW146" s="596">
        <f t="shared" si="2005"/>
        <v>0</v>
      </c>
      <c r="DX146" s="297">
        <f t="shared" ref="DX146:DX156" si="2124">DX145</f>
        <v>0</v>
      </c>
      <c r="DY146" s="269">
        <f t="shared" si="2006"/>
        <v>3030</v>
      </c>
      <c r="DZ146" s="596">
        <f t="shared" si="2007"/>
        <v>0</v>
      </c>
      <c r="EA146" s="297">
        <f t="shared" ref="EA146:EA156" si="2125">EA145</f>
        <v>0</v>
      </c>
      <c r="EB146" s="1053">
        <v>1212</v>
      </c>
      <c r="EC146" s="596">
        <f t="shared" si="2008"/>
        <v>0</v>
      </c>
      <c r="ED146" s="297">
        <f t="shared" ref="ED146:ED156" si="2126">ED145</f>
        <v>0</v>
      </c>
      <c r="EE146" s="274">
        <v>-1650</v>
      </c>
      <c r="EF146" s="596">
        <f t="shared" si="2009"/>
        <v>0</v>
      </c>
      <c r="EG146" s="297">
        <f t="shared" ref="EG146:EG156" si="2127">EG145</f>
        <v>0</v>
      </c>
      <c r="EH146" s="269">
        <f t="shared" si="2010"/>
        <v>-825</v>
      </c>
      <c r="EI146" s="596">
        <f t="shared" si="2011"/>
        <v>0</v>
      </c>
      <c r="EJ146" s="276">
        <f t="shared" ref="EJ146:EJ156" si="2128">EJ145</f>
        <v>0</v>
      </c>
      <c r="EK146" s="269">
        <f t="shared" si="2012"/>
        <v>-165</v>
      </c>
      <c r="EL146" s="596">
        <f t="shared" si="2013"/>
        <v>0</v>
      </c>
      <c r="EM146" s="297">
        <f t="shared" ref="EM146:EM156" si="2129">EM145</f>
        <v>0</v>
      </c>
      <c r="EN146" s="1224">
        <v>350</v>
      </c>
      <c r="EO146" s="596">
        <f t="shared" si="2014"/>
        <v>0</v>
      </c>
      <c r="EP146" s="297">
        <f t="shared" ref="EP146:EP156" si="2130">EP145</f>
        <v>0</v>
      </c>
      <c r="EQ146" s="269">
        <v>415</v>
      </c>
      <c r="ER146" s="596">
        <f t="shared" si="2015"/>
        <v>0</v>
      </c>
      <c r="ES146" s="297">
        <f t="shared" ref="ES146:ES156" si="2131">ES145</f>
        <v>0</v>
      </c>
      <c r="ET146" s="1036">
        <v>2830</v>
      </c>
      <c r="EU146" s="596">
        <f t="shared" si="2016"/>
        <v>0</v>
      </c>
      <c r="EV146" s="297">
        <f t="shared" ref="EV146:EV156" si="2132">EV145</f>
        <v>0</v>
      </c>
      <c r="EW146" s="1036">
        <v>4525</v>
      </c>
      <c r="EX146" s="596">
        <f t="shared" si="2017"/>
        <v>0</v>
      </c>
      <c r="EY146" s="297">
        <f t="shared" ref="EY146:EY156" si="2133">EY145</f>
        <v>0</v>
      </c>
      <c r="EZ146" s="1036">
        <v>2262.5</v>
      </c>
      <c r="FA146" s="596">
        <f t="shared" si="2018"/>
        <v>0</v>
      </c>
      <c r="FB146" s="297">
        <f t="shared" ref="FB146:FB156" si="2134">FB145</f>
        <v>0</v>
      </c>
      <c r="FC146" s="964">
        <v>-1231.25</v>
      </c>
      <c r="FD146" s="596">
        <f t="shared" si="2019"/>
        <v>0</v>
      </c>
      <c r="FE146" s="297">
        <f t="shared" ref="FE146:FE156" si="2135">FE145</f>
        <v>0</v>
      </c>
      <c r="FF146" s="1036">
        <v>4287.5</v>
      </c>
      <c r="FG146" s="596">
        <f t="shared" si="2020"/>
        <v>0</v>
      </c>
      <c r="FH146" s="297">
        <f t="shared" ref="FH146:FH156" si="2136">FH145</f>
        <v>0</v>
      </c>
      <c r="FI146" s="1036">
        <v>2143.75</v>
      </c>
      <c r="FJ146" s="596">
        <f t="shared" si="2021"/>
        <v>0</v>
      </c>
      <c r="FK146" s="297">
        <f t="shared" ref="FK146:FK156" si="2137">FK145</f>
        <v>0</v>
      </c>
      <c r="FL146" s="1036">
        <v>2325</v>
      </c>
      <c r="FM146" s="596">
        <f t="shared" si="2022"/>
        <v>0</v>
      </c>
      <c r="FN146" s="297">
        <f t="shared" ref="FN146:FN156" si="2138">FN145</f>
        <v>0</v>
      </c>
      <c r="FO146" s="1036">
        <v>7270</v>
      </c>
      <c r="FP146" s="274">
        <f t="shared" si="2023"/>
        <v>0</v>
      </c>
      <c r="FQ146" s="274"/>
      <c r="FR146" s="297">
        <f t="shared" ref="FR146:FR156" si="2139">FR145</f>
        <v>0</v>
      </c>
      <c r="FS146" s="269">
        <f t="shared" si="2024"/>
        <v>3635</v>
      </c>
      <c r="FT146" s="596">
        <f t="shared" si="2025"/>
        <v>0</v>
      </c>
      <c r="FU146" s="297">
        <f t="shared" ref="FU146:FU156" si="2140">FU145</f>
        <v>0</v>
      </c>
      <c r="FV146" s="269">
        <f t="shared" si="2026"/>
        <v>727</v>
      </c>
      <c r="FW146" s="596">
        <f t="shared" si="2027"/>
        <v>0</v>
      </c>
      <c r="FX146" s="301">
        <f t="shared" si="2028"/>
        <v>0</v>
      </c>
      <c r="FY146" s="492">
        <f t="shared" ref="FY146:FY156" si="2141">FX146+FY145</f>
        <v>0</v>
      </c>
      <c r="FZ146" s="302"/>
      <c r="GA146" s="1131">
        <f t="shared" si="2029"/>
        <v>43862</v>
      </c>
      <c r="GB146" s="316">
        <f t="shared" ref="GB146:GB156" si="2142">GB145</f>
        <v>0</v>
      </c>
      <c r="GC146" s="323">
        <v>20183.75</v>
      </c>
      <c r="GD146" s="268">
        <f t="shared" si="2030"/>
        <v>0</v>
      </c>
      <c r="GE146" s="316">
        <f t="shared" ref="GE146:GE156" si="2143">GE145</f>
        <v>0</v>
      </c>
      <c r="GF146" s="1036">
        <v>2018.38</v>
      </c>
      <c r="GG146" s="386">
        <f t="shared" si="2031"/>
        <v>0</v>
      </c>
      <c r="GH146" s="669">
        <f t="shared" ref="GH146:GH156" si="2144">GH145</f>
        <v>0</v>
      </c>
      <c r="GI146" s="1036">
        <v>30115</v>
      </c>
      <c r="GJ146" s="268">
        <f t="shared" si="2032"/>
        <v>0</v>
      </c>
      <c r="GK146" s="546">
        <f t="shared" ref="GK146:GK156" si="2145">GK145</f>
        <v>0</v>
      </c>
      <c r="GL146" s="268">
        <f t="shared" si="2033"/>
        <v>3011.5</v>
      </c>
      <c r="GM146" s="386">
        <f t="shared" si="2034"/>
        <v>0</v>
      </c>
      <c r="GN146" s="297">
        <f t="shared" ref="GN146:GN156" si="2146">GN145</f>
        <v>0</v>
      </c>
      <c r="GO146" s="269">
        <v>10988.75</v>
      </c>
      <c r="GP146" s="596">
        <f t="shared" si="2035"/>
        <v>0</v>
      </c>
      <c r="GQ146" s="330">
        <f t="shared" ref="GQ146:GQ156" si="2147">GQ145</f>
        <v>0</v>
      </c>
      <c r="GR146" s="298">
        <f t="shared" si="2036"/>
        <v>5494.375</v>
      </c>
      <c r="GS146" s="274">
        <f t="shared" si="2037"/>
        <v>0</v>
      </c>
      <c r="GT146" s="499">
        <f t="shared" ref="GT146:GT156" si="2148">GT145</f>
        <v>0</v>
      </c>
      <c r="GU146" s="298">
        <f t="shared" si="2038"/>
        <v>1098.875</v>
      </c>
      <c r="GV146" s="274">
        <f t="shared" si="2039"/>
        <v>0</v>
      </c>
      <c r="GW146" s="499">
        <f t="shared" ref="GW146:GW156" si="2149">GW145</f>
        <v>0</v>
      </c>
      <c r="GX146" s="1036">
        <v>4902.5</v>
      </c>
      <c r="GY146" s="274">
        <f t="shared" si="2040"/>
        <v>0</v>
      </c>
      <c r="GZ146" s="499">
        <f t="shared" ref="GZ146:GZ156" si="2150">GZ145</f>
        <v>0</v>
      </c>
      <c r="HA146" s="298">
        <f t="shared" si="2041"/>
        <v>2451.25</v>
      </c>
      <c r="HB146" s="274">
        <f t="shared" si="2042"/>
        <v>0</v>
      </c>
      <c r="HC146" s="499">
        <f t="shared" ref="HC146:HC156" si="2151">HC145</f>
        <v>0</v>
      </c>
      <c r="HD146" s="1036">
        <v>980.5</v>
      </c>
      <c r="HE146" s="274">
        <f t="shared" si="2043"/>
        <v>0</v>
      </c>
      <c r="HF146" s="691">
        <f t="shared" ref="HF146:HF156" si="2152">HF145</f>
        <v>0</v>
      </c>
      <c r="HG146" s="317">
        <v>-1607.5</v>
      </c>
      <c r="HH146" s="498">
        <f t="shared" si="2044"/>
        <v>0</v>
      </c>
      <c r="HI146" s="691">
        <f t="shared" ref="HI146:HI156" si="2153">HI145</f>
        <v>0</v>
      </c>
      <c r="HJ146" s="317">
        <f t="shared" si="2045"/>
        <v>-803.75</v>
      </c>
      <c r="HK146" s="498">
        <f t="shared" si="2046"/>
        <v>0</v>
      </c>
      <c r="HL146" s="689">
        <f t="shared" ref="HL146:HL156" si="2154">HL145</f>
        <v>0</v>
      </c>
      <c r="HM146" s="317">
        <f t="shared" si="2047"/>
        <v>-160.75</v>
      </c>
      <c r="HN146" s="317">
        <f t="shared" si="2048"/>
        <v>0</v>
      </c>
      <c r="HO146" s="691">
        <f t="shared" ref="HO146:HO156" si="2155">HO145</f>
        <v>0</v>
      </c>
      <c r="HP146" s="1036">
        <v>660</v>
      </c>
      <c r="HQ146" s="498">
        <f t="shared" si="2049"/>
        <v>0</v>
      </c>
      <c r="HR146" s="499"/>
      <c r="HS146" s="298"/>
      <c r="HT146" s="392"/>
      <c r="HU146" s="691">
        <f t="shared" ref="HU146:HU156" si="2156">HU145</f>
        <v>0</v>
      </c>
      <c r="HV146" s="1036">
        <v>605</v>
      </c>
      <c r="HW146" s="498">
        <f t="shared" si="2050"/>
        <v>0</v>
      </c>
      <c r="HX146" s="499"/>
      <c r="HY146" s="298"/>
      <c r="HZ146" s="392"/>
      <c r="IA146" s="689">
        <f t="shared" ref="IA146:IA156" si="2157">IA145</f>
        <v>0</v>
      </c>
      <c r="IB146" s="1036">
        <v>3712.5</v>
      </c>
      <c r="IC146" s="317">
        <f t="shared" si="2051"/>
        <v>0</v>
      </c>
      <c r="ID146" s="499">
        <f t="shared" ref="ID146:ID156" si="2158">ID145</f>
        <v>0</v>
      </c>
      <c r="IE146" s="1036">
        <v>342.25</v>
      </c>
      <c r="IF146" s="392">
        <f t="shared" si="2052"/>
        <v>0</v>
      </c>
      <c r="IG146" s="691">
        <f t="shared" ref="IG146:IG156" si="2159">IG145</f>
        <v>0</v>
      </c>
      <c r="IH146" s="317">
        <v>4125</v>
      </c>
      <c r="II146" s="498">
        <f t="shared" si="2053"/>
        <v>0</v>
      </c>
      <c r="IJ146" s="691">
        <f t="shared" ref="IJ146:IJ156" si="2160">IJ145</f>
        <v>0</v>
      </c>
      <c r="IK146" s="298">
        <f t="shared" si="2054"/>
        <v>2062.5</v>
      </c>
      <c r="IL146" s="317">
        <f t="shared" si="2055"/>
        <v>0</v>
      </c>
      <c r="IM146" s="499">
        <f t="shared" ref="IM146:IM156" si="2161">IM145</f>
        <v>0</v>
      </c>
      <c r="IN146" s="1036">
        <v>383</v>
      </c>
      <c r="IO146" s="392">
        <f t="shared" si="2056"/>
        <v>0</v>
      </c>
      <c r="IP146" s="499">
        <f t="shared" ref="IP146:IP156" si="2162">IP145</f>
        <v>0</v>
      </c>
      <c r="IQ146" s="964">
        <v>-931.25</v>
      </c>
      <c r="IR146" s="392">
        <f t="shared" si="2057"/>
        <v>0</v>
      </c>
      <c r="IS146" s="499"/>
      <c r="IT146" s="298"/>
      <c r="IU146" s="392"/>
      <c r="IV146" s="499">
        <f t="shared" ref="IV146:IV156" si="2163">IV145</f>
        <v>0</v>
      </c>
      <c r="IW146" s="298">
        <v>2887.5</v>
      </c>
      <c r="IX146" s="392">
        <f t="shared" si="2058"/>
        <v>0</v>
      </c>
      <c r="IY146" s="499">
        <f t="shared" ref="IY146:IY156" si="2164">IY145</f>
        <v>0</v>
      </c>
      <c r="IZ146" s="298">
        <f t="shared" si="2059"/>
        <v>1443.75</v>
      </c>
      <c r="JA146" s="392">
        <f t="shared" si="2060"/>
        <v>0</v>
      </c>
      <c r="JB146" s="385">
        <f t="shared" ref="JB146:JB156" si="2165">JB145</f>
        <v>0</v>
      </c>
      <c r="JC146" s="298">
        <v>262.63</v>
      </c>
      <c r="JD146" s="392">
        <f t="shared" si="2061"/>
        <v>0</v>
      </c>
      <c r="JE146" s="499">
        <f t="shared" ref="JE146:JE156" si="2166">JE145</f>
        <v>0</v>
      </c>
      <c r="JF146" s="298">
        <v>2495</v>
      </c>
      <c r="JG146" s="392">
        <f t="shared" si="2062"/>
        <v>0</v>
      </c>
      <c r="JH146" s="499">
        <f t="shared" ref="JH146:JH156" si="2167">JH145</f>
        <v>0</v>
      </c>
      <c r="JI146" s="1036">
        <v>7810</v>
      </c>
      <c r="JJ146" s="392">
        <f t="shared" si="2063"/>
        <v>0</v>
      </c>
      <c r="JK146" s="499">
        <f t="shared" ref="JK146:JK156" si="2168">JK145</f>
        <v>0</v>
      </c>
      <c r="JL146" s="1036">
        <v>3905</v>
      </c>
      <c r="JM146" s="392">
        <f t="shared" si="2064"/>
        <v>0</v>
      </c>
      <c r="JN146" s="499">
        <f t="shared" ref="JN146:JN156" si="2169">JN145</f>
        <v>0</v>
      </c>
      <c r="JO146" s="298">
        <f t="shared" si="2065"/>
        <v>781</v>
      </c>
      <c r="JP146" s="392">
        <f t="shared" si="2066"/>
        <v>0</v>
      </c>
      <c r="JQ146" s="561">
        <f t="shared" si="2067"/>
        <v>0</v>
      </c>
      <c r="JR146" s="498">
        <f t="shared" ref="JR146:JR156" si="2170">JR145+JQ146</f>
        <v>0</v>
      </c>
      <c r="JS146" s="223"/>
      <c r="JT146" s="254">
        <f t="shared" si="1877"/>
        <v>44409</v>
      </c>
      <c r="JU146" s="253">
        <f t="shared" si="1878"/>
        <v>0</v>
      </c>
      <c r="JV146" s="253">
        <f t="shared" si="1879"/>
        <v>36871.5</v>
      </c>
      <c r="JW146" s="253">
        <f t="shared" si="1880"/>
        <v>0</v>
      </c>
      <c r="JX146" s="253">
        <f t="shared" si="1881"/>
        <v>42303</v>
      </c>
      <c r="JY146" s="253">
        <f t="shared" si="1882"/>
        <v>0</v>
      </c>
      <c r="JZ146" s="253">
        <f t="shared" si="1883"/>
        <v>0</v>
      </c>
      <c r="KA146" s="253">
        <f t="shared" si="1884"/>
        <v>28612</v>
      </c>
      <c r="KB146" s="253">
        <f t="shared" si="1885"/>
        <v>0</v>
      </c>
      <c r="KC146" s="253">
        <f t="shared" si="1886"/>
        <v>0</v>
      </c>
      <c r="KD146" s="831">
        <f t="shared" si="1887"/>
        <v>68736</v>
      </c>
      <c r="KE146" s="831">
        <f t="shared" si="1888"/>
        <v>0</v>
      </c>
      <c r="KF146" s="831">
        <f t="shared" si="1889"/>
        <v>0</v>
      </c>
      <c r="KG146" s="831">
        <f t="shared" si="1890"/>
        <v>16991.240000000002</v>
      </c>
      <c r="KH146" s="831">
        <f t="shared" si="1891"/>
        <v>0</v>
      </c>
      <c r="KI146" s="831">
        <f t="shared" si="1892"/>
        <v>0</v>
      </c>
      <c r="KJ146" s="253">
        <f t="shared" si="1893"/>
        <v>0</v>
      </c>
      <c r="KK146" s="831">
        <f t="shared" si="1894"/>
        <v>0</v>
      </c>
      <c r="KL146" s="831">
        <f t="shared" si="1895"/>
        <v>124693.75</v>
      </c>
      <c r="KM146" s="831">
        <f t="shared" si="1896"/>
        <v>0</v>
      </c>
      <c r="KN146" s="831">
        <f t="shared" si="1897"/>
        <v>0</v>
      </c>
      <c r="KO146" s="831">
        <f t="shared" si="1898"/>
        <v>92184.375</v>
      </c>
      <c r="KP146" s="831">
        <f t="shared" si="1899"/>
        <v>0</v>
      </c>
      <c r="KQ146" s="831">
        <f t="shared" si="1900"/>
        <v>0</v>
      </c>
      <c r="KR146" s="831">
        <f t="shared" si="1901"/>
        <v>0</v>
      </c>
      <c r="KS146" s="831">
        <f t="shared" si="1902"/>
        <v>17722</v>
      </c>
      <c r="KT146" s="243">
        <f t="shared" si="1903"/>
        <v>0</v>
      </c>
      <c r="KU146" s="243">
        <f t="shared" si="1904"/>
        <v>0</v>
      </c>
      <c r="KV146" s="243">
        <f t="shared" si="1905"/>
        <v>0</v>
      </c>
      <c r="KW146" s="243">
        <f t="shared" si="1906"/>
        <v>0</v>
      </c>
      <c r="KX146" s="243">
        <f t="shared" si="1907"/>
        <v>0</v>
      </c>
      <c r="KY146" s="243">
        <f t="shared" si="1908"/>
        <v>0</v>
      </c>
      <c r="KZ146" s="243">
        <f t="shared" si="1956"/>
        <v>0</v>
      </c>
      <c r="LA146" s="243">
        <f t="shared" si="1909"/>
        <v>0</v>
      </c>
      <c r="LB146" s="243">
        <f t="shared" si="1910"/>
        <v>0</v>
      </c>
      <c r="LC146" s="243">
        <f t="shared" si="1911"/>
        <v>0</v>
      </c>
      <c r="LD146" s="243">
        <f t="shared" si="1912"/>
        <v>0</v>
      </c>
      <c r="LE146" s="243">
        <f t="shared" si="1913"/>
        <v>0</v>
      </c>
      <c r="LF146" s="243">
        <f t="shared" si="1914"/>
        <v>0</v>
      </c>
      <c r="LG146" s="243">
        <f t="shared" si="1915"/>
        <v>0</v>
      </c>
      <c r="LH146" s="243">
        <f t="shared" si="1916"/>
        <v>0</v>
      </c>
      <c r="LI146" s="243">
        <f t="shared" si="1917"/>
        <v>0</v>
      </c>
      <c r="LJ146" s="243">
        <f t="shared" si="1918"/>
        <v>0</v>
      </c>
      <c r="LK146" s="243">
        <f t="shared" si="1919"/>
        <v>0</v>
      </c>
      <c r="LL146" s="243">
        <f t="shared" si="1920"/>
        <v>0</v>
      </c>
      <c r="LM146" s="243">
        <f t="shared" si="1921"/>
        <v>0</v>
      </c>
      <c r="LN146" s="243">
        <f t="shared" si="1922"/>
        <v>0</v>
      </c>
      <c r="LO146" s="243">
        <f t="shared" si="1923"/>
        <v>0</v>
      </c>
      <c r="LP146" s="243">
        <f t="shared" si="1924"/>
        <v>0</v>
      </c>
      <c r="LQ146" s="243">
        <f t="shared" si="1925"/>
        <v>0</v>
      </c>
      <c r="LR146" s="243">
        <f t="shared" si="1926"/>
        <v>0</v>
      </c>
      <c r="LS146" s="243">
        <f t="shared" si="1927"/>
        <v>0</v>
      </c>
      <c r="LT146" s="243">
        <f t="shared" si="1928"/>
        <v>0</v>
      </c>
      <c r="LU146" s="243">
        <f t="shared" si="1929"/>
        <v>0</v>
      </c>
      <c r="LV146" s="243">
        <f t="shared" si="1930"/>
        <v>0</v>
      </c>
      <c r="LW146" s="243">
        <f t="shared" si="1931"/>
        <v>0</v>
      </c>
      <c r="LX146" s="243">
        <f t="shared" si="1932"/>
        <v>0</v>
      </c>
      <c r="LY146" s="243">
        <f t="shared" si="1933"/>
        <v>0</v>
      </c>
      <c r="LZ146" s="243">
        <f t="shared" si="1934"/>
        <v>0</v>
      </c>
      <c r="MA146" s="243">
        <f t="shared" si="1935"/>
        <v>0</v>
      </c>
      <c r="MB146" s="243">
        <f t="shared" si="1936"/>
        <v>0</v>
      </c>
      <c r="MC146" s="243">
        <f t="shared" si="1957"/>
        <v>0</v>
      </c>
      <c r="MD146" s="243">
        <f t="shared" si="1937"/>
        <v>0</v>
      </c>
      <c r="ME146" s="243">
        <f t="shared" si="1938"/>
        <v>0</v>
      </c>
      <c r="MF146" s="243">
        <f t="shared" si="1939"/>
        <v>0</v>
      </c>
      <c r="MG146" s="243">
        <f t="shared" si="1940"/>
        <v>0</v>
      </c>
      <c r="MH146" s="243">
        <f t="shared" si="1941"/>
        <v>0</v>
      </c>
      <c r="MI146" s="243">
        <f t="shared" si="1942"/>
        <v>0</v>
      </c>
      <c r="MJ146" s="243">
        <f t="shared" si="1943"/>
        <v>0</v>
      </c>
      <c r="MK146" s="243">
        <f t="shared" si="1944"/>
        <v>0</v>
      </c>
      <c r="ML146" s="243">
        <f t="shared" si="1945"/>
        <v>0</v>
      </c>
      <c r="MM146" s="243">
        <f t="shared" si="1946"/>
        <v>0</v>
      </c>
      <c r="MN146" s="243">
        <f t="shared" si="1947"/>
        <v>0</v>
      </c>
      <c r="MO146" s="243">
        <f t="shared" si="1948"/>
        <v>0</v>
      </c>
      <c r="MP146" s="243">
        <f t="shared" si="1949"/>
        <v>0</v>
      </c>
      <c r="MQ146" s="243">
        <f t="shared" si="1950"/>
        <v>0</v>
      </c>
      <c r="MR146" s="243">
        <f t="shared" si="1951"/>
        <v>0</v>
      </c>
      <c r="MS146" s="243">
        <f t="shared" si="1952"/>
        <v>0</v>
      </c>
      <c r="MT146" s="243">
        <f t="shared" si="1953"/>
        <v>0</v>
      </c>
      <c r="MU146" s="243">
        <f t="shared" si="1954"/>
        <v>0</v>
      </c>
      <c r="MV146" s="243">
        <f t="shared" si="1955"/>
        <v>0</v>
      </c>
      <c r="MW146" s="861">
        <f t="shared" si="1576"/>
        <v>44409</v>
      </c>
      <c r="MX146" s="253">
        <f t="shared" si="1577"/>
        <v>428113.86499999999</v>
      </c>
      <c r="MY146" s="243">
        <f t="shared" si="1578"/>
        <v>0</v>
      </c>
      <c r="MZ146" s="243">
        <f t="shared" si="1579"/>
        <v>0</v>
      </c>
      <c r="NA146" s="243">
        <f t="shared" si="1580"/>
        <v>428113.86499999999</v>
      </c>
      <c r="NB146" s="359"/>
      <c r="NC146" s="1159">
        <f t="shared" si="2068"/>
        <v>43862</v>
      </c>
      <c r="ND146" s="378">
        <f t="shared" si="2069"/>
        <v>11692.75</v>
      </c>
      <c r="NE146" s="378">
        <f t="shared" si="2070"/>
        <v>0</v>
      </c>
      <c r="NF146" s="382">
        <f t="shared" si="2071"/>
        <v>0</v>
      </c>
      <c r="NG146" s="274">
        <f t="shared" si="2072"/>
        <v>11692.75</v>
      </c>
      <c r="NH146" s="819">
        <f t="shared" si="2073"/>
        <v>43862</v>
      </c>
      <c r="NI146" s="269">
        <f t="shared" si="2074"/>
        <v>11692.75</v>
      </c>
      <c r="NJ146" s="274">
        <f t="shared" si="2075"/>
        <v>0</v>
      </c>
      <c r="NK146" s="1113">
        <f t="shared" si="2076"/>
        <v>1</v>
      </c>
      <c r="NL146" s="992">
        <f t="shared" si="2077"/>
        <v>0</v>
      </c>
      <c r="NM146" s="413">
        <f t="shared" si="2078"/>
        <v>43862</v>
      </c>
      <c r="NN146" s="378">
        <f t="shared" ref="NN146:NN156" si="2171">NN145+NG146</f>
        <v>281944.61499999999</v>
      </c>
      <c r="NO146" s="243">
        <f>MAX(NN55:NN146)</f>
        <v>281944.61499999999</v>
      </c>
      <c r="NP146" s="243">
        <f t="shared" si="2079"/>
        <v>0</v>
      </c>
      <c r="NQ146" s="276">
        <f>(NP146=NP203)*1</f>
        <v>0</v>
      </c>
      <c r="NR146" s="254">
        <f t="shared" si="2080"/>
        <v>0</v>
      </c>
      <c r="NS146" s="757"/>
      <c r="NT146" s="757"/>
      <c r="NU146" s="758"/>
      <c r="NV146" s="758"/>
      <c r="NW146" s="758"/>
      <c r="NX146" s="234"/>
      <c r="NY146" s="241"/>
      <c r="NZ146" s="241"/>
      <c r="OA146" s="143"/>
      <c r="OB146" s="241"/>
      <c r="OC146" s="241"/>
      <c r="OD146" s="236"/>
      <c r="OE146" s="236"/>
      <c r="OF146" s="236"/>
      <c r="OG146" s="234"/>
      <c r="OH146" s="143"/>
      <c r="OI146" s="236"/>
      <c r="OJ146" s="236"/>
      <c r="OK146" s="236"/>
      <c r="OL146" s="236"/>
      <c r="OM146" s="236"/>
      <c r="ON146" s="236"/>
      <c r="OO146" s="236"/>
      <c r="OP146" s="236"/>
      <c r="OQ146" s="236"/>
      <c r="OR146" s="236"/>
      <c r="OS146" s="236"/>
      <c r="OT146" s="236"/>
      <c r="OU146" s="236"/>
      <c r="OV146" s="236"/>
      <c r="OW146" s="236"/>
      <c r="OX146" s="236"/>
      <c r="OY146" s="236"/>
      <c r="OZ146" s="236"/>
      <c r="PA146" s="236"/>
      <c r="PB146" s="236"/>
      <c r="PC146" s="236"/>
      <c r="PD146" s="236"/>
      <c r="PE146" s="236"/>
      <c r="PF146" s="236"/>
      <c r="PG146" s="236"/>
      <c r="PH146" s="236"/>
      <c r="PI146" s="236"/>
      <c r="PJ146" s="236"/>
      <c r="PK146" s="236"/>
      <c r="PL146" s="236"/>
      <c r="PM146" s="236"/>
      <c r="PN146" s="236"/>
      <c r="PO146" s="236"/>
      <c r="PP146" s="236"/>
      <c r="PQ146" s="236"/>
      <c r="PR146" s="236"/>
      <c r="PS146" s="236"/>
      <c r="PT146" s="236"/>
      <c r="PU146" s="236"/>
      <c r="PV146" s="236"/>
      <c r="PW146" s="236"/>
      <c r="PX146" s="236"/>
      <c r="PY146" s="236"/>
      <c r="PZ146" s="236"/>
      <c r="QA146" s="236"/>
      <c r="QB146" s="236"/>
      <c r="QC146" s="236"/>
      <c r="QD146" s="236"/>
      <c r="QE146" s="236"/>
      <c r="QF146" s="236"/>
      <c r="QG146" s="236"/>
      <c r="QH146" s="236"/>
      <c r="QI146" s="236"/>
      <c r="QJ146" s="236"/>
      <c r="QK146" s="236"/>
      <c r="QL146" s="236"/>
      <c r="QM146" s="236"/>
      <c r="QN146" s="236"/>
      <c r="QO146" s="236"/>
      <c r="QP146" s="236"/>
      <c r="QQ146" s="236"/>
      <c r="QR146" s="236"/>
      <c r="QS146" s="236"/>
      <c r="QT146" s="236"/>
      <c r="QU146" s="236"/>
      <c r="QV146" s="236"/>
      <c r="QW146" s="236"/>
      <c r="QX146" s="236"/>
      <c r="QY146" s="84"/>
      <c r="QZ146" s="84"/>
      <c r="RA146" s="84"/>
      <c r="RB146" s="84"/>
      <c r="RC146" s="84"/>
      <c r="RD146" s="84"/>
      <c r="RE146" s="84"/>
      <c r="RF146" s="84"/>
      <c r="RG146" s="84"/>
      <c r="RH146" s="84"/>
      <c r="RI146" s="84"/>
      <c r="RJ146" s="84"/>
      <c r="RK146" s="84"/>
      <c r="RL146" s="84"/>
      <c r="RM146" s="84"/>
      <c r="RN146" s="84"/>
      <c r="RO146" s="84"/>
      <c r="RP146" s="84"/>
      <c r="RQ146" s="84"/>
      <c r="RR146" s="84"/>
      <c r="RS146" s="84"/>
      <c r="RT146" s="84"/>
      <c r="RU146" s="84"/>
      <c r="RV146" s="84"/>
      <c r="RW146" s="84"/>
      <c r="RX146" s="84"/>
      <c r="RY146" s="84"/>
      <c r="RZ146" s="84"/>
      <c r="SA146" s="84"/>
      <c r="SB146" s="84"/>
      <c r="SC146" s="84"/>
      <c r="SD146" s="84"/>
      <c r="SE146" s="84"/>
      <c r="SF146" s="84"/>
      <c r="SG146" s="84"/>
      <c r="SH146" s="84"/>
      <c r="SI146" s="84"/>
      <c r="SJ146" s="84"/>
      <c r="SK146" s="84"/>
      <c r="SL146" s="84"/>
      <c r="SM146" s="84"/>
      <c r="SN146" s="84"/>
      <c r="SO146" s="84"/>
      <c r="SP146" s="84"/>
      <c r="SQ146" s="84"/>
      <c r="SR146" s="84"/>
      <c r="SS146" s="84"/>
      <c r="ST146" s="84"/>
      <c r="SU146" s="84"/>
      <c r="SV146" s="84"/>
      <c r="SW146" s="84"/>
      <c r="SX146" s="84"/>
      <c r="SY146" s="84"/>
      <c r="SZ146" s="84"/>
      <c r="TA146" s="84"/>
      <c r="TB146" s="84"/>
      <c r="TC146" s="84"/>
      <c r="TD146" s="84"/>
      <c r="TE146" s="84"/>
      <c r="TF146" s="84"/>
      <c r="TG146" s="84"/>
      <c r="TH146" s="84"/>
      <c r="TI146" s="84"/>
      <c r="TJ146" s="84"/>
      <c r="TK146" s="84"/>
      <c r="TL146" s="84"/>
      <c r="TM146" s="84"/>
      <c r="TN146" s="84"/>
      <c r="TO146" s="84"/>
      <c r="TP146" s="84"/>
      <c r="TQ146" s="84"/>
      <c r="TR146" s="84"/>
      <c r="TS146" s="84"/>
      <c r="TT146" s="84"/>
      <c r="TU146" s="84"/>
      <c r="TV146" s="84"/>
      <c r="TW146" s="84"/>
      <c r="TX146" s="84"/>
      <c r="TY146" s="84"/>
      <c r="TZ146" s="84"/>
      <c r="UA146" s="84"/>
      <c r="UB146" s="84"/>
      <c r="UC146" s="84"/>
      <c r="UD146" s="84"/>
      <c r="UE146" s="84"/>
      <c r="UF146" s="84"/>
      <c r="UG146" s="84"/>
      <c r="UH146" s="84"/>
      <c r="UI146" s="84"/>
    </row>
    <row r="147" spans="1:555" s="90" customFormat="1" ht="19.5" customHeight="1" x14ac:dyDescent="0.35">
      <c r="A147" s="84"/>
      <c r="B147" s="1167">
        <f t="shared" si="2081"/>
        <v>43891</v>
      </c>
      <c r="C147" s="867">
        <f t="shared" si="2082"/>
        <v>40809.744999999995</v>
      </c>
      <c r="D147" s="869">
        <v>0</v>
      </c>
      <c r="E147" s="869">
        <v>0</v>
      </c>
      <c r="F147" s="867">
        <f t="shared" si="1958"/>
        <v>24611.62</v>
      </c>
      <c r="G147" s="870">
        <f t="shared" si="2083"/>
        <v>65421.364999999991</v>
      </c>
      <c r="H147" s="953">
        <f t="shared" si="2084"/>
        <v>0.60308193545438726</v>
      </c>
      <c r="I147" s="355">
        <f t="shared" si="2085"/>
        <v>306556.23499999999</v>
      </c>
      <c r="J147" s="355">
        <f>MAX(I55:I147)</f>
        <v>306556.23499999999</v>
      </c>
      <c r="K147" s="355">
        <f t="shared" si="1959"/>
        <v>0</v>
      </c>
      <c r="L147" s="1145">
        <f t="shared" si="1960"/>
        <v>43891</v>
      </c>
      <c r="M147" s="330">
        <f t="shared" si="2086"/>
        <v>0</v>
      </c>
      <c r="N147" s="1034">
        <v>25625</v>
      </c>
      <c r="O147" s="498">
        <f t="shared" si="1961"/>
        <v>0</v>
      </c>
      <c r="P147" s="330">
        <f t="shared" si="2087"/>
        <v>1</v>
      </c>
      <c r="Q147" s="382">
        <f t="shared" si="1962"/>
        <v>2562.5</v>
      </c>
      <c r="R147" s="274">
        <f t="shared" si="1963"/>
        <v>2562.5</v>
      </c>
      <c r="S147" s="499">
        <f t="shared" si="2088"/>
        <v>0</v>
      </c>
      <c r="T147" s="1036">
        <v>14305</v>
      </c>
      <c r="U147" s="269">
        <f t="shared" si="1964"/>
        <v>0</v>
      </c>
      <c r="V147" s="499">
        <f t="shared" si="2089"/>
        <v>1</v>
      </c>
      <c r="W147" s="1036">
        <v>1430.5</v>
      </c>
      <c r="X147" s="269">
        <f t="shared" si="1965"/>
        <v>1430.5</v>
      </c>
      <c r="Y147" s="499">
        <f t="shared" si="2090"/>
        <v>0</v>
      </c>
      <c r="Z147" s="298">
        <v>26180</v>
      </c>
      <c r="AA147" s="392">
        <f t="shared" si="1966"/>
        <v>0</v>
      </c>
      <c r="AB147" s="330">
        <f t="shared" si="2091"/>
        <v>0</v>
      </c>
      <c r="AC147" s="298">
        <f t="shared" si="1967"/>
        <v>13090</v>
      </c>
      <c r="AD147" s="274">
        <f t="shared" si="1968"/>
        <v>0</v>
      </c>
      <c r="AE147" s="499">
        <f t="shared" si="2092"/>
        <v>1</v>
      </c>
      <c r="AF147" s="1036">
        <v>2618</v>
      </c>
      <c r="AG147" s="274">
        <f t="shared" si="1969"/>
        <v>2618</v>
      </c>
      <c r="AH147" s="499">
        <f t="shared" si="2093"/>
        <v>0</v>
      </c>
      <c r="AI147" s="1036">
        <v>34135</v>
      </c>
      <c r="AJ147" s="392">
        <f t="shared" si="1970"/>
        <v>0</v>
      </c>
      <c r="AK147" s="330">
        <f t="shared" si="2094"/>
        <v>0</v>
      </c>
      <c r="AL147" s="1036">
        <v>17067.5</v>
      </c>
      <c r="AM147" s="274">
        <f t="shared" si="1971"/>
        <v>0</v>
      </c>
      <c r="AN147" s="499">
        <f t="shared" si="2095"/>
        <v>1</v>
      </c>
      <c r="AO147" s="1036">
        <v>6827</v>
      </c>
      <c r="AP147" s="392">
        <f t="shared" si="1972"/>
        <v>6827</v>
      </c>
      <c r="AQ147" s="316">
        <f t="shared" si="2096"/>
        <v>0</v>
      </c>
      <c r="AR147" s="1036">
        <v>6873.75</v>
      </c>
      <c r="AS147" s="392">
        <f t="shared" si="1973"/>
        <v>0</v>
      </c>
      <c r="AT147" s="276">
        <f t="shared" si="2097"/>
        <v>0</v>
      </c>
      <c r="AU147" s="1036">
        <v>3436.87</v>
      </c>
      <c r="AV147" s="392">
        <f t="shared" si="1974"/>
        <v>0</v>
      </c>
      <c r="AW147" s="297">
        <f t="shared" si="2098"/>
        <v>1</v>
      </c>
      <c r="AX147" s="1036">
        <v>687.37</v>
      </c>
      <c r="AY147" s="274">
        <f t="shared" si="1975"/>
        <v>687.37</v>
      </c>
      <c r="AZ147" s="499">
        <f t="shared" si="2099"/>
        <v>0</v>
      </c>
      <c r="BA147" s="268">
        <v>6430</v>
      </c>
      <c r="BB147" s="392">
        <f t="shared" si="1976"/>
        <v>0</v>
      </c>
      <c r="BC147" s="330">
        <f t="shared" si="2100"/>
        <v>0</v>
      </c>
      <c r="BD147" s="268">
        <v>3875</v>
      </c>
      <c r="BE147" s="274">
        <f t="shared" si="1977"/>
        <v>0</v>
      </c>
      <c r="BF147" s="499">
        <f t="shared" si="2101"/>
        <v>0</v>
      </c>
      <c r="BG147" s="1036">
        <v>10200</v>
      </c>
      <c r="BH147" s="358">
        <f t="shared" si="1978"/>
        <v>0</v>
      </c>
      <c r="BI147" s="499">
        <f t="shared" si="2102"/>
        <v>0</v>
      </c>
      <c r="BJ147" s="1036">
        <v>12025</v>
      </c>
      <c r="BK147" s="269">
        <f t="shared" si="1979"/>
        <v>0</v>
      </c>
      <c r="BL147" s="499">
        <f t="shared" si="2103"/>
        <v>1</v>
      </c>
      <c r="BM147" s="382">
        <f t="shared" si="1980"/>
        <v>6012.5</v>
      </c>
      <c r="BN147" s="392">
        <f t="shared" si="1981"/>
        <v>6012.5</v>
      </c>
      <c r="BO147" s="499">
        <f t="shared" si="2104"/>
        <v>0</v>
      </c>
      <c r="BP147" s="1036">
        <v>11687.5</v>
      </c>
      <c r="BQ147" s="274">
        <f t="shared" si="1982"/>
        <v>0</v>
      </c>
      <c r="BR147" s="499">
        <f t="shared" si="2105"/>
        <v>0</v>
      </c>
      <c r="BS147" s="298">
        <v>5887.5</v>
      </c>
      <c r="BT147" s="269">
        <f t="shared" si="1983"/>
        <v>0</v>
      </c>
      <c r="BU147" s="499">
        <f t="shared" si="2106"/>
        <v>1</v>
      </c>
      <c r="BV147" s="298">
        <f t="shared" si="1984"/>
        <v>2943.75</v>
      </c>
      <c r="BW147" s="392">
        <f t="shared" si="1985"/>
        <v>2943.75</v>
      </c>
      <c r="BX147" s="499">
        <f t="shared" si="2107"/>
        <v>0</v>
      </c>
      <c r="BY147" s="1036">
        <v>2680</v>
      </c>
      <c r="BZ147" s="392">
        <f t="shared" si="1986"/>
        <v>0</v>
      </c>
      <c r="CA147" s="297">
        <f t="shared" ref="CA147:CA156" si="2172">CA146</f>
        <v>0</v>
      </c>
      <c r="CB147" s="1036">
        <v>15300</v>
      </c>
      <c r="CC147" s="269">
        <f t="shared" si="1987"/>
        <v>0</v>
      </c>
      <c r="CD147" s="501">
        <f t="shared" si="2108"/>
        <v>0</v>
      </c>
      <c r="CE147" s="298">
        <f t="shared" si="1988"/>
        <v>7650</v>
      </c>
      <c r="CF147" s="500">
        <f t="shared" si="1989"/>
        <v>0</v>
      </c>
      <c r="CG147" s="330">
        <f t="shared" si="2109"/>
        <v>1</v>
      </c>
      <c r="CH147" s="1036">
        <v>1530</v>
      </c>
      <c r="CI147" s="299">
        <f t="shared" si="1990"/>
        <v>1530</v>
      </c>
      <c r="CJ147" s="499">
        <f t="shared" si="2110"/>
        <v>0</v>
      </c>
      <c r="CK147" s="268"/>
      <c r="CL147" s="392">
        <f t="shared" si="1991"/>
        <v>0</v>
      </c>
      <c r="CM147" s="330">
        <f t="shared" si="2111"/>
        <v>0</v>
      </c>
      <c r="CN147" s="268"/>
      <c r="CO147" s="269">
        <f t="shared" si="1992"/>
        <v>0</v>
      </c>
      <c r="CP147" s="501">
        <f t="shared" si="2112"/>
        <v>0</v>
      </c>
      <c r="CQ147" s="268"/>
      <c r="CR147" s="299"/>
      <c r="CS147" s="330">
        <f t="shared" si="2113"/>
        <v>1</v>
      </c>
      <c r="CT147" s="268"/>
      <c r="CU147" s="274">
        <f t="shared" si="1993"/>
        <v>0</v>
      </c>
      <c r="CV147" s="323">
        <f t="shared" si="1994"/>
        <v>24611.62</v>
      </c>
      <c r="CW147" s="323">
        <f t="shared" si="2114"/>
        <v>306556.23499999999</v>
      </c>
      <c r="CX147" s="223"/>
      <c r="CY147" s="1127">
        <f t="shared" si="2115"/>
        <v>43891</v>
      </c>
      <c r="CZ147" s="297">
        <f t="shared" si="2116"/>
        <v>0</v>
      </c>
      <c r="DA147" s="269">
        <v>32031.25</v>
      </c>
      <c r="DB147" s="299">
        <f t="shared" si="1995"/>
        <v>0</v>
      </c>
      <c r="DC147" s="297">
        <f t="shared" si="2117"/>
        <v>0</v>
      </c>
      <c r="DD147" s="298">
        <f t="shared" si="1996"/>
        <v>3203.125</v>
      </c>
      <c r="DE147" s="299">
        <f t="shared" si="1997"/>
        <v>0</v>
      </c>
      <c r="DF147" s="297">
        <f t="shared" si="2118"/>
        <v>0</v>
      </c>
      <c r="DG147" s="1034">
        <v>8025</v>
      </c>
      <c r="DH147" s="299">
        <f t="shared" si="1998"/>
        <v>0</v>
      </c>
      <c r="DI147" s="297">
        <f t="shared" si="2119"/>
        <v>0</v>
      </c>
      <c r="DJ147" s="1036">
        <v>802.5</v>
      </c>
      <c r="DK147" s="596">
        <f t="shared" si="1999"/>
        <v>0</v>
      </c>
      <c r="DL147" s="297">
        <f t="shared" si="2120"/>
        <v>0</v>
      </c>
      <c r="DM147" s="1034">
        <v>34040</v>
      </c>
      <c r="DN147" s="596">
        <f t="shared" si="2000"/>
        <v>0</v>
      </c>
      <c r="DO147" s="330">
        <f t="shared" si="2121"/>
        <v>0</v>
      </c>
      <c r="DP147" s="298">
        <f t="shared" si="2001"/>
        <v>17020</v>
      </c>
      <c r="DQ147" s="274">
        <f t="shared" si="2002"/>
        <v>0</v>
      </c>
      <c r="DR147" s="499">
        <f t="shared" si="2122"/>
        <v>0</v>
      </c>
      <c r="DS147" s="298">
        <f t="shared" si="2003"/>
        <v>3404</v>
      </c>
      <c r="DT147" s="274">
        <f t="shared" si="2004"/>
        <v>0</v>
      </c>
      <c r="DU147" s="297">
        <f t="shared" si="2123"/>
        <v>0</v>
      </c>
      <c r="DV147" s="1036">
        <v>24465</v>
      </c>
      <c r="DW147" s="596">
        <f t="shared" si="2005"/>
        <v>0</v>
      </c>
      <c r="DX147" s="297">
        <f t="shared" si="2124"/>
        <v>0</v>
      </c>
      <c r="DY147" s="269">
        <f t="shared" si="2006"/>
        <v>12232.5</v>
      </c>
      <c r="DZ147" s="596">
        <f t="shared" si="2007"/>
        <v>0</v>
      </c>
      <c r="EA147" s="297">
        <f t="shared" si="2125"/>
        <v>0</v>
      </c>
      <c r="EB147" s="1053">
        <v>4893</v>
      </c>
      <c r="EC147" s="596">
        <f t="shared" si="2008"/>
        <v>0</v>
      </c>
      <c r="ED147" s="297">
        <f t="shared" si="2126"/>
        <v>0</v>
      </c>
      <c r="EE147" s="274">
        <v>5200</v>
      </c>
      <c r="EF147" s="596">
        <f t="shared" si="2009"/>
        <v>0</v>
      </c>
      <c r="EG147" s="297">
        <f t="shared" si="2127"/>
        <v>0</v>
      </c>
      <c r="EH147" s="269">
        <f t="shared" si="2010"/>
        <v>2600</v>
      </c>
      <c r="EI147" s="596">
        <f t="shared" si="2011"/>
        <v>0</v>
      </c>
      <c r="EJ147" s="276">
        <f t="shared" si="2128"/>
        <v>0</v>
      </c>
      <c r="EK147" s="269">
        <f t="shared" si="2012"/>
        <v>520</v>
      </c>
      <c r="EL147" s="596">
        <f t="shared" si="2013"/>
        <v>0</v>
      </c>
      <c r="EM147" s="297">
        <f t="shared" si="2129"/>
        <v>0</v>
      </c>
      <c r="EN147" s="1224">
        <v>8550</v>
      </c>
      <c r="EO147" s="596">
        <f t="shared" si="2014"/>
        <v>0</v>
      </c>
      <c r="EP147" s="297">
        <f t="shared" si="2130"/>
        <v>0</v>
      </c>
      <c r="EQ147" s="269">
        <v>3715</v>
      </c>
      <c r="ER147" s="596">
        <f t="shared" si="2015"/>
        <v>0</v>
      </c>
      <c r="ES147" s="297">
        <f t="shared" si="2131"/>
        <v>0</v>
      </c>
      <c r="ET147" s="1036">
        <v>5010</v>
      </c>
      <c r="EU147" s="596">
        <f t="shared" si="2016"/>
        <v>0</v>
      </c>
      <c r="EV147" s="297">
        <f t="shared" si="2132"/>
        <v>0</v>
      </c>
      <c r="EW147" s="1036">
        <v>9537.5</v>
      </c>
      <c r="EX147" s="596">
        <f t="shared" si="2017"/>
        <v>0</v>
      </c>
      <c r="EY147" s="297">
        <f t="shared" si="2133"/>
        <v>0</v>
      </c>
      <c r="EZ147" s="1036">
        <v>4768.75</v>
      </c>
      <c r="FA147" s="596">
        <f t="shared" si="2018"/>
        <v>0</v>
      </c>
      <c r="FB147" s="297">
        <f t="shared" si="2134"/>
        <v>0</v>
      </c>
      <c r="FC147" s="1036">
        <v>11975</v>
      </c>
      <c r="FD147" s="596">
        <f t="shared" si="2019"/>
        <v>0</v>
      </c>
      <c r="FE147" s="297">
        <f t="shared" si="2135"/>
        <v>0</v>
      </c>
      <c r="FF147" s="1036">
        <v>7331.25</v>
      </c>
      <c r="FG147" s="596">
        <f t="shared" si="2020"/>
        <v>0</v>
      </c>
      <c r="FH147" s="297">
        <f t="shared" si="2136"/>
        <v>0</v>
      </c>
      <c r="FI147" s="1036">
        <v>3665.62</v>
      </c>
      <c r="FJ147" s="596">
        <f t="shared" si="2021"/>
        <v>0</v>
      </c>
      <c r="FK147" s="297">
        <f t="shared" si="2137"/>
        <v>0</v>
      </c>
      <c r="FL147" s="1036">
        <v>9570</v>
      </c>
      <c r="FM147" s="596">
        <f t="shared" si="2022"/>
        <v>0</v>
      </c>
      <c r="FN147" s="297">
        <f t="shared" si="2138"/>
        <v>0</v>
      </c>
      <c r="FO147" s="1036">
        <v>13870</v>
      </c>
      <c r="FP147" s="274">
        <f t="shared" si="2023"/>
        <v>0</v>
      </c>
      <c r="FQ147" s="274"/>
      <c r="FR147" s="297">
        <f t="shared" si="2139"/>
        <v>0</v>
      </c>
      <c r="FS147" s="269">
        <f t="shared" si="2024"/>
        <v>6935</v>
      </c>
      <c r="FT147" s="596">
        <f t="shared" si="2025"/>
        <v>0</v>
      </c>
      <c r="FU147" s="297">
        <f t="shared" si="2140"/>
        <v>0</v>
      </c>
      <c r="FV147" s="269">
        <f t="shared" si="2026"/>
        <v>1387</v>
      </c>
      <c r="FW147" s="596">
        <f t="shared" si="2027"/>
        <v>0</v>
      </c>
      <c r="FX147" s="301">
        <f t="shared" si="2028"/>
        <v>0</v>
      </c>
      <c r="FY147" s="492">
        <f t="shared" si="2141"/>
        <v>0</v>
      </c>
      <c r="FZ147" s="302"/>
      <c r="GA147" s="1131">
        <f t="shared" si="2029"/>
        <v>43891</v>
      </c>
      <c r="GB147" s="316">
        <f t="shared" si="2142"/>
        <v>0</v>
      </c>
      <c r="GC147" s="323">
        <v>23305</v>
      </c>
      <c r="GD147" s="268">
        <f t="shared" si="2030"/>
        <v>0</v>
      </c>
      <c r="GE147" s="316">
        <f t="shared" si="2143"/>
        <v>0</v>
      </c>
      <c r="GF147" s="1036">
        <v>2330.5</v>
      </c>
      <c r="GG147" s="386">
        <f t="shared" si="2031"/>
        <v>0</v>
      </c>
      <c r="GH147" s="669">
        <f t="shared" si="2144"/>
        <v>0</v>
      </c>
      <c r="GI147" s="1036">
        <v>8120</v>
      </c>
      <c r="GJ147" s="268">
        <f t="shared" si="2032"/>
        <v>0</v>
      </c>
      <c r="GK147" s="546">
        <f t="shared" si="2145"/>
        <v>0</v>
      </c>
      <c r="GL147" s="268">
        <f t="shared" si="2033"/>
        <v>812</v>
      </c>
      <c r="GM147" s="386">
        <f t="shared" si="2034"/>
        <v>0</v>
      </c>
      <c r="GN147" s="297">
        <f t="shared" si="2146"/>
        <v>0</v>
      </c>
      <c r="GO147" s="269">
        <v>11806.25</v>
      </c>
      <c r="GP147" s="596">
        <f t="shared" si="2035"/>
        <v>0</v>
      </c>
      <c r="GQ147" s="330">
        <f t="shared" si="2147"/>
        <v>0</v>
      </c>
      <c r="GR147" s="298">
        <f t="shared" si="2036"/>
        <v>5903.125</v>
      </c>
      <c r="GS147" s="274">
        <f t="shared" si="2037"/>
        <v>0</v>
      </c>
      <c r="GT147" s="499">
        <f t="shared" si="2148"/>
        <v>0</v>
      </c>
      <c r="GU147" s="298">
        <f t="shared" si="2038"/>
        <v>1180.625</v>
      </c>
      <c r="GV147" s="274">
        <f t="shared" si="2039"/>
        <v>0</v>
      </c>
      <c r="GW147" s="499">
        <f t="shared" si="2149"/>
        <v>0</v>
      </c>
      <c r="GX147" s="1036">
        <v>18150</v>
      </c>
      <c r="GY147" s="274">
        <f t="shared" si="2040"/>
        <v>0</v>
      </c>
      <c r="GZ147" s="499">
        <f t="shared" si="2150"/>
        <v>0</v>
      </c>
      <c r="HA147" s="298">
        <f t="shared" si="2041"/>
        <v>9075</v>
      </c>
      <c r="HB147" s="274">
        <f t="shared" si="2042"/>
        <v>0</v>
      </c>
      <c r="HC147" s="499">
        <f t="shared" si="2151"/>
        <v>0</v>
      </c>
      <c r="HD147" s="1036">
        <v>3630</v>
      </c>
      <c r="HE147" s="274">
        <f t="shared" si="2043"/>
        <v>0</v>
      </c>
      <c r="HF147" s="691">
        <f t="shared" si="2152"/>
        <v>0</v>
      </c>
      <c r="HG147" s="317">
        <v>6712.5</v>
      </c>
      <c r="HH147" s="498">
        <f t="shared" si="2044"/>
        <v>0</v>
      </c>
      <c r="HI147" s="691">
        <f t="shared" si="2153"/>
        <v>0</v>
      </c>
      <c r="HJ147" s="317">
        <f t="shared" si="2045"/>
        <v>3356.25</v>
      </c>
      <c r="HK147" s="498">
        <f t="shared" si="2046"/>
        <v>0</v>
      </c>
      <c r="HL147" s="689">
        <f t="shared" si="2154"/>
        <v>0</v>
      </c>
      <c r="HM147" s="317">
        <f t="shared" si="2047"/>
        <v>671.25</v>
      </c>
      <c r="HN147" s="317">
        <f t="shared" si="2048"/>
        <v>0</v>
      </c>
      <c r="HO147" s="691">
        <f t="shared" si="2155"/>
        <v>0</v>
      </c>
      <c r="HP147" s="1036">
        <v>4360</v>
      </c>
      <c r="HQ147" s="498">
        <f t="shared" si="2049"/>
        <v>0</v>
      </c>
      <c r="HR147" s="499"/>
      <c r="HS147" s="298"/>
      <c r="HT147" s="392"/>
      <c r="HU147" s="691">
        <f t="shared" si="2156"/>
        <v>0</v>
      </c>
      <c r="HV147" s="1036">
        <v>5115</v>
      </c>
      <c r="HW147" s="498">
        <f t="shared" si="2050"/>
        <v>0</v>
      </c>
      <c r="HX147" s="499"/>
      <c r="HY147" s="298"/>
      <c r="HZ147" s="392"/>
      <c r="IA147" s="689">
        <f t="shared" si="2157"/>
        <v>0</v>
      </c>
      <c r="IB147" s="1036">
        <v>7000</v>
      </c>
      <c r="IC147" s="317">
        <f t="shared" si="2051"/>
        <v>0</v>
      </c>
      <c r="ID147" s="499">
        <f t="shared" si="2158"/>
        <v>0</v>
      </c>
      <c r="IE147" s="1036">
        <v>683.5</v>
      </c>
      <c r="IF147" s="392">
        <f t="shared" si="2052"/>
        <v>0</v>
      </c>
      <c r="IG147" s="691">
        <f t="shared" si="2159"/>
        <v>0</v>
      </c>
      <c r="IH147" s="317">
        <v>9250</v>
      </c>
      <c r="II147" s="498">
        <f t="shared" si="2053"/>
        <v>0</v>
      </c>
      <c r="IJ147" s="691">
        <f t="shared" si="2160"/>
        <v>0</v>
      </c>
      <c r="IK147" s="298">
        <f t="shared" si="2054"/>
        <v>4625</v>
      </c>
      <c r="IL147" s="317">
        <f t="shared" si="2055"/>
        <v>0</v>
      </c>
      <c r="IM147" s="499">
        <f t="shared" si="2161"/>
        <v>0</v>
      </c>
      <c r="IN147" s="1036">
        <v>925</v>
      </c>
      <c r="IO147" s="392">
        <f t="shared" si="2056"/>
        <v>0</v>
      </c>
      <c r="IP147" s="499">
        <f t="shared" si="2162"/>
        <v>0</v>
      </c>
      <c r="IQ147" s="1036">
        <v>9512.5</v>
      </c>
      <c r="IR147" s="392">
        <f t="shared" si="2057"/>
        <v>0</v>
      </c>
      <c r="IS147" s="499"/>
      <c r="IT147" s="298"/>
      <c r="IU147" s="392"/>
      <c r="IV147" s="499">
        <f t="shared" si="2163"/>
        <v>0</v>
      </c>
      <c r="IW147" s="298">
        <v>9012.5</v>
      </c>
      <c r="IX147" s="392">
        <f t="shared" si="2058"/>
        <v>0</v>
      </c>
      <c r="IY147" s="499">
        <f t="shared" si="2164"/>
        <v>0</v>
      </c>
      <c r="IZ147" s="298">
        <f t="shared" si="2059"/>
        <v>4506.25</v>
      </c>
      <c r="JA147" s="392">
        <f t="shared" si="2060"/>
        <v>0</v>
      </c>
      <c r="JB147" s="385">
        <f t="shared" si="2165"/>
        <v>0</v>
      </c>
      <c r="JC147" s="298">
        <v>877.25</v>
      </c>
      <c r="JD147" s="392">
        <f t="shared" si="2061"/>
        <v>0</v>
      </c>
      <c r="JE147" s="499">
        <f t="shared" si="2166"/>
        <v>0</v>
      </c>
      <c r="JF147" s="298">
        <v>8995</v>
      </c>
      <c r="JG147" s="392">
        <f t="shared" si="2062"/>
        <v>0</v>
      </c>
      <c r="JH147" s="499">
        <f t="shared" si="2167"/>
        <v>0</v>
      </c>
      <c r="JI147" s="1036">
        <v>21360</v>
      </c>
      <c r="JJ147" s="392">
        <f t="shared" si="2063"/>
        <v>0</v>
      </c>
      <c r="JK147" s="499">
        <f t="shared" si="2168"/>
        <v>0</v>
      </c>
      <c r="JL147" s="1036">
        <v>10680</v>
      </c>
      <c r="JM147" s="392">
        <f t="shared" si="2064"/>
        <v>0</v>
      </c>
      <c r="JN147" s="499">
        <f t="shared" si="2169"/>
        <v>0</v>
      </c>
      <c r="JO147" s="298">
        <f t="shared" si="2065"/>
        <v>2136</v>
      </c>
      <c r="JP147" s="392">
        <f t="shared" si="2066"/>
        <v>0</v>
      </c>
      <c r="JQ147" s="561">
        <f t="shared" si="2067"/>
        <v>0</v>
      </c>
      <c r="JR147" s="498">
        <f t="shared" si="2170"/>
        <v>0</v>
      </c>
      <c r="JS147" s="223"/>
      <c r="JT147" s="254">
        <f t="shared" si="1877"/>
        <v>44440</v>
      </c>
      <c r="JU147" s="253">
        <f t="shared" si="1878"/>
        <v>0</v>
      </c>
      <c r="JV147" s="253">
        <f t="shared" si="1879"/>
        <v>37691</v>
      </c>
      <c r="JW147" s="253">
        <f t="shared" si="1880"/>
        <v>0</v>
      </c>
      <c r="JX147" s="253">
        <f t="shared" si="1881"/>
        <v>43176</v>
      </c>
      <c r="JY147" s="253">
        <f t="shared" si="1882"/>
        <v>0</v>
      </c>
      <c r="JZ147" s="253">
        <f t="shared" si="1883"/>
        <v>0</v>
      </c>
      <c r="KA147" s="253">
        <f t="shared" si="1884"/>
        <v>28785</v>
      </c>
      <c r="KB147" s="253">
        <f t="shared" si="1885"/>
        <v>0</v>
      </c>
      <c r="KC147" s="253">
        <f t="shared" si="1886"/>
        <v>0</v>
      </c>
      <c r="KD147" s="831">
        <f t="shared" si="1887"/>
        <v>69997</v>
      </c>
      <c r="KE147" s="831">
        <f t="shared" si="1888"/>
        <v>0</v>
      </c>
      <c r="KF147" s="831">
        <f t="shared" si="1889"/>
        <v>0</v>
      </c>
      <c r="KG147" s="831">
        <f t="shared" si="1890"/>
        <v>18024.490000000002</v>
      </c>
      <c r="KH147" s="831">
        <f t="shared" si="1891"/>
        <v>0</v>
      </c>
      <c r="KI147" s="831">
        <f t="shared" si="1892"/>
        <v>0</v>
      </c>
      <c r="KJ147" s="253">
        <f t="shared" si="1893"/>
        <v>0</v>
      </c>
      <c r="KK147" s="831">
        <f t="shared" si="1894"/>
        <v>0</v>
      </c>
      <c r="KL147" s="831">
        <f t="shared" si="1895"/>
        <v>125265.625</v>
      </c>
      <c r="KM147" s="831">
        <f t="shared" si="1896"/>
        <v>0</v>
      </c>
      <c r="KN147" s="831">
        <f t="shared" si="1897"/>
        <v>0</v>
      </c>
      <c r="KO147" s="831">
        <f t="shared" si="1898"/>
        <v>92668.75</v>
      </c>
      <c r="KP147" s="831">
        <f t="shared" si="1899"/>
        <v>0</v>
      </c>
      <c r="KQ147" s="831">
        <f t="shared" si="1900"/>
        <v>0</v>
      </c>
      <c r="KR147" s="831">
        <f t="shared" si="1901"/>
        <v>0</v>
      </c>
      <c r="KS147" s="831">
        <f t="shared" si="1902"/>
        <v>17463</v>
      </c>
      <c r="KT147" s="243">
        <f t="shared" si="1903"/>
        <v>0</v>
      </c>
      <c r="KU147" s="243">
        <f t="shared" si="1904"/>
        <v>0</v>
      </c>
      <c r="KV147" s="243">
        <f t="shared" si="1905"/>
        <v>0</v>
      </c>
      <c r="KW147" s="243">
        <f t="shared" si="1906"/>
        <v>0</v>
      </c>
      <c r="KX147" s="243">
        <f t="shared" si="1907"/>
        <v>0</v>
      </c>
      <c r="KY147" s="243">
        <f t="shared" si="1908"/>
        <v>0</v>
      </c>
      <c r="KZ147" s="243">
        <f t="shared" si="1956"/>
        <v>0</v>
      </c>
      <c r="LA147" s="243">
        <f t="shared" si="1909"/>
        <v>0</v>
      </c>
      <c r="LB147" s="243">
        <f t="shared" si="1910"/>
        <v>0</v>
      </c>
      <c r="LC147" s="243">
        <f t="shared" si="1911"/>
        <v>0</v>
      </c>
      <c r="LD147" s="243">
        <f t="shared" si="1912"/>
        <v>0</v>
      </c>
      <c r="LE147" s="243">
        <f t="shared" si="1913"/>
        <v>0</v>
      </c>
      <c r="LF147" s="243">
        <f t="shared" si="1914"/>
        <v>0</v>
      </c>
      <c r="LG147" s="243">
        <f t="shared" si="1915"/>
        <v>0</v>
      </c>
      <c r="LH147" s="243">
        <f t="shared" si="1916"/>
        <v>0</v>
      </c>
      <c r="LI147" s="243">
        <f t="shared" si="1917"/>
        <v>0</v>
      </c>
      <c r="LJ147" s="243">
        <f t="shared" si="1918"/>
        <v>0</v>
      </c>
      <c r="LK147" s="243">
        <f t="shared" si="1919"/>
        <v>0</v>
      </c>
      <c r="LL147" s="243">
        <f t="shared" si="1920"/>
        <v>0</v>
      </c>
      <c r="LM147" s="243">
        <f t="shared" si="1921"/>
        <v>0</v>
      </c>
      <c r="LN147" s="243">
        <f t="shared" si="1922"/>
        <v>0</v>
      </c>
      <c r="LO147" s="243">
        <f t="shared" si="1923"/>
        <v>0</v>
      </c>
      <c r="LP147" s="243">
        <f t="shared" si="1924"/>
        <v>0</v>
      </c>
      <c r="LQ147" s="243">
        <f t="shared" si="1925"/>
        <v>0</v>
      </c>
      <c r="LR147" s="243">
        <f t="shared" si="1926"/>
        <v>0</v>
      </c>
      <c r="LS147" s="243">
        <f t="shared" si="1927"/>
        <v>0</v>
      </c>
      <c r="LT147" s="243">
        <f t="shared" si="1928"/>
        <v>0</v>
      </c>
      <c r="LU147" s="243">
        <f t="shared" si="1929"/>
        <v>0</v>
      </c>
      <c r="LV147" s="243">
        <f t="shared" si="1930"/>
        <v>0</v>
      </c>
      <c r="LW147" s="243">
        <f t="shared" si="1931"/>
        <v>0</v>
      </c>
      <c r="LX147" s="243">
        <f t="shared" si="1932"/>
        <v>0</v>
      </c>
      <c r="LY147" s="243">
        <f t="shared" si="1933"/>
        <v>0</v>
      </c>
      <c r="LZ147" s="243">
        <f t="shared" si="1934"/>
        <v>0</v>
      </c>
      <c r="MA147" s="243">
        <f t="shared" si="1935"/>
        <v>0</v>
      </c>
      <c r="MB147" s="243">
        <f t="shared" si="1936"/>
        <v>0</v>
      </c>
      <c r="MC147" s="243">
        <f t="shared" si="1957"/>
        <v>0</v>
      </c>
      <c r="MD147" s="243">
        <f t="shared" si="1937"/>
        <v>0</v>
      </c>
      <c r="ME147" s="243">
        <f t="shared" si="1938"/>
        <v>0</v>
      </c>
      <c r="MF147" s="243">
        <f t="shared" si="1939"/>
        <v>0</v>
      </c>
      <c r="MG147" s="243">
        <f t="shared" si="1940"/>
        <v>0</v>
      </c>
      <c r="MH147" s="243">
        <f t="shared" si="1941"/>
        <v>0</v>
      </c>
      <c r="MI147" s="243">
        <f t="shared" si="1942"/>
        <v>0</v>
      </c>
      <c r="MJ147" s="243">
        <f t="shared" si="1943"/>
        <v>0</v>
      </c>
      <c r="MK147" s="243">
        <f t="shared" si="1944"/>
        <v>0</v>
      </c>
      <c r="ML147" s="243">
        <f t="shared" si="1945"/>
        <v>0</v>
      </c>
      <c r="MM147" s="243">
        <f t="shared" si="1946"/>
        <v>0</v>
      </c>
      <c r="MN147" s="243">
        <f t="shared" si="1947"/>
        <v>0</v>
      </c>
      <c r="MO147" s="243">
        <f t="shared" si="1948"/>
        <v>0</v>
      </c>
      <c r="MP147" s="243">
        <f t="shared" si="1949"/>
        <v>0</v>
      </c>
      <c r="MQ147" s="243">
        <f t="shared" si="1950"/>
        <v>0</v>
      </c>
      <c r="MR147" s="243">
        <f t="shared" si="1951"/>
        <v>0</v>
      </c>
      <c r="MS147" s="243">
        <f t="shared" si="1952"/>
        <v>0</v>
      </c>
      <c r="MT147" s="243">
        <f t="shared" si="1953"/>
        <v>0</v>
      </c>
      <c r="MU147" s="243">
        <f t="shared" si="1954"/>
        <v>0</v>
      </c>
      <c r="MV147" s="243">
        <f t="shared" si="1955"/>
        <v>0</v>
      </c>
      <c r="MW147" s="861">
        <f t="shared" si="1576"/>
        <v>44440</v>
      </c>
      <c r="MX147" s="253">
        <f t="shared" si="1577"/>
        <v>433070.86499999999</v>
      </c>
      <c r="MY147" s="243">
        <f t="shared" si="1578"/>
        <v>0</v>
      </c>
      <c r="MZ147" s="243">
        <f t="shared" si="1579"/>
        <v>0</v>
      </c>
      <c r="NA147" s="243">
        <f t="shared" si="1580"/>
        <v>433070.86499999999</v>
      </c>
      <c r="NB147" s="359"/>
      <c r="NC147" s="1159">
        <f t="shared" si="2068"/>
        <v>43891</v>
      </c>
      <c r="ND147" s="378">
        <f t="shared" si="2069"/>
        <v>24611.62</v>
      </c>
      <c r="NE147" s="378">
        <f t="shared" si="2070"/>
        <v>0</v>
      </c>
      <c r="NF147" s="382">
        <f t="shared" si="2071"/>
        <v>0</v>
      </c>
      <c r="NG147" s="274">
        <f t="shared" si="2072"/>
        <v>24611.62</v>
      </c>
      <c r="NH147" s="819">
        <f t="shared" si="2073"/>
        <v>43891</v>
      </c>
      <c r="NI147" s="269">
        <f t="shared" si="2074"/>
        <v>24611.62</v>
      </c>
      <c r="NJ147" s="274">
        <f t="shared" si="2075"/>
        <v>0</v>
      </c>
      <c r="NK147" s="1113">
        <f t="shared" si="2076"/>
        <v>1</v>
      </c>
      <c r="NL147" s="992">
        <f t="shared" si="2077"/>
        <v>0</v>
      </c>
      <c r="NM147" s="413">
        <f t="shared" si="2078"/>
        <v>43891</v>
      </c>
      <c r="NN147" s="378">
        <f t="shared" si="2171"/>
        <v>306556.23499999999</v>
      </c>
      <c r="NO147" s="243">
        <f>MAX(NN55:NN147)</f>
        <v>306556.23499999999</v>
      </c>
      <c r="NP147" s="243">
        <f t="shared" si="2079"/>
        <v>0</v>
      </c>
      <c r="NQ147" s="276">
        <f>(NP147=NP203)*1</f>
        <v>0</v>
      </c>
      <c r="NR147" s="254">
        <f t="shared" si="2080"/>
        <v>0</v>
      </c>
      <c r="NS147" s="757"/>
      <c r="NT147" s="757"/>
      <c r="NU147" s="758"/>
      <c r="NV147" s="758"/>
      <c r="NW147" s="758"/>
      <c r="NX147" s="234"/>
      <c r="NY147" s="241"/>
      <c r="NZ147" s="241"/>
      <c r="OA147" s="143"/>
      <c r="OB147" s="241"/>
      <c r="OC147" s="241"/>
      <c r="OD147" s="236"/>
      <c r="OE147" s="236"/>
      <c r="OF147" s="236"/>
      <c r="OG147" s="234"/>
      <c r="OH147" s="143"/>
      <c r="OI147" s="236"/>
      <c r="OJ147" s="236"/>
      <c r="OK147" s="236"/>
      <c r="OL147" s="236"/>
      <c r="OM147" s="236"/>
      <c r="ON147" s="236"/>
      <c r="OO147" s="236"/>
      <c r="OP147" s="236"/>
      <c r="OQ147" s="236"/>
      <c r="OR147" s="236"/>
      <c r="OS147" s="236"/>
      <c r="OT147" s="236"/>
      <c r="OU147" s="236"/>
      <c r="OV147" s="236"/>
      <c r="OW147" s="236"/>
      <c r="OX147" s="236"/>
      <c r="OY147" s="236"/>
      <c r="OZ147" s="236"/>
      <c r="PA147" s="236"/>
      <c r="PB147" s="236"/>
      <c r="PC147" s="236"/>
      <c r="PD147" s="236"/>
      <c r="PE147" s="236"/>
      <c r="PF147" s="236"/>
      <c r="PG147" s="236"/>
      <c r="PH147" s="236"/>
      <c r="PI147" s="236"/>
      <c r="PJ147" s="236"/>
      <c r="PK147" s="236"/>
      <c r="PL147" s="236"/>
      <c r="PM147" s="236"/>
      <c r="PN147" s="236"/>
      <c r="PO147" s="236"/>
      <c r="PP147" s="236"/>
      <c r="PQ147" s="236"/>
      <c r="PR147" s="236"/>
      <c r="PS147" s="236"/>
      <c r="PT147" s="236"/>
      <c r="PU147" s="236"/>
      <c r="PV147" s="236"/>
      <c r="PW147" s="236"/>
      <c r="PX147" s="236"/>
      <c r="PY147" s="236"/>
      <c r="PZ147" s="236"/>
      <c r="QA147" s="236"/>
      <c r="QB147" s="236"/>
      <c r="QC147" s="236"/>
      <c r="QD147" s="236"/>
      <c r="QE147" s="236"/>
      <c r="QF147" s="236"/>
      <c r="QG147" s="236"/>
      <c r="QH147" s="236"/>
      <c r="QI147" s="236"/>
      <c r="QJ147" s="236"/>
      <c r="QK147" s="236"/>
      <c r="QL147" s="236"/>
      <c r="QM147" s="236"/>
      <c r="QN147" s="236"/>
      <c r="QO147" s="236"/>
      <c r="QP147" s="236"/>
      <c r="QQ147" s="236"/>
      <c r="QR147" s="236"/>
      <c r="QS147" s="236"/>
      <c r="QT147" s="236"/>
      <c r="QU147" s="236"/>
      <c r="QV147" s="236"/>
      <c r="QW147" s="236"/>
      <c r="QX147" s="236"/>
      <c r="QY147" s="84"/>
      <c r="QZ147" s="84"/>
      <c r="RA147" s="84"/>
      <c r="RB147" s="84"/>
      <c r="RC147" s="84"/>
      <c r="RD147" s="84"/>
      <c r="RE147" s="84"/>
      <c r="RF147" s="84"/>
      <c r="RG147" s="84"/>
      <c r="RH147" s="84"/>
      <c r="RI147" s="84"/>
      <c r="RJ147" s="84"/>
      <c r="RK147" s="84"/>
      <c r="RL147" s="84"/>
      <c r="RM147" s="84"/>
      <c r="RN147" s="84"/>
      <c r="RO147" s="84"/>
      <c r="RP147" s="84"/>
      <c r="RQ147" s="84"/>
      <c r="RR147" s="84"/>
      <c r="RS147" s="84"/>
      <c r="RT147" s="84"/>
      <c r="RU147" s="84"/>
      <c r="RV147" s="84"/>
      <c r="RW147" s="84"/>
      <c r="RX147" s="84"/>
      <c r="RY147" s="84"/>
      <c r="RZ147" s="84"/>
      <c r="SA147" s="84"/>
      <c r="SB147" s="84"/>
      <c r="SC147" s="84"/>
      <c r="SD147" s="84"/>
      <c r="SE147" s="84"/>
      <c r="SF147" s="84"/>
      <c r="SG147" s="84"/>
      <c r="SH147" s="84"/>
      <c r="SI147" s="84"/>
      <c r="SJ147" s="84"/>
      <c r="SK147" s="84"/>
      <c r="SL147" s="84"/>
      <c r="SM147" s="84"/>
      <c r="SN147" s="84"/>
      <c r="SO147" s="84"/>
      <c r="SP147" s="84"/>
      <c r="SQ147" s="84"/>
      <c r="SR147" s="84"/>
      <c r="SS147" s="84"/>
      <c r="ST147" s="84"/>
      <c r="SU147" s="84"/>
      <c r="SV147" s="84"/>
      <c r="SW147" s="84"/>
      <c r="SX147" s="84"/>
      <c r="SY147" s="84"/>
      <c r="SZ147" s="84"/>
      <c r="TA147" s="84"/>
      <c r="TB147" s="84"/>
      <c r="TC147" s="84"/>
      <c r="TD147" s="84"/>
      <c r="TE147" s="84"/>
      <c r="TF147" s="84"/>
      <c r="TG147" s="84"/>
      <c r="TH147" s="84"/>
      <c r="TI147" s="84"/>
      <c r="TJ147" s="84"/>
      <c r="TK147" s="84"/>
      <c r="TL147" s="84"/>
      <c r="TM147" s="84"/>
      <c r="TN147" s="84"/>
      <c r="TO147" s="84"/>
      <c r="TP147" s="84"/>
      <c r="TQ147" s="84"/>
      <c r="TR147" s="84"/>
      <c r="TS147" s="84"/>
      <c r="TT147" s="84"/>
      <c r="TU147" s="84"/>
      <c r="TV147" s="84"/>
      <c r="TW147" s="84"/>
      <c r="TX147" s="84"/>
      <c r="TY147" s="84"/>
      <c r="TZ147" s="84"/>
      <c r="UA147" s="84"/>
      <c r="UB147" s="84"/>
      <c r="UC147" s="84"/>
      <c r="UD147" s="84"/>
      <c r="UE147" s="84"/>
      <c r="UF147" s="84"/>
      <c r="UG147" s="84"/>
      <c r="UH147" s="84"/>
      <c r="UI147" s="84"/>
    </row>
    <row r="148" spans="1:555" s="90" customFormat="1" ht="19.5" customHeight="1" x14ac:dyDescent="0.35">
      <c r="A148" s="84"/>
      <c r="B148" s="1167">
        <f t="shared" si="2081"/>
        <v>43922</v>
      </c>
      <c r="C148" s="867">
        <f t="shared" si="2082"/>
        <v>65421.364999999991</v>
      </c>
      <c r="D148" s="869">
        <v>0</v>
      </c>
      <c r="E148" s="869">
        <v>0</v>
      </c>
      <c r="F148" s="867">
        <f t="shared" si="1958"/>
        <v>9386.375</v>
      </c>
      <c r="G148" s="870">
        <f t="shared" si="2083"/>
        <v>74807.739999999991</v>
      </c>
      <c r="H148" s="953">
        <f t="shared" si="2084"/>
        <v>0.14347568260001914</v>
      </c>
      <c r="I148" s="355">
        <f t="shared" si="2085"/>
        <v>315942.61</v>
      </c>
      <c r="J148" s="355">
        <f>MAX(I55:I148)</f>
        <v>315942.61</v>
      </c>
      <c r="K148" s="355">
        <f t="shared" si="1959"/>
        <v>0</v>
      </c>
      <c r="L148" s="1145">
        <f t="shared" si="1960"/>
        <v>43922</v>
      </c>
      <c r="M148" s="330">
        <f t="shared" si="2086"/>
        <v>0</v>
      </c>
      <c r="N148" s="1034">
        <v>9011.25</v>
      </c>
      <c r="O148" s="498">
        <f t="shared" si="1961"/>
        <v>0</v>
      </c>
      <c r="P148" s="330">
        <f t="shared" si="2087"/>
        <v>1</v>
      </c>
      <c r="Q148" s="382">
        <f t="shared" si="1962"/>
        <v>901.125</v>
      </c>
      <c r="R148" s="274">
        <f t="shared" si="1963"/>
        <v>901.125</v>
      </c>
      <c r="S148" s="499">
        <f t="shared" si="2088"/>
        <v>0</v>
      </c>
      <c r="T148" s="1036">
        <v>11585</v>
      </c>
      <c r="U148" s="269">
        <f t="shared" si="1964"/>
        <v>0</v>
      </c>
      <c r="V148" s="499">
        <f t="shared" si="2089"/>
        <v>1</v>
      </c>
      <c r="W148" s="1036">
        <v>1158.5</v>
      </c>
      <c r="X148" s="269">
        <f t="shared" si="1965"/>
        <v>1158.5</v>
      </c>
      <c r="Y148" s="499">
        <f t="shared" si="2090"/>
        <v>0</v>
      </c>
      <c r="Z148" s="298">
        <v>18350</v>
      </c>
      <c r="AA148" s="392">
        <f t="shared" si="1966"/>
        <v>0</v>
      </c>
      <c r="AB148" s="330">
        <f t="shared" si="2091"/>
        <v>0</v>
      </c>
      <c r="AC148" s="298">
        <f t="shared" si="1967"/>
        <v>9175</v>
      </c>
      <c r="AD148" s="274">
        <f t="shared" si="1968"/>
        <v>0</v>
      </c>
      <c r="AE148" s="499">
        <f t="shared" si="2092"/>
        <v>1</v>
      </c>
      <c r="AF148" s="1036">
        <v>1835</v>
      </c>
      <c r="AG148" s="274">
        <f t="shared" si="1969"/>
        <v>1835</v>
      </c>
      <c r="AH148" s="499">
        <f t="shared" si="2093"/>
        <v>0</v>
      </c>
      <c r="AI148" s="1036">
        <v>2100</v>
      </c>
      <c r="AJ148" s="392">
        <f t="shared" si="1970"/>
        <v>0</v>
      </c>
      <c r="AK148" s="330">
        <f t="shared" si="2094"/>
        <v>0</v>
      </c>
      <c r="AL148" s="1036">
        <v>1050</v>
      </c>
      <c r="AM148" s="274">
        <f t="shared" si="1971"/>
        <v>0</v>
      </c>
      <c r="AN148" s="499">
        <f t="shared" si="2095"/>
        <v>1</v>
      </c>
      <c r="AO148" s="1036">
        <v>420</v>
      </c>
      <c r="AP148" s="392">
        <f t="shared" si="1972"/>
        <v>420</v>
      </c>
      <c r="AQ148" s="316">
        <f t="shared" si="2096"/>
        <v>0</v>
      </c>
      <c r="AR148" s="964">
        <v>-300</v>
      </c>
      <c r="AS148" s="392">
        <f t="shared" si="1973"/>
        <v>0</v>
      </c>
      <c r="AT148" s="276">
        <f t="shared" si="2097"/>
        <v>0</v>
      </c>
      <c r="AU148" s="964">
        <v>-150</v>
      </c>
      <c r="AV148" s="392">
        <f t="shared" si="1974"/>
        <v>0</v>
      </c>
      <c r="AW148" s="297">
        <f t="shared" si="2098"/>
        <v>1</v>
      </c>
      <c r="AX148" s="964">
        <v>-30</v>
      </c>
      <c r="AY148" s="274">
        <f t="shared" si="1975"/>
        <v>-30</v>
      </c>
      <c r="AZ148" s="499">
        <f t="shared" si="2099"/>
        <v>0</v>
      </c>
      <c r="BA148" s="268">
        <v>2090</v>
      </c>
      <c r="BB148" s="392">
        <f t="shared" si="1976"/>
        <v>0</v>
      </c>
      <c r="BC148" s="330">
        <f t="shared" si="2100"/>
        <v>0</v>
      </c>
      <c r="BD148" s="268">
        <v>-1325</v>
      </c>
      <c r="BE148" s="274">
        <f t="shared" si="1977"/>
        <v>0</v>
      </c>
      <c r="BF148" s="499">
        <f t="shared" si="2101"/>
        <v>0</v>
      </c>
      <c r="BG148" s="1036">
        <v>2037.5</v>
      </c>
      <c r="BH148" s="358">
        <f t="shared" si="1978"/>
        <v>0</v>
      </c>
      <c r="BI148" s="499">
        <f t="shared" si="2102"/>
        <v>0</v>
      </c>
      <c r="BJ148" s="1036">
        <v>3006.25</v>
      </c>
      <c r="BK148" s="269">
        <f t="shared" si="1979"/>
        <v>0</v>
      </c>
      <c r="BL148" s="499">
        <f t="shared" si="2103"/>
        <v>1</v>
      </c>
      <c r="BM148" s="382">
        <f t="shared" si="1980"/>
        <v>1503.125</v>
      </c>
      <c r="BN148" s="392">
        <f t="shared" si="1981"/>
        <v>1503.125</v>
      </c>
      <c r="BO148" s="499">
        <f t="shared" si="2104"/>
        <v>0</v>
      </c>
      <c r="BP148" s="1036">
        <v>12.5</v>
      </c>
      <c r="BQ148" s="274">
        <f t="shared" si="1982"/>
        <v>0</v>
      </c>
      <c r="BR148" s="499">
        <f t="shared" si="2105"/>
        <v>0</v>
      </c>
      <c r="BS148" s="298">
        <v>1431.25</v>
      </c>
      <c r="BT148" s="269">
        <f t="shared" si="1983"/>
        <v>0</v>
      </c>
      <c r="BU148" s="499">
        <f t="shared" si="2106"/>
        <v>1</v>
      </c>
      <c r="BV148" s="298">
        <f t="shared" si="1984"/>
        <v>715.625</v>
      </c>
      <c r="BW148" s="392">
        <f t="shared" si="1985"/>
        <v>715.625</v>
      </c>
      <c r="BX148" s="499">
        <f t="shared" si="2107"/>
        <v>0</v>
      </c>
      <c r="BY148" s="1036">
        <v>4695</v>
      </c>
      <c r="BZ148" s="392">
        <f t="shared" si="1986"/>
        <v>0</v>
      </c>
      <c r="CA148" s="297">
        <f t="shared" si="2172"/>
        <v>0</v>
      </c>
      <c r="CB148" s="1036">
        <v>28830</v>
      </c>
      <c r="CC148" s="269">
        <f t="shared" si="1987"/>
        <v>0</v>
      </c>
      <c r="CD148" s="501">
        <f t="shared" si="2108"/>
        <v>0</v>
      </c>
      <c r="CE148" s="298">
        <f t="shared" si="1988"/>
        <v>14415</v>
      </c>
      <c r="CF148" s="500">
        <f t="shared" si="1989"/>
        <v>0</v>
      </c>
      <c r="CG148" s="330">
        <f t="shared" si="2109"/>
        <v>1</v>
      </c>
      <c r="CH148" s="1036">
        <v>2883</v>
      </c>
      <c r="CI148" s="299">
        <f t="shared" si="1990"/>
        <v>2883</v>
      </c>
      <c r="CJ148" s="499">
        <f t="shared" si="2110"/>
        <v>0</v>
      </c>
      <c r="CK148" s="268"/>
      <c r="CL148" s="392">
        <f t="shared" si="1991"/>
        <v>0</v>
      </c>
      <c r="CM148" s="330">
        <f t="shared" si="2111"/>
        <v>0</v>
      </c>
      <c r="CN148" s="268"/>
      <c r="CO148" s="269">
        <f t="shared" si="1992"/>
        <v>0</v>
      </c>
      <c r="CP148" s="501">
        <f t="shared" si="2112"/>
        <v>0</v>
      </c>
      <c r="CQ148" s="497"/>
      <c r="CR148" s="299"/>
      <c r="CS148" s="330">
        <f t="shared" si="2113"/>
        <v>1</v>
      </c>
      <c r="CT148" s="268"/>
      <c r="CU148" s="274">
        <f t="shared" si="1993"/>
        <v>0</v>
      </c>
      <c r="CV148" s="323">
        <f t="shared" si="1994"/>
        <v>9386.375</v>
      </c>
      <c r="CW148" s="323">
        <f t="shared" si="2114"/>
        <v>315942.61</v>
      </c>
      <c r="CX148" s="223"/>
      <c r="CY148" s="1127">
        <f t="shared" si="2115"/>
        <v>43922</v>
      </c>
      <c r="CZ148" s="297">
        <f t="shared" si="2116"/>
        <v>0</v>
      </c>
      <c r="DA148" s="269">
        <v>11230</v>
      </c>
      <c r="DB148" s="299">
        <f t="shared" si="1995"/>
        <v>0</v>
      </c>
      <c r="DC148" s="297">
        <f t="shared" si="2117"/>
        <v>0</v>
      </c>
      <c r="DD148" s="298">
        <f t="shared" si="1996"/>
        <v>1123</v>
      </c>
      <c r="DE148" s="299">
        <f t="shared" si="1997"/>
        <v>0</v>
      </c>
      <c r="DF148" s="297">
        <f t="shared" si="2118"/>
        <v>0</v>
      </c>
      <c r="DG148" s="1034">
        <v>18750</v>
      </c>
      <c r="DH148" s="299">
        <f t="shared" si="1998"/>
        <v>0</v>
      </c>
      <c r="DI148" s="297">
        <f t="shared" si="2119"/>
        <v>0</v>
      </c>
      <c r="DJ148" s="1036">
        <v>1873</v>
      </c>
      <c r="DK148" s="596">
        <f t="shared" si="1999"/>
        <v>0</v>
      </c>
      <c r="DL148" s="297">
        <f t="shared" si="2120"/>
        <v>0</v>
      </c>
      <c r="DM148" s="1034">
        <v>11840</v>
      </c>
      <c r="DN148" s="596">
        <f t="shared" si="2000"/>
        <v>0</v>
      </c>
      <c r="DO148" s="330">
        <f t="shared" si="2121"/>
        <v>0</v>
      </c>
      <c r="DP148" s="298">
        <f t="shared" si="2001"/>
        <v>5920</v>
      </c>
      <c r="DQ148" s="274">
        <f t="shared" si="2002"/>
        <v>0</v>
      </c>
      <c r="DR148" s="499">
        <f t="shared" si="2122"/>
        <v>0</v>
      </c>
      <c r="DS148" s="298">
        <f t="shared" si="2003"/>
        <v>1184</v>
      </c>
      <c r="DT148" s="274">
        <f t="shared" si="2004"/>
        <v>0</v>
      </c>
      <c r="DU148" s="297">
        <f t="shared" si="2123"/>
        <v>0</v>
      </c>
      <c r="DV148" s="1036">
        <v>3987.5</v>
      </c>
      <c r="DW148" s="596">
        <f t="shared" si="2005"/>
        <v>0</v>
      </c>
      <c r="DX148" s="297">
        <f t="shared" si="2124"/>
        <v>0</v>
      </c>
      <c r="DY148" s="269">
        <f t="shared" si="2006"/>
        <v>1993.75</v>
      </c>
      <c r="DZ148" s="596">
        <f t="shared" si="2007"/>
        <v>0</v>
      </c>
      <c r="EA148" s="297">
        <f t="shared" si="2125"/>
        <v>0</v>
      </c>
      <c r="EB148" s="1053">
        <v>797.5</v>
      </c>
      <c r="EC148" s="596">
        <f t="shared" si="2008"/>
        <v>0</v>
      </c>
      <c r="ED148" s="297">
        <f t="shared" si="2126"/>
        <v>0</v>
      </c>
      <c r="EE148" s="274">
        <v>-1237.5</v>
      </c>
      <c r="EF148" s="596">
        <f t="shared" si="2009"/>
        <v>0</v>
      </c>
      <c r="EG148" s="297">
        <f t="shared" si="2127"/>
        <v>0</v>
      </c>
      <c r="EH148" s="269">
        <f t="shared" si="2010"/>
        <v>-618.75</v>
      </c>
      <c r="EI148" s="596">
        <f t="shared" si="2011"/>
        <v>0</v>
      </c>
      <c r="EJ148" s="276">
        <f t="shared" si="2128"/>
        <v>0</v>
      </c>
      <c r="EK148" s="269">
        <f t="shared" si="2012"/>
        <v>-123.75</v>
      </c>
      <c r="EL148" s="596">
        <f t="shared" si="2013"/>
        <v>0</v>
      </c>
      <c r="EM148" s="297">
        <f t="shared" si="2129"/>
        <v>0</v>
      </c>
      <c r="EN148" s="1224">
        <v>2370</v>
      </c>
      <c r="EO148" s="596">
        <f t="shared" si="2014"/>
        <v>0</v>
      </c>
      <c r="EP148" s="297">
        <f t="shared" si="2130"/>
        <v>0</v>
      </c>
      <c r="EQ148" s="269">
        <v>-925</v>
      </c>
      <c r="ER148" s="596">
        <f t="shared" si="2015"/>
        <v>0</v>
      </c>
      <c r="ES148" s="297">
        <f t="shared" si="2131"/>
        <v>0</v>
      </c>
      <c r="ET148" s="1036">
        <v>1820</v>
      </c>
      <c r="EU148" s="596">
        <f t="shared" si="2016"/>
        <v>0</v>
      </c>
      <c r="EV148" s="297">
        <f t="shared" si="2132"/>
        <v>0</v>
      </c>
      <c r="EW148" s="1036">
        <v>4031.25</v>
      </c>
      <c r="EX148" s="596">
        <f t="shared" si="2017"/>
        <v>0</v>
      </c>
      <c r="EY148" s="297">
        <f t="shared" si="2133"/>
        <v>0</v>
      </c>
      <c r="EZ148" s="1036">
        <v>2015.63</v>
      </c>
      <c r="FA148" s="596">
        <f t="shared" si="2018"/>
        <v>0</v>
      </c>
      <c r="FB148" s="297">
        <f t="shared" si="2134"/>
        <v>0</v>
      </c>
      <c r="FC148" s="1036">
        <v>1825</v>
      </c>
      <c r="FD148" s="596">
        <f t="shared" si="2019"/>
        <v>0</v>
      </c>
      <c r="FE148" s="297">
        <f t="shared" si="2135"/>
        <v>0</v>
      </c>
      <c r="FF148" s="964">
        <v>-843.75</v>
      </c>
      <c r="FG148" s="596">
        <f t="shared" si="2020"/>
        <v>0</v>
      </c>
      <c r="FH148" s="297">
        <f t="shared" si="2136"/>
        <v>0</v>
      </c>
      <c r="FI148" s="964">
        <v>-421.88</v>
      </c>
      <c r="FJ148" s="596">
        <f t="shared" si="2021"/>
        <v>0</v>
      </c>
      <c r="FK148" s="297">
        <f t="shared" si="2137"/>
        <v>0</v>
      </c>
      <c r="FL148" s="1036">
        <v>1875</v>
      </c>
      <c r="FM148" s="596">
        <f t="shared" si="2022"/>
        <v>0</v>
      </c>
      <c r="FN148" s="297">
        <f t="shared" si="2138"/>
        <v>0</v>
      </c>
      <c r="FO148" s="1036">
        <v>9190</v>
      </c>
      <c r="FP148" s="274">
        <f t="shared" si="2023"/>
        <v>0</v>
      </c>
      <c r="FQ148" s="274"/>
      <c r="FR148" s="297">
        <f t="shared" si="2139"/>
        <v>0</v>
      </c>
      <c r="FS148" s="269">
        <f t="shared" si="2024"/>
        <v>4595</v>
      </c>
      <c r="FT148" s="596">
        <f t="shared" si="2025"/>
        <v>0</v>
      </c>
      <c r="FU148" s="297">
        <f t="shared" si="2140"/>
        <v>0</v>
      </c>
      <c r="FV148" s="269">
        <f t="shared" si="2026"/>
        <v>919</v>
      </c>
      <c r="FW148" s="596">
        <f t="shared" si="2027"/>
        <v>0</v>
      </c>
      <c r="FX148" s="301">
        <f t="shared" si="2028"/>
        <v>0</v>
      </c>
      <c r="FY148" s="492">
        <f t="shared" si="2141"/>
        <v>0</v>
      </c>
      <c r="FZ148" s="302"/>
      <c r="GA148" s="1131">
        <f t="shared" si="2029"/>
        <v>43922</v>
      </c>
      <c r="GB148" s="316">
        <f t="shared" si="2142"/>
        <v>0</v>
      </c>
      <c r="GC148" s="323">
        <v>7473.75</v>
      </c>
      <c r="GD148" s="268">
        <f t="shared" si="2030"/>
        <v>0</v>
      </c>
      <c r="GE148" s="316">
        <f t="shared" si="2143"/>
        <v>0</v>
      </c>
      <c r="GF148" s="1036">
        <v>747.38</v>
      </c>
      <c r="GG148" s="386">
        <f t="shared" si="2031"/>
        <v>0</v>
      </c>
      <c r="GH148" s="669">
        <f t="shared" si="2144"/>
        <v>0</v>
      </c>
      <c r="GI148" s="1036">
        <v>1645</v>
      </c>
      <c r="GJ148" s="268">
        <f t="shared" si="2032"/>
        <v>0</v>
      </c>
      <c r="GK148" s="546">
        <f t="shared" si="2145"/>
        <v>0</v>
      </c>
      <c r="GL148" s="268">
        <f t="shared" si="2033"/>
        <v>164.5</v>
      </c>
      <c r="GM148" s="386">
        <f t="shared" si="2034"/>
        <v>0</v>
      </c>
      <c r="GN148" s="297">
        <f t="shared" si="2146"/>
        <v>0</v>
      </c>
      <c r="GO148" s="269">
        <v>6858.75</v>
      </c>
      <c r="GP148" s="596">
        <f t="shared" si="2035"/>
        <v>0</v>
      </c>
      <c r="GQ148" s="330">
        <f t="shared" si="2147"/>
        <v>0</v>
      </c>
      <c r="GR148" s="298">
        <f t="shared" si="2036"/>
        <v>3429.375</v>
      </c>
      <c r="GS148" s="274">
        <f t="shared" si="2037"/>
        <v>0</v>
      </c>
      <c r="GT148" s="499">
        <f t="shared" si="2148"/>
        <v>0</v>
      </c>
      <c r="GU148" s="298">
        <f t="shared" si="2038"/>
        <v>685.875</v>
      </c>
      <c r="GV148" s="274">
        <f t="shared" si="2039"/>
        <v>0</v>
      </c>
      <c r="GW148" s="499">
        <f t="shared" si="2149"/>
        <v>0</v>
      </c>
      <c r="GX148" s="964">
        <v>-282.5</v>
      </c>
      <c r="GY148" s="274">
        <f t="shared" si="2040"/>
        <v>0</v>
      </c>
      <c r="GZ148" s="499">
        <f t="shared" si="2150"/>
        <v>0</v>
      </c>
      <c r="HA148" s="298">
        <f t="shared" si="2041"/>
        <v>-141.25</v>
      </c>
      <c r="HB148" s="274">
        <f t="shared" si="2042"/>
        <v>0</v>
      </c>
      <c r="HC148" s="499">
        <f t="shared" si="2151"/>
        <v>0</v>
      </c>
      <c r="HD148" s="964">
        <v>-56.5</v>
      </c>
      <c r="HE148" s="274">
        <f t="shared" si="2043"/>
        <v>0</v>
      </c>
      <c r="HF148" s="691">
        <f t="shared" si="2152"/>
        <v>0</v>
      </c>
      <c r="HG148" s="317">
        <v>-805</v>
      </c>
      <c r="HH148" s="498">
        <f t="shared" si="2044"/>
        <v>0</v>
      </c>
      <c r="HI148" s="691">
        <f t="shared" si="2153"/>
        <v>0</v>
      </c>
      <c r="HJ148" s="317">
        <f t="shared" si="2045"/>
        <v>-402.5</v>
      </c>
      <c r="HK148" s="498">
        <f t="shared" si="2046"/>
        <v>0</v>
      </c>
      <c r="HL148" s="689">
        <f t="shared" si="2154"/>
        <v>0</v>
      </c>
      <c r="HM148" s="317">
        <f t="shared" si="2047"/>
        <v>-80.5</v>
      </c>
      <c r="HN148" s="317">
        <f t="shared" si="2048"/>
        <v>0</v>
      </c>
      <c r="HO148" s="691">
        <f t="shared" si="2155"/>
        <v>0</v>
      </c>
      <c r="HP148" s="1036">
        <v>490</v>
      </c>
      <c r="HQ148" s="498">
        <f t="shared" si="2049"/>
        <v>0</v>
      </c>
      <c r="HR148" s="499"/>
      <c r="HS148" s="298"/>
      <c r="HT148" s="392"/>
      <c r="HU148" s="691">
        <f t="shared" si="2156"/>
        <v>0</v>
      </c>
      <c r="HV148" s="964">
        <v>-275</v>
      </c>
      <c r="HW148" s="498">
        <f t="shared" si="2050"/>
        <v>0</v>
      </c>
      <c r="HX148" s="499"/>
      <c r="HY148" s="298"/>
      <c r="HZ148" s="392"/>
      <c r="IA148" s="689">
        <f t="shared" si="2157"/>
        <v>0</v>
      </c>
      <c r="IB148" s="1036">
        <v>1675</v>
      </c>
      <c r="IC148" s="317">
        <f t="shared" si="2051"/>
        <v>0</v>
      </c>
      <c r="ID148" s="499">
        <f t="shared" si="2158"/>
        <v>0</v>
      </c>
      <c r="IE148" s="1036">
        <v>142.25</v>
      </c>
      <c r="IF148" s="392">
        <f t="shared" si="2052"/>
        <v>0</v>
      </c>
      <c r="IG148" s="691">
        <f t="shared" si="2159"/>
        <v>0</v>
      </c>
      <c r="IH148" s="317">
        <v>2437.5</v>
      </c>
      <c r="II148" s="498">
        <f t="shared" si="2053"/>
        <v>0</v>
      </c>
      <c r="IJ148" s="691">
        <f t="shared" si="2160"/>
        <v>0</v>
      </c>
      <c r="IK148" s="298">
        <f t="shared" si="2054"/>
        <v>1218.75</v>
      </c>
      <c r="IL148" s="317">
        <f t="shared" si="2055"/>
        <v>0</v>
      </c>
      <c r="IM148" s="499">
        <f t="shared" si="2161"/>
        <v>0</v>
      </c>
      <c r="IN148" s="1036">
        <v>214.71</v>
      </c>
      <c r="IO148" s="392">
        <f t="shared" si="2056"/>
        <v>0</v>
      </c>
      <c r="IP148" s="499">
        <f t="shared" si="2162"/>
        <v>0</v>
      </c>
      <c r="IQ148" s="964">
        <v>-212.5</v>
      </c>
      <c r="IR148" s="392">
        <f t="shared" si="2057"/>
        <v>0</v>
      </c>
      <c r="IS148" s="499"/>
      <c r="IT148" s="298"/>
      <c r="IU148" s="392"/>
      <c r="IV148" s="499">
        <f t="shared" si="2163"/>
        <v>0</v>
      </c>
      <c r="IW148" s="298">
        <v>-975</v>
      </c>
      <c r="IX148" s="392">
        <f t="shared" si="2058"/>
        <v>0</v>
      </c>
      <c r="IY148" s="499">
        <f t="shared" si="2164"/>
        <v>0</v>
      </c>
      <c r="IZ148" s="298">
        <f t="shared" si="2059"/>
        <v>-487.5</v>
      </c>
      <c r="JA148" s="392">
        <f t="shared" si="2060"/>
        <v>0</v>
      </c>
      <c r="JB148" s="385">
        <f t="shared" si="2165"/>
        <v>0</v>
      </c>
      <c r="JC148" s="298">
        <v>-129.88</v>
      </c>
      <c r="JD148" s="392">
        <f t="shared" si="2061"/>
        <v>0</v>
      </c>
      <c r="JE148" s="499">
        <f t="shared" si="2166"/>
        <v>0</v>
      </c>
      <c r="JF148" s="298">
        <v>465</v>
      </c>
      <c r="JG148" s="392">
        <f t="shared" si="2062"/>
        <v>0</v>
      </c>
      <c r="JH148" s="499">
        <f t="shared" si="2167"/>
        <v>0</v>
      </c>
      <c r="JI148" s="964">
        <v>-2960</v>
      </c>
      <c r="JJ148" s="392">
        <f t="shared" si="2063"/>
        <v>0</v>
      </c>
      <c r="JK148" s="499">
        <f t="shared" si="2168"/>
        <v>0</v>
      </c>
      <c r="JL148" s="964">
        <v>-1480</v>
      </c>
      <c r="JM148" s="392">
        <f t="shared" si="2064"/>
        <v>0</v>
      </c>
      <c r="JN148" s="499">
        <f t="shared" si="2169"/>
        <v>0</v>
      </c>
      <c r="JO148" s="298">
        <f t="shared" si="2065"/>
        <v>-296</v>
      </c>
      <c r="JP148" s="392">
        <f t="shared" si="2066"/>
        <v>0</v>
      </c>
      <c r="JQ148" s="561">
        <f t="shared" si="2067"/>
        <v>0</v>
      </c>
      <c r="JR148" s="498">
        <f t="shared" si="2170"/>
        <v>0</v>
      </c>
      <c r="JS148" s="223"/>
      <c r="JT148" s="254">
        <f t="shared" si="1877"/>
        <v>44470</v>
      </c>
      <c r="JU148" s="253">
        <f t="shared" si="1878"/>
        <v>0</v>
      </c>
      <c r="JV148" s="253">
        <f t="shared" si="1879"/>
        <v>38036.125</v>
      </c>
      <c r="JW148" s="253">
        <f t="shared" si="1880"/>
        <v>0</v>
      </c>
      <c r="JX148" s="253">
        <f t="shared" si="1881"/>
        <v>44175.5</v>
      </c>
      <c r="JY148" s="253">
        <f t="shared" si="1882"/>
        <v>0</v>
      </c>
      <c r="JZ148" s="253">
        <f t="shared" si="1883"/>
        <v>0</v>
      </c>
      <c r="KA148" s="253">
        <f t="shared" si="1884"/>
        <v>29146</v>
      </c>
      <c r="KB148" s="253">
        <f t="shared" si="1885"/>
        <v>0</v>
      </c>
      <c r="KC148" s="253">
        <f t="shared" si="1886"/>
        <v>0</v>
      </c>
      <c r="KD148" s="831">
        <f t="shared" si="1887"/>
        <v>70304</v>
      </c>
      <c r="KE148" s="831">
        <f t="shared" si="1888"/>
        <v>0</v>
      </c>
      <c r="KF148" s="831">
        <f t="shared" si="1889"/>
        <v>0</v>
      </c>
      <c r="KG148" s="831">
        <f t="shared" si="1890"/>
        <v>19181.11</v>
      </c>
      <c r="KH148" s="831">
        <f t="shared" si="1891"/>
        <v>0</v>
      </c>
      <c r="KI148" s="831">
        <f t="shared" si="1892"/>
        <v>0</v>
      </c>
      <c r="KJ148" s="253">
        <f t="shared" si="1893"/>
        <v>0</v>
      </c>
      <c r="KK148" s="831">
        <f t="shared" si="1894"/>
        <v>0</v>
      </c>
      <c r="KL148" s="831">
        <f t="shared" si="1895"/>
        <v>125343.75</v>
      </c>
      <c r="KM148" s="831">
        <f t="shared" si="1896"/>
        <v>0</v>
      </c>
      <c r="KN148" s="831">
        <f t="shared" si="1897"/>
        <v>0</v>
      </c>
      <c r="KO148" s="831">
        <f t="shared" si="1898"/>
        <v>93981.25</v>
      </c>
      <c r="KP148" s="831">
        <f t="shared" si="1899"/>
        <v>0</v>
      </c>
      <c r="KQ148" s="831">
        <f t="shared" si="1900"/>
        <v>0</v>
      </c>
      <c r="KR148" s="831">
        <f t="shared" si="1901"/>
        <v>0</v>
      </c>
      <c r="KS148" s="831">
        <f t="shared" si="1902"/>
        <v>18296</v>
      </c>
      <c r="KT148" s="243">
        <f t="shared" si="1903"/>
        <v>0</v>
      </c>
      <c r="KU148" s="243">
        <f t="shared" si="1904"/>
        <v>0</v>
      </c>
      <c r="KV148" s="243">
        <f t="shared" si="1905"/>
        <v>0</v>
      </c>
      <c r="KW148" s="243">
        <f t="shared" si="1906"/>
        <v>0</v>
      </c>
      <c r="KX148" s="243">
        <f t="shared" si="1907"/>
        <v>0</v>
      </c>
      <c r="KY148" s="243">
        <f t="shared" si="1908"/>
        <v>0</v>
      </c>
      <c r="KZ148" s="243">
        <f t="shared" si="1956"/>
        <v>0</v>
      </c>
      <c r="LA148" s="243">
        <f t="shared" si="1909"/>
        <v>0</v>
      </c>
      <c r="LB148" s="243">
        <f t="shared" si="1910"/>
        <v>0</v>
      </c>
      <c r="LC148" s="243">
        <f t="shared" si="1911"/>
        <v>0</v>
      </c>
      <c r="LD148" s="243">
        <f t="shared" si="1912"/>
        <v>0</v>
      </c>
      <c r="LE148" s="243">
        <f t="shared" si="1913"/>
        <v>0</v>
      </c>
      <c r="LF148" s="243">
        <f t="shared" si="1914"/>
        <v>0</v>
      </c>
      <c r="LG148" s="243">
        <f t="shared" si="1915"/>
        <v>0</v>
      </c>
      <c r="LH148" s="243">
        <f t="shared" si="1916"/>
        <v>0</v>
      </c>
      <c r="LI148" s="243">
        <f t="shared" si="1917"/>
        <v>0</v>
      </c>
      <c r="LJ148" s="243">
        <f t="shared" si="1918"/>
        <v>0</v>
      </c>
      <c r="LK148" s="243">
        <f t="shared" si="1919"/>
        <v>0</v>
      </c>
      <c r="LL148" s="243">
        <f t="shared" si="1920"/>
        <v>0</v>
      </c>
      <c r="LM148" s="243">
        <f t="shared" si="1921"/>
        <v>0</v>
      </c>
      <c r="LN148" s="243">
        <f t="shared" si="1922"/>
        <v>0</v>
      </c>
      <c r="LO148" s="243">
        <f t="shared" si="1923"/>
        <v>0</v>
      </c>
      <c r="LP148" s="243">
        <f t="shared" si="1924"/>
        <v>0</v>
      </c>
      <c r="LQ148" s="243">
        <f t="shared" si="1925"/>
        <v>0</v>
      </c>
      <c r="LR148" s="243">
        <f t="shared" si="1926"/>
        <v>0</v>
      </c>
      <c r="LS148" s="243">
        <f t="shared" si="1927"/>
        <v>0</v>
      </c>
      <c r="LT148" s="243">
        <f t="shared" si="1928"/>
        <v>0</v>
      </c>
      <c r="LU148" s="243">
        <f t="shared" si="1929"/>
        <v>0</v>
      </c>
      <c r="LV148" s="243">
        <f t="shared" si="1930"/>
        <v>0</v>
      </c>
      <c r="LW148" s="243">
        <f t="shared" si="1931"/>
        <v>0</v>
      </c>
      <c r="LX148" s="243">
        <f t="shared" si="1932"/>
        <v>0</v>
      </c>
      <c r="LY148" s="243">
        <f t="shared" si="1933"/>
        <v>0</v>
      </c>
      <c r="LZ148" s="243">
        <f t="shared" si="1934"/>
        <v>0</v>
      </c>
      <c r="MA148" s="243">
        <f t="shared" si="1935"/>
        <v>0</v>
      </c>
      <c r="MB148" s="243">
        <f t="shared" si="1936"/>
        <v>0</v>
      </c>
      <c r="MC148" s="243">
        <f t="shared" si="1957"/>
        <v>0</v>
      </c>
      <c r="MD148" s="243">
        <f t="shared" si="1937"/>
        <v>0</v>
      </c>
      <c r="ME148" s="243">
        <f t="shared" si="1938"/>
        <v>0</v>
      </c>
      <c r="MF148" s="243">
        <f t="shared" si="1939"/>
        <v>0</v>
      </c>
      <c r="MG148" s="243">
        <f t="shared" si="1940"/>
        <v>0</v>
      </c>
      <c r="MH148" s="243">
        <f t="shared" si="1941"/>
        <v>0</v>
      </c>
      <c r="MI148" s="243">
        <f t="shared" si="1942"/>
        <v>0</v>
      </c>
      <c r="MJ148" s="243">
        <f t="shared" si="1943"/>
        <v>0</v>
      </c>
      <c r="MK148" s="243">
        <f t="shared" si="1944"/>
        <v>0</v>
      </c>
      <c r="ML148" s="243">
        <f t="shared" si="1945"/>
        <v>0</v>
      </c>
      <c r="MM148" s="243">
        <f t="shared" si="1946"/>
        <v>0</v>
      </c>
      <c r="MN148" s="243">
        <f t="shared" si="1947"/>
        <v>0</v>
      </c>
      <c r="MO148" s="243">
        <f t="shared" si="1948"/>
        <v>0</v>
      </c>
      <c r="MP148" s="243">
        <f t="shared" si="1949"/>
        <v>0</v>
      </c>
      <c r="MQ148" s="243">
        <f t="shared" si="1950"/>
        <v>0</v>
      </c>
      <c r="MR148" s="243">
        <f t="shared" si="1951"/>
        <v>0</v>
      </c>
      <c r="MS148" s="243">
        <f t="shared" si="1952"/>
        <v>0</v>
      </c>
      <c r="MT148" s="243">
        <f t="shared" si="1953"/>
        <v>0</v>
      </c>
      <c r="MU148" s="243">
        <f t="shared" si="1954"/>
        <v>0</v>
      </c>
      <c r="MV148" s="243">
        <f t="shared" si="1955"/>
        <v>0</v>
      </c>
      <c r="MW148" s="861">
        <f t="shared" si="1576"/>
        <v>44470</v>
      </c>
      <c r="MX148" s="253">
        <f t="shared" si="1577"/>
        <v>438463.73499999999</v>
      </c>
      <c r="MY148" s="243">
        <f t="shared" si="1578"/>
        <v>0</v>
      </c>
      <c r="MZ148" s="243">
        <f t="shared" si="1579"/>
        <v>0</v>
      </c>
      <c r="NA148" s="243">
        <f t="shared" si="1580"/>
        <v>438463.73499999999</v>
      </c>
      <c r="NB148" s="359"/>
      <c r="NC148" s="1159">
        <f t="shared" si="2068"/>
        <v>43922</v>
      </c>
      <c r="ND148" s="378">
        <f t="shared" si="2069"/>
        <v>9386.375</v>
      </c>
      <c r="NE148" s="378">
        <f t="shared" si="2070"/>
        <v>0</v>
      </c>
      <c r="NF148" s="382">
        <f t="shared" si="2071"/>
        <v>0</v>
      </c>
      <c r="NG148" s="274">
        <f t="shared" si="2072"/>
        <v>9386.375</v>
      </c>
      <c r="NH148" s="819">
        <f t="shared" si="2073"/>
        <v>43922</v>
      </c>
      <c r="NI148" s="269">
        <f t="shared" si="2074"/>
        <v>9386.375</v>
      </c>
      <c r="NJ148" s="274">
        <f t="shared" si="2075"/>
        <v>0</v>
      </c>
      <c r="NK148" s="1113">
        <f t="shared" si="2076"/>
        <v>1</v>
      </c>
      <c r="NL148" s="992">
        <f t="shared" si="2077"/>
        <v>0</v>
      </c>
      <c r="NM148" s="413">
        <f t="shared" si="2078"/>
        <v>43922</v>
      </c>
      <c r="NN148" s="378">
        <f t="shared" si="2171"/>
        <v>315942.61</v>
      </c>
      <c r="NO148" s="243">
        <f>MAX(NN55:NN148)</f>
        <v>315942.61</v>
      </c>
      <c r="NP148" s="243">
        <f t="shared" si="2079"/>
        <v>0</v>
      </c>
      <c r="NQ148" s="276">
        <f>(NP148=NP203)*1</f>
        <v>0</v>
      </c>
      <c r="NR148" s="254">
        <f t="shared" si="2080"/>
        <v>0</v>
      </c>
      <c r="NS148" s="757"/>
      <c r="NT148" s="757"/>
      <c r="NU148" s="758"/>
      <c r="NV148" s="758"/>
      <c r="NW148" s="758"/>
      <c r="NX148" s="234"/>
      <c r="NY148" s="241"/>
      <c r="NZ148" s="241"/>
      <c r="OA148" s="143"/>
      <c r="OB148" s="241"/>
      <c r="OC148" s="241"/>
      <c r="OD148" s="236"/>
      <c r="OE148" s="236"/>
      <c r="OF148" s="236"/>
      <c r="OG148" s="234"/>
      <c r="OH148" s="143"/>
      <c r="OI148" s="236"/>
      <c r="OJ148" s="236"/>
      <c r="OK148" s="236"/>
      <c r="OL148" s="236"/>
      <c r="OM148" s="236"/>
      <c r="ON148" s="236"/>
      <c r="OO148" s="236"/>
      <c r="OP148" s="236"/>
      <c r="OQ148" s="236"/>
      <c r="OR148" s="236"/>
      <c r="OS148" s="236"/>
      <c r="OT148" s="236"/>
      <c r="OU148" s="236"/>
      <c r="OV148" s="236"/>
      <c r="OW148" s="236"/>
      <c r="OX148" s="236"/>
      <c r="OY148" s="236"/>
      <c r="OZ148" s="236"/>
      <c r="PA148" s="236"/>
      <c r="PB148" s="236"/>
      <c r="PC148" s="236"/>
      <c r="PD148" s="236"/>
      <c r="PE148" s="236"/>
      <c r="PF148" s="236"/>
      <c r="PG148" s="236"/>
      <c r="PH148" s="236"/>
      <c r="PI148" s="236"/>
      <c r="PJ148" s="236"/>
      <c r="PK148" s="236"/>
      <c r="PL148" s="236"/>
      <c r="PM148" s="236"/>
      <c r="PN148" s="236"/>
      <c r="PO148" s="236"/>
      <c r="PP148" s="236"/>
      <c r="PQ148" s="236"/>
      <c r="PR148" s="236"/>
      <c r="PS148" s="236"/>
      <c r="PT148" s="236"/>
      <c r="PU148" s="236"/>
      <c r="PV148" s="236"/>
      <c r="PW148" s="236"/>
      <c r="PX148" s="236"/>
      <c r="PY148" s="236"/>
      <c r="PZ148" s="236"/>
      <c r="QA148" s="236"/>
      <c r="QB148" s="236"/>
      <c r="QC148" s="236"/>
      <c r="QD148" s="236"/>
      <c r="QE148" s="236"/>
      <c r="QF148" s="236"/>
      <c r="QG148" s="236"/>
      <c r="QH148" s="236"/>
      <c r="QI148" s="236"/>
      <c r="QJ148" s="236"/>
      <c r="QK148" s="236"/>
      <c r="QL148" s="236"/>
      <c r="QM148" s="236"/>
      <c r="QN148" s="236"/>
      <c r="QO148" s="236"/>
      <c r="QP148" s="236"/>
      <c r="QQ148" s="236"/>
      <c r="QR148" s="236"/>
      <c r="QS148" s="236"/>
      <c r="QT148" s="236"/>
      <c r="QU148" s="236"/>
      <c r="QV148" s="236"/>
      <c r="QW148" s="236"/>
      <c r="QX148" s="236"/>
      <c r="QY148" s="84"/>
      <c r="QZ148" s="84"/>
      <c r="RA148" s="84"/>
      <c r="RB148" s="84"/>
      <c r="RC148" s="84"/>
      <c r="RD148" s="84"/>
      <c r="RE148" s="84"/>
      <c r="RF148" s="84"/>
      <c r="RG148" s="84"/>
      <c r="RH148" s="84"/>
      <c r="RI148" s="84"/>
      <c r="RJ148" s="84"/>
      <c r="RK148" s="84"/>
      <c r="RL148" s="84"/>
      <c r="RM148" s="84"/>
      <c r="RN148" s="84"/>
      <c r="RO148" s="84"/>
      <c r="RP148" s="84"/>
      <c r="RQ148" s="84"/>
      <c r="RR148" s="84"/>
      <c r="RS148" s="84"/>
      <c r="RT148" s="84"/>
      <c r="RU148" s="84"/>
      <c r="RV148" s="84"/>
      <c r="RW148" s="84"/>
      <c r="RX148" s="84"/>
      <c r="RY148" s="84"/>
      <c r="RZ148" s="84"/>
      <c r="SA148" s="84"/>
      <c r="SB148" s="84"/>
      <c r="SC148" s="84"/>
      <c r="SD148" s="84"/>
      <c r="SE148" s="84"/>
      <c r="SF148" s="84"/>
      <c r="SG148" s="84"/>
      <c r="SH148" s="84"/>
      <c r="SI148" s="84"/>
      <c r="SJ148" s="84"/>
      <c r="SK148" s="84"/>
      <c r="SL148" s="84"/>
      <c r="SM148" s="84"/>
      <c r="SN148" s="84"/>
      <c r="SO148" s="84"/>
      <c r="SP148" s="84"/>
      <c r="SQ148" s="84"/>
      <c r="SR148" s="84"/>
      <c r="SS148" s="84"/>
      <c r="ST148" s="84"/>
      <c r="SU148" s="84"/>
      <c r="SV148" s="84"/>
      <c r="SW148" s="84"/>
      <c r="SX148" s="84"/>
      <c r="SY148" s="84"/>
      <c r="SZ148" s="84"/>
      <c r="TA148" s="84"/>
      <c r="TB148" s="84"/>
      <c r="TC148" s="84"/>
      <c r="TD148" s="84"/>
      <c r="TE148" s="84"/>
      <c r="TF148" s="84"/>
      <c r="TG148" s="84"/>
      <c r="TH148" s="84"/>
      <c r="TI148" s="84"/>
      <c r="TJ148" s="84"/>
      <c r="TK148" s="84"/>
      <c r="TL148" s="84"/>
      <c r="TM148" s="84"/>
      <c r="TN148" s="84"/>
      <c r="TO148" s="84"/>
      <c r="TP148" s="84"/>
      <c r="TQ148" s="84"/>
      <c r="TR148" s="84"/>
      <c r="TS148" s="84"/>
      <c r="TT148" s="84"/>
      <c r="TU148" s="84"/>
      <c r="TV148" s="84"/>
      <c r="TW148" s="84"/>
      <c r="TX148" s="84"/>
      <c r="TY148" s="84"/>
      <c r="TZ148" s="84"/>
      <c r="UA148" s="84"/>
      <c r="UB148" s="84"/>
      <c r="UC148" s="84"/>
      <c r="UD148" s="84"/>
      <c r="UE148" s="84"/>
      <c r="UF148" s="84"/>
      <c r="UG148" s="84"/>
      <c r="UH148" s="84"/>
      <c r="UI148" s="84"/>
    </row>
    <row r="149" spans="1:555" s="90" customFormat="1" ht="19.5" customHeight="1" x14ac:dyDescent="0.35">
      <c r="A149" s="84"/>
      <c r="B149" s="1167">
        <f t="shared" si="2081"/>
        <v>43952</v>
      </c>
      <c r="C149" s="867">
        <f t="shared" si="2082"/>
        <v>74807.739999999991</v>
      </c>
      <c r="D149" s="869">
        <v>0</v>
      </c>
      <c r="E149" s="869">
        <v>0</v>
      </c>
      <c r="F149" s="867">
        <f t="shared" si="1958"/>
        <v>5492.875</v>
      </c>
      <c r="G149" s="870">
        <f t="shared" si="2083"/>
        <v>80300.614999999991</v>
      </c>
      <c r="H149" s="953">
        <f t="shared" si="2084"/>
        <v>7.3426559872013256E-2</v>
      </c>
      <c r="I149" s="355">
        <f t="shared" si="2085"/>
        <v>321435.48499999999</v>
      </c>
      <c r="J149" s="355">
        <f>MAX(I55:I149)</f>
        <v>321435.48499999999</v>
      </c>
      <c r="K149" s="355">
        <f t="shared" si="1959"/>
        <v>0</v>
      </c>
      <c r="L149" s="1145">
        <f t="shared" si="1960"/>
        <v>43952</v>
      </c>
      <c r="M149" s="330">
        <f t="shared" si="2086"/>
        <v>0</v>
      </c>
      <c r="N149" s="1034">
        <v>5542.5</v>
      </c>
      <c r="O149" s="498">
        <f t="shared" si="1961"/>
        <v>0</v>
      </c>
      <c r="P149" s="330">
        <f t="shared" si="2087"/>
        <v>1</v>
      </c>
      <c r="Q149" s="382">
        <f t="shared" si="1962"/>
        <v>554.25</v>
      </c>
      <c r="R149" s="274">
        <f t="shared" si="1963"/>
        <v>554.25</v>
      </c>
      <c r="S149" s="499">
        <f t="shared" si="2088"/>
        <v>0</v>
      </c>
      <c r="T149" s="1036">
        <v>4545</v>
      </c>
      <c r="U149" s="269">
        <f t="shared" si="1964"/>
        <v>0</v>
      </c>
      <c r="V149" s="499">
        <f t="shared" si="2089"/>
        <v>1</v>
      </c>
      <c r="W149" s="1036">
        <v>454.5</v>
      </c>
      <c r="X149" s="269">
        <f t="shared" si="1965"/>
        <v>454.5</v>
      </c>
      <c r="Y149" s="499">
        <f t="shared" si="2090"/>
        <v>0</v>
      </c>
      <c r="Z149" s="298">
        <v>6370</v>
      </c>
      <c r="AA149" s="392">
        <f t="shared" si="1966"/>
        <v>0</v>
      </c>
      <c r="AB149" s="330">
        <f t="shared" si="2091"/>
        <v>0</v>
      </c>
      <c r="AC149" s="298">
        <f t="shared" si="1967"/>
        <v>3185</v>
      </c>
      <c r="AD149" s="274">
        <f t="shared" si="1968"/>
        <v>0</v>
      </c>
      <c r="AE149" s="499">
        <f t="shared" si="2092"/>
        <v>1</v>
      </c>
      <c r="AF149" s="1036">
        <v>637</v>
      </c>
      <c r="AG149" s="274">
        <f t="shared" si="1969"/>
        <v>637</v>
      </c>
      <c r="AH149" s="499">
        <f t="shared" si="2093"/>
        <v>0</v>
      </c>
      <c r="AI149" s="1036">
        <v>9580</v>
      </c>
      <c r="AJ149" s="392">
        <f t="shared" si="1970"/>
        <v>0</v>
      </c>
      <c r="AK149" s="330">
        <f t="shared" si="2094"/>
        <v>0</v>
      </c>
      <c r="AL149" s="1036">
        <v>4790</v>
      </c>
      <c r="AM149" s="274">
        <f t="shared" si="1971"/>
        <v>0</v>
      </c>
      <c r="AN149" s="499">
        <f t="shared" si="2095"/>
        <v>1</v>
      </c>
      <c r="AO149" s="1036">
        <v>1916</v>
      </c>
      <c r="AP149" s="392">
        <f t="shared" si="1972"/>
        <v>1916</v>
      </c>
      <c r="AQ149" s="316">
        <f t="shared" si="2096"/>
        <v>0</v>
      </c>
      <c r="AR149" s="1036">
        <v>3480</v>
      </c>
      <c r="AS149" s="392">
        <f t="shared" si="1973"/>
        <v>0</v>
      </c>
      <c r="AT149" s="276">
        <f t="shared" si="2097"/>
        <v>0</v>
      </c>
      <c r="AU149" s="1036">
        <v>1740</v>
      </c>
      <c r="AV149" s="392">
        <f t="shared" si="1974"/>
        <v>0</v>
      </c>
      <c r="AW149" s="297">
        <f t="shared" si="2098"/>
        <v>1</v>
      </c>
      <c r="AX149" s="1036">
        <v>348</v>
      </c>
      <c r="AY149" s="274">
        <f t="shared" si="1975"/>
        <v>348</v>
      </c>
      <c r="AZ149" s="499">
        <f t="shared" si="2099"/>
        <v>0</v>
      </c>
      <c r="BA149" s="497">
        <v>3340</v>
      </c>
      <c r="BB149" s="392">
        <f t="shared" si="1976"/>
        <v>0</v>
      </c>
      <c r="BC149" s="330">
        <f t="shared" si="2100"/>
        <v>0</v>
      </c>
      <c r="BD149" s="497">
        <v>2105</v>
      </c>
      <c r="BE149" s="274">
        <f t="shared" si="1977"/>
        <v>0</v>
      </c>
      <c r="BF149" s="499">
        <f t="shared" si="2101"/>
        <v>0</v>
      </c>
      <c r="BG149" s="1036">
        <v>2487.5</v>
      </c>
      <c r="BH149" s="358">
        <f t="shared" si="1978"/>
        <v>0</v>
      </c>
      <c r="BI149" s="499">
        <f t="shared" si="2102"/>
        <v>0</v>
      </c>
      <c r="BJ149" s="1036">
        <v>3087.5</v>
      </c>
      <c r="BK149" s="269">
        <f t="shared" si="1979"/>
        <v>0</v>
      </c>
      <c r="BL149" s="499">
        <f t="shared" si="2103"/>
        <v>1</v>
      </c>
      <c r="BM149" s="382">
        <f t="shared" si="1980"/>
        <v>1543.75</v>
      </c>
      <c r="BN149" s="392">
        <f t="shared" si="1981"/>
        <v>1543.75</v>
      </c>
      <c r="BO149" s="499">
        <f t="shared" si="2104"/>
        <v>0</v>
      </c>
      <c r="BP149" s="1036">
        <v>1575</v>
      </c>
      <c r="BQ149" s="274">
        <f t="shared" si="1982"/>
        <v>0</v>
      </c>
      <c r="BR149" s="499">
        <f t="shared" si="2105"/>
        <v>0</v>
      </c>
      <c r="BS149" s="298">
        <v>-181.25</v>
      </c>
      <c r="BT149" s="269">
        <f t="shared" si="1983"/>
        <v>0</v>
      </c>
      <c r="BU149" s="499">
        <f t="shared" si="2106"/>
        <v>1</v>
      </c>
      <c r="BV149" s="298">
        <f t="shared" si="1984"/>
        <v>-90.625</v>
      </c>
      <c r="BW149" s="392">
        <f t="shared" si="1985"/>
        <v>-90.625</v>
      </c>
      <c r="BX149" s="499">
        <f t="shared" si="2107"/>
        <v>0</v>
      </c>
      <c r="BY149" s="1036">
        <v>5495</v>
      </c>
      <c r="BZ149" s="392">
        <f t="shared" si="1986"/>
        <v>0</v>
      </c>
      <c r="CA149" s="297">
        <f t="shared" si="2172"/>
        <v>0</v>
      </c>
      <c r="CB149" s="1036">
        <v>1300</v>
      </c>
      <c r="CC149" s="269">
        <f t="shared" si="1987"/>
        <v>0</v>
      </c>
      <c r="CD149" s="501">
        <f t="shared" si="2108"/>
        <v>0</v>
      </c>
      <c r="CE149" s="298">
        <f t="shared" si="1988"/>
        <v>650</v>
      </c>
      <c r="CF149" s="500">
        <f t="shared" si="1989"/>
        <v>0</v>
      </c>
      <c r="CG149" s="330">
        <f t="shared" si="2109"/>
        <v>1</v>
      </c>
      <c r="CH149" s="1036">
        <v>130</v>
      </c>
      <c r="CI149" s="299">
        <f t="shared" si="1990"/>
        <v>130</v>
      </c>
      <c r="CJ149" s="499">
        <f t="shared" si="2110"/>
        <v>0</v>
      </c>
      <c r="CK149" s="497"/>
      <c r="CL149" s="392">
        <f t="shared" si="1991"/>
        <v>0</v>
      </c>
      <c r="CM149" s="330">
        <f t="shared" si="2111"/>
        <v>0</v>
      </c>
      <c r="CN149" s="497"/>
      <c r="CO149" s="269">
        <f t="shared" si="1992"/>
        <v>0</v>
      </c>
      <c r="CP149" s="501">
        <f t="shared" si="2112"/>
        <v>0</v>
      </c>
      <c r="CQ149" s="268"/>
      <c r="CR149" s="299"/>
      <c r="CS149" s="330">
        <f t="shared" si="2113"/>
        <v>1</v>
      </c>
      <c r="CT149" s="497"/>
      <c r="CU149" s="274">
        <f t="shared" si="1993"/>
        <v>0</v>
      </c>
      <c r="CV149" s="323">
        <f t="shared" si="1994"/>
        <v>5492.875</v>
      </c>
      <c r="CW149" s="323">
        <f t="shared" si="2114"/>
        <v>321435.48499999999</v>
      </c>
      <c r="CX149" s="223"/>
      <c r="CY149" s="1127">
        <f t="shared" si="2115"/>
        <v>43952</v>
      </c>
      <c r="CZ149" s="297">
        <f t="shared" si="2116"/>
        <v>0</v>
      </c>
      <c r="DA149" s="269">
        <v>10481.25</v>
      </c>
      <c r="DB149" s="299">
        <f t="shared" si="1995"/>
        <v>0</v>
      </c>
      <c r="DC149" s="297">
        <f t="shared" si="2117"/>
        <v>0</v>
      </c>
      <c r="DD149" s="298">
        <f t="shared" si="1996"/>
        <v>1048.125</v>
      </c>
      <c r="DE149" s="299">
        <f t="shared" si="1997"/>
        <v>0</v>
      </c>
      <c r="DF149" s="297">
        <f t="shared" si="2118"/>
        <v>0</v>
      </c>
      <c r="DG149" s="1034">
        <v>8810</v>
      </c>
      <c r="DH149" s="299">
        <f t="shared" si="1998"/>
        <v>0</v>
      </c>
      <c r="DI149" s="297">
        <f t="shared" si="2119"/>
        <v>0</v>
      </c>
      <c r="DJ149" s="1036">
        <v>881</v>
      </c>
      <c r="DK149" s="596">
        <f t="shared" si="1999"/>
        <v>0</v>
      </c>
      <c r="DL149" s="297">
        <f t="shared" si="2120"/>
        <v>0</v>
      </c>
      <c r="DM149" s="1035">
        <v>-10060</v>
      </c>
      <c r="DN149" s="596">
        <f t="shared" si="2000"/>
        <v>0</v>
      </c>
      <c r="DO149" s="330">
        <f t="shared" si="2121"/>
        <v>0</v>
      </c>
      <c r="DP149" s="298">
        <f t="shared" si="2001"/>
        <v>-5030</v>
      </c>
      <c r="DQ149" s="274">
        <f t="shared" si="2002"/>
        <v>0</v>
      </c>
      <c r="DR149" s="499">
        <f t="shared" si="2122"/>
        <v>0</v>
      </c>
      <c r="DS149" s="298">
        <f t="shared" si="2003"/>
        <v>-1006</v>
      </c>
      <c r="DT149" s="274">
        <f t="shared" si="2004"/>
        <v>0</v>
      </c>
      <c r="DU149" s="297">
        <f t="shared" si="2123"/>
        <v>0</v>
      </c>
      <c r="DV149" s="1036">
        <v>11177.5</v>
      </c>
      <c r="DW149" s="596">
        <f t="shared" si="2005"/>
        <v>0</v>
      </c>
      <c r="DX149" s="297">
        <f t="shared" si="2124"/>
        <v>0</v>
      </c>
      <c r="DY149" s="269">
        <f t="shared" si="2006"/>
        <v>5588.75</v>
      </c>
      <c r="DZ149" s="596">
        <f t="shared" si="2007"/>
        <v>0</v>
      </c>
      <c r="EA149" s="297">
        <f t="shared" si="2125"/>
        <v>0</v>
      </c>
      <c r="EB149" s="1053">
        <v>2235.5</v>
      </c>
      <c r="EC149" s="596">
        <f t="shared" si="2008"/>
        <v>0</v>
      </c>
      <c r="ED149" s="297">
        <f t="shared" si="2126"/>
        <v>0</v>
      </c>
      <c r="EE149" s="274">
        <v>-1087.5</v>
      </c>
      <c r="EF149" s="596">
        <f t="shared" si="2009"/>
        <v>0</v>
      </c>
      <c r="EG149" s="297">
        <f t="shared" si="2127"/>
        <v>0</v>
      </c>
      <c r="EH149" s="269">
        <f t="shared" si="2010"/>
        <v>-543.75</v>
      </c>
      <c r="EI149" s="596">
        <f t="shared" si="2011"/>
        <v>0</v>
      </c>
      <c r="EJ149" s="276">
        <f t="shared" si="2128"/>
        <v>0</v>
      </c>
      <c r="EK149" s="269">
        <f t="shared" si="2012"/>
        <v>-108.75</v>
      </c>
      <c r="EL149" s="596">
        <f t="shared" si="2013"/>
        <v>0</v>
      </c>
      <c r="EM149" s="297">
        <f t="shared" si="2129"/>
        <v>0</v>
      </c>
      <c r="EN149" s="1224">
        <v>1230</v>
      </c>
      <c r="EO149" s="596">
        <f t="shared" si="2014"/>
        <v>0</v>
      </c>
      <c r="EP149" s="297">
        <f t="shared" si="2130"/>
        <v>0</v>
      </c>
      <c r="EQ149" s="269">
        <v>-920</v>
      </c>
      <c r="ER149" s="596">
        <f t="shared" si="2015"/>
        <v>0</v>
      </c>
      <c r="ES149" s="297">
        <f t="shared" si="2131"/>
        <v>0</v>
      </c>
      <c r="ET149" s="964">
        <v>-1880</v>
      </c>
      <c r="EU149" s="596">
        <f t="shared" si="2016"/>
        <v>0</v>
      </c>
      <c r="EV149" s="297">
        <f t="shared" si="2132"/>
        <v>0</v>
      </c>
      <c r="EW149" s="1036">
        <v>1812.5</v>
      </c>
      <c r="EX149" s="596">
        <f t="shared" si="2017"/>
        <v>0</v>
      </c>
      <c r="EY149" s="297">
        <f t="shared" si="2133"/>
        <v>0</v>
      </c>
      <c r="EZ149" s="1036">
        <v>906.25</v>
      </c>
      <c r="FA149" s="596">
        <f t="shared" si="2018"/>
        <v>0</v>
      </c>
      <c r="FB149" s="297">
        <f t="shared" si="2134"/>
        <v>0</v>
      </c>
      <c r="FC149" s="1036">
        <v>931.25</v>
      </c>
      <c r="FD149" s="596">
        <f t="shared" si="2019"/>
        <v>0</v>
      </c>
      <c r="FE149" s="297">
        <f t="shared" si="2135"/>
        <v>0</v>
      </c>
      <c r="FF149" s="964">
        <v>-1318.75</v>
      </c>
      <c r="FG149" s="596">
        <f t="shared" si="2020"/>
        <v>0</v>
      </c>
      <c r="FH149" s="297">
        <f t="shared" si="2136"/>
        <v>0</v>
      </c>
      <c r="FI149" s="964">
        <v>-659.37</v>
      </c>
      <c r="FJ149" s="596">
        <f t="shared" si="2021"/>
        <v>0</v>
      </c>
      <c r="FK149" s="297">
        <f t="shared" si="2137"/>
        <v>0</v>
      </c>
      <c r="FL149" s="1036">
        <v>635</v>
      </c>
      <c r="FM149" s="596">
        <f t="shared" si="2022"/>
        <v>0</v>
      </c>
      <c r="FN149" s="297">
        <f t="shared" si="2138"/>
        <v>0</v>
      </c>
      <c r="FO149" s="1036">
        <v>4170</v>
      </c>
      <c r="FP149" s="274">
        <f t="shared" si="2023"/>
        <v>0</v>
      </c>
      <c r="FQ149" s="274"/>
      <c r="FR149" s="297">
        <f t="shared" si="2139"/>
        <v>0</v>
      </c>
      <c r="FS149" s="269">
        <f t="shared" si="2024"/>
        <v>2085</v>
      </c>
      <c r="FT149" s="596">
        <f t="shared" si="2025"/>
        <v>0</v>
      </c>
      <c r="FU149" s="297">
        <f t="shared" si="2140"/>
        <v>0</v>
      </c>
      <c r="FV149" s="269">
        <f t="shared" si="2026"/>
        <v>417</v>
      </c>
      <c r="FW149" s="596">
        <f t="shared" si="2027"/>
        <v>0</v>
      </c>
      <c r="FX149" s="301">
        <f t="shared" si="2028"/>
        <v>0</v>
      </c>
      <c r="FY149" s="492">
        <f t="shared" si="2141"/>
        <v>0</v>
      </c>
      <c r="FZ149" s="302"/>
      <c r="GA149" s="1131">
        <f t="shared" si="2029"/>
        <v>43952</v>
      </c>
      <c r="GB149" s="316">
        <f t="shared" si="2142"/>
        <v>0</v>
      </c>
      <c r="GC149" s="323">
        <v>5861.25</v>
      </c>
      <c r="GD149" s="268">
        <f t="shared" si="2030"/>
        <v>0</v>
      </c>
      <c r="GE149" s="316">
        <f t="shared" si="2143"/>
        <v>0</v>
      </c>
      <c r="GF149" s="1036">
        <v>586.13</v>
      </c>
      <c r="GG149" s="386">
        <f t="shared" si="2031"/>
        <v>0</v>
      </c>
      <c r="GH149" s="669">
        <f t="shared" si="2144"/>
        <v>0</v>
      </c>
      <c r="GI149" s="1036">
        <v>5275</v>
      </c>
      <c r="GJ149" s="268">
        <f t="shared" si="2032"/>
        <v>0</v>
      </c>
      <c r="GK149" s="546">
        <f t="shared" si="2145"/>
        <v>0</v>
      </c>
      <c r="GL149" s="268">
        <f t="shared" si="2033"/>
        <v>527.5</v>
      </c>
      <c r="GM149" s="386">
        <f t="shared" si="2034"/>
        <v>0</v>
      </c>
      <c r="GN149" s="297">
        <f t="shared" si="2146"/>
        <v>0</v>
      </c>
      <c r="GO149" s="269">
        <v>-6793.75</v>
      </c>
      <c r="GP149" s="596">
        <f t="shared" si="2035"/>
        <v>0</v>
      </c>
      <c r="GQ149" s="330">
        <f t="shared" si="2147"/>
        <v>0</v>
      </c>
      <c r="GR149" s="298">
        <f t="shared" si="2036"/>
        <v>-3396.875</v>
      </c>
      <c r="GS149" s="274">
        <f t="shared" si="2037"/>
        <v>0</v>
      </c>
      <c r="GT149" s="499">
        <f t="shared" si="2148"/>
        <v>0</v>
      </c>
      <c r="GU149" s="298">
        <f t="shared" si="2038"/>
        <v>-679.375</v>
      </c>
      <c r="GV149" s="274">
        <f t="shared" si="2039"/>
        <v>0</v>
      </c>
      <c r="GW149" s="499">
        <f t="shared" si="2149"/>
        <v>0</v>
      </c>
      <c r="GX149" s="1036">
        <v>14450</v>
      </c>
      <c r="GY149" s="274">
        <f t="shared" si="2040"/>
        <v>0</v>
      </c>
      <c r="GZ149" s="499">
        <f t="shared" si="2150"/>
        <v>0</v>
      </c>
      <c r="HA149" s="298">
        <f t="shared" si="2041"/>
        <v>7225</v>
      </c>
      <c r="HB149" s="274">
        <f t="shared" si="2042"/>
        <v>0</v>
      </c>
      <c r="HC149" s="499">
        <f t="shared" si="2151"/>
        <v>0</v>
      </c>
      <c r="HD149" s="1036">
        <v>2890</v>
      </c>
      <c r="HE149" s="274">
        <f t="shared" si="2043"/>
        <v>0</v>
      </c>
      <c r="HF149" s="691">
        <f t="shared" si="2152"/>
        <v>0</v>
      </c>
      <c r="HG149" s="317">
        <v>-2910</v>
      </c>
      <c r="HH149" s="498">
        <f t="shared" si="2044"/>
        <v>0</v>
      </c>
      <c r="HI149" s="691">
        <f t="shared" si="2153"/>
        <v>0</v>
      </c>
      <c r="HJ149" s="317">
        <f t="shared" si="2045"/>
        <v>-1455</v>
      </c>
      <c r="HK149" s="498">
        <f t="shared" si="2046"/>
        <v>0</v>
      </c>
      <c r="HL149" s="689">
        <f t="shared" si="2154"/>
        <v>0</v>
      </c>
      <c r="HM149" s="317">
        <f t="shared" si="2047"/>
        <v>-291</v>
      </c>
      <c r="HN149" s="317">
        <f t="shared" si="2048"/>
        <v>0</v>
      </c>
      <c r="HO149" s="691">
        <f t="shared" si="2155"/>
        <v>0</v>
      </c>
      <c r="HP149" s="1036">
        <v>1310</v>
      </c>
      <c r="HQ149" s="498">
        <f t="shared" si="2049"/>
        <v>0</v>
      </c>
      <c r="HR149" s="499"/>
      <c r="HS149" s="298"/>
      <c r="HT149" s="392"/>
      <c r="HU149" s="691">
        <f t="shared" si="2156"/>
        <v>0</v>
      </c>
      <c r="HV149" s="964">
        <v>-1665</v>
      </c>
      <c r="HW149" s="498">
        <f t="shared" si="2050"/>
        <v>0</v>
      </c>
      <c r="HX149" s="499"/>
      <c r="HY149" s="298"/>
      <c r="HZ149" s="392"/>
      <c r="IA149" s="689">
        <f t="shared" si="2157"/>
        <v>0</v>
      </c>
      <c r="IB149" s="964">
        <v>-1425</v>
      </c>
      <c r="IC149" s="317">
        <f t="shared" si="2051"/>
        <v>0</v>
      </c>
      <c r="ID149" s="499">
        <f t="shared" si="2158"/>
        <v>0</v>
      </c>
      <c r="IE149" s="964">
        <v>-265</v>
      </c>
      <c r="IF149" s="392">
        <f t="shared" si="2052"/>
        <v>0</v>
      </c>
      <c r="IG149" s="691">
        <f t="shared" si="2159"/>
        <v>0</v>
      </c>
      <c r="IH149" s="317">
        <v>1300</v>
      </c>
      <c r="II149" s="498">
        <f t="shared" si="2053"/>
        <v>0</v>
      </c>
      <c r="IJ149" s="691">
        <f t="shared" si="2160"/>
        <v>0</v>
      </c>
      <c r="IK149" s="298">
        <f t="shared" si="2054"/>
        <v>650</v>
      </c>
      <c r="IL149" s="317">
        <f t="shared" si="2055"/>
        <v>0</v>
      </c>
      <c r="IM149" s="499">
        <f t="shared" si="2161"/>
        <v>0</v>
      </c>
      <c r="IN149" s="1036">
        <v>90.75</v>
      </c>
      <c r="IO149" s="392">
        <f t="shared" si="2056"/>
        <v>0</v>
      </c>
      <c r="IP149" s="499">
        <f t="shared" si="2162"/>
        <v>0</v>
      </c>
      <c r="IQ149" s="1036">
        <v>112.5</v>
      </c>
      <c r="IR149" s="392">
        <f t="shared" si="2057"/>
        <v>0</v>
      </c>
      <c r="IS149" s="499"/>
      <c r="IT149" s="298"/>
      <c r="IU149" s="392"/>
      <c r="IV149" s="499">
        <f t="shared" si="2163"/>
        <v>0</v>
      </c>
      <c r="IW149" s="298">
        <v>-487.5</v>
      </c>
      <c r="IX149" s="392">
        <f t="shared" si="2058"/>
        <v>0</v>
      </c>
      <c r="IY149" s="499">
        <f t="shared" si="2164"/>
        <v>0</v>
      </c>
      <c r="IZ149" s="298">
        <f t="shared" si="2059"/>
        <v>-243.75</v>
      </c>
      <c r="JA149" s="392">
        <f t="shared" si="2060"/>
        <v>0</v>
      </c>
      <c r="JB149" s="385">
        <f t="shared" si="2165"/>
        <v>0</v>
      </c>
      <c r="JC149" s="298">
        <v>-111.37</v>
      </c>
      <c r="JD149" s="392">
        <f t="shared" si="2061"/>
        <v>0</v>
      </c>
      <c r="JE149" s="499">
        <f t="shared" si="2166"/>
        <v>0</v>
      </c>
      <c r="JF149" s="298">
        <v>-400</v>
      </c>
      <c r="JG149" s="392">
        <f t="shared" si="2062"/>
        <v>0</v>
      </c>
      <c r="JH149" s="499">
        <f t="shared" si="2167"/>
        <v>0</v>
      </c>
      <c r="JI149" s="1036">
        <v>8200</v>
      </c>
      <c r="JJ149" s="392">
        <f t="shared" si="2063"/>
        <v>0</v>
      </c>
      <c r="JK149" s="499">
        <f t="shared" si="2168"/>
        <v>0</v>
      </c>
      <c r="JL149" s="1036">
        <v>4100</v>
      </c>
      <c r="JM149" s="392">
        <f t="shared" si="2064"/>
        <v>0</v>
      </c>
      <c r="JN149" s="499">
        <f t="shared" si="2169"/>
        <v>0</v>
      </c>
      <c r="JO149" s="298">
        <f t="shared" si="2065"/>
        <v>820</v>
      </c>
      <c r="JP149" s="392">
        <f t="shared" si="2066"/>
        <v>0</v>
      </c>
      <c r="JQ149" s="561">
        <f t="shared" si="2067"/>
        <v>0</v>
      </c>
      <c r="JR149" s="498">
        <f t="shared" si="2170"/>
        <v>0</v>
      </c>
      <c r="JS149" s="223"/>
      <c r="JT149" s="254">
        <f t="shared" si="1877"/>
        <v>44501</v>
      </c>
      <c r="JU149" s="253">
        <f t="shared" si="1878"/>
        <v>0</v>
      </c>
      <c r="JV149" s="253">
        <f t="shared" si="1879"/>
        <v>38257.625</v>
      </c>
      <c r="JW149" s="253">
        <f t="shared" si="1880"/>
        <v>0</v>
      </c>
      <c r="JX149" s="253">
        <f t="shared" si="1881"/>
        <v>45290.5</v>
      </c>
      <c r="JY149" s="253">
        <f t="shared" si="1882"/>
        <v>0</v>
      </c>
      <c r="JZ149" s="253">
        <f t="shared" si="1883"/>
        <v>0</v>
      </c>
      <c r="KA149" s="253">
        <f t="shared" si="1884"/>
        <v>29898</v>
      </c>
      <c r="KB149" s="253">
        <f t="shared" si="1885"/>
        <v>0</v>
      </c>
      <c r="KC149" s="253">
        <f t="shared" si="1886"/>
        <v>0</v>
      </c>
      <c r="KD149" s="831">
        <f t="shared" si="1887"/>
        <v>71294</v>
      </c>
      <c r="KE149" s="831">
        <f t="shared" si="1888"/>
        <v>0</v>
      </c>
      <c r="KF149" s="831">
        <f t="shared" si="1889"/>
        <v>0</v>
      </c>
      <c r="KG149" s="831">
        <f t="shared" si="1890"/>
        <v>18540.11</v>
      </c>
      <c r="KH149" s="831">
        <f t="shared" si="1891"/>
        <v>0</v>
      </c>
      <c r="KI149" s="831">
        <f t="shared" si="1892"/>
        <v>0</v>
      </c>
      <c r="KJ149" s="253">
        <f t="shared" si="1893"/>
        <v>0</v>
      </c>
      <c r="KK149" s="831">
        <f t="shared" si="1894"/>
        <v>0</v>
      </c>
      <c r="KL149" s="831">
        <f t="shared" si="1895"/>
        <v>127743.75</v>
      </c>
      <c r="KM149" s="831">
        <f t="shared" si="1896"/>
        <v>0</v>
      </c>
      <c r="KN149" s="831">
        <f t="shared" si="1897"/>
        <v>0</v>
      </c>
      <c r="KO149" s="831">
        <f t="shared" si="1898"/>
        <v>95275</v>
      </c>
      <c r="KP149" s="831">
        <f t="shared" si="1899"/>
        <v>0</v>
      </c>
      <c r="KQ149" s="831">
        <f t="shared" si="1900"/>
        <v>0</v>
      </c>
      <c r="KR149" s="831">
        <f t="shared" si="1901"/>
        <v>0</v>
      </c>
      <c r="KS149" s="831">
        <f t="shared" si="1902"/>
        <v>19770</v>
      </c>
      <c r="KT149" s="243">
        <f t="shared" si="1903"/>
        <v>0</v>
      </c>
      <c r="KU149" s="243">
        <f t="shared" si="1904"/>
        <v>0</v>
      </c>
      <c r="KV149" s="243">
        <f t="shared" si="1905"/>
        <v>0</v>
      </c>
      <c r="KW149" s="243">
        <f t="shared" si="1906"/>
        <v>0</v>
      </c>
      <c r="KX149" s="243">
        <f t="shared" si="1907"/>
        <v>0</v>
      </c>
      <c r="KY149" s="243">
        <f t="shared" si="1908"/>
        <v>0</v>
      </c>
      <c r="KZ149" s="243">
        <f t="shared" si="1956"/>
        <v>0</v>
      </c>
      <c r="LA149" s="243">
        <f t="shared" si="1909"/>
        <v>0</v>
      </c>
      <c r="LB149" s="243">
        <f t="shared" si="1910"/>
        <v>0</v>
      </c>
      <c r="LC149" s="243">
        <f t="shared" si="1911"/>
        <v>0</v>
      </c>
      <c r="LD149" s="243">
        <f t="shared" si="1912"/>
        <v>0</v>
      </c>
      <c r="LE149" s="243">
        <f t="shared" si="1913"/>
        <v>0</v>
      </c>
      <c r="LF149" s="243">
        <f t="shared" si="1914"/>
        <v>0</v>
      </c>
      <c r="LG149" s="243">
        <f t="shared" si="1915"/>
        <v>0</v>
      </c>
      <c r="LH149" s="243">
        <f t="shared" si="1916"/>
        <v>0</v>
      </c>
      <c r="LI149" s="243">
        <f t="shared" si="1917"/>
        <v>0</v>
      </c>
      <c r="LJ149" s="243">
        <f t="shared" si="1918"/>
        <v>0</v>
      </c>
      <c r="LK149" s="243">
        <f t="shared" si="1919"/>
        <v>0</v>
      </c>
      <c r="LL149" s="243">
        <f t="shared" si="1920"/>
        <v>0</v>
      </c>
      <c r="LM149" s="243">
        <f t="shared" si="1921"/>
        <v>0</v>
      </c>
      <c r="LN149" s="243">
        <f t="shared" si="1922"/>
        <v>0</v>
      </c>
      <c r="LO149" s="243">
        <f t="shared" si="1923"/>
        <v>0</v>
      </c>
      <c r="LP149" s="243">
        <f t="shared" si="1924"/>
        <v>0</v>
      </c>
      <c r="LQ149" s="243">
        <f t="shared" si="1925"/>
        <v>0</v>
      </c>
      <c r="LR149" s="243">
        <f t="shared" si="1926"/>
        <v>0</v>
      </c>
      <c r="LS149" s="243">
        <f t="shared" si="1927"/>
        <v>0</v>
      </c>
      <c r="LT149" s="243">
        <f t="shared" si="1928"/>
        <v>0</v>
      </c>
      <c r="LU149" s="243">
        <f t="shared" si="1929"/>
        <v>0</v>
      </c>
      <c r="LV149" s="243">
        <f t="shared" si="1930"/>
        <v>0</v>
      </c>
      <c r="LW149" s="243">
        <f t="shared" si="1931"/>
        <v>0</v>
      </c>
      <c r="LX149" s="243">
        <f t="shared" si="1932"/>
        <v>0</v>
      </c>
      <c r="LY149" s="243">
        <f t="shared" si="1933"/>
        <v>0</v>
      </c>
      <c r="LZ149" s="243">
        <f t="shared" si="1934"/>
        <v>0</v>
      </c>
      <c r="MA149" s="243">
        <f t="shared" si="1935"/>
        <v>0</v>
      </c>
      <c r="MB149" s="243">
        <f t="shared" si="1936"/>
        <v>0</v>
      </c>
      <c r="MC149" s="243">
        <f t="shared" si="1957"/>
        <v>0</v>
      </c>
      <c r="MD149" s="243">
        <f t="shared" si="1937"/>
        <v>0</v>
      </c>
      <c r="ME149" s="243">
        <f t="shared" si="1938"/>
        <v>0</v>
      </c>
      <c r="MF149" s="243">
        <f t="shared" si="1939"/>
        <v>0</v>
      </c>
      <c r="MG149" s="243">
        <f t="shared" si="1940"/>
        <v>0</v>
      </c>
      <c r="MH149" s="243">
        <f t="shared" si="1941"/>
        <v>0</v>
      </c>
      <c r="MI149" s="243">
        <f t="shared" si="1942"/>
        <v>0</v>
      </c>
      <c r="MJ149" s="243">
        <f t="shared" si="1943"/>
        <v>0</v>
      </c>
      <c r="MK149" s="243">
        <f t="shared" si="1944"/>
        <v>0</v>
      </c>
      <c r="ML149" s="243">
        <f t="shared" si="1945"/>
        <v>0</v>
      </c>
      <c r="MM149" s="243">
        <f t="shared" si="1946"/>
        <v>0</v>
      </c>
      <c r="MN149" s="243">
        <f t="shared" si="1947"/>
        <v>0</v>
      </c>
      <c r="MO149" s="243">
        <f t="shared" si="1948"/>
        <v>0</v>
      </c>
      <c r="MP149" s="243">
        <f t="shared" si="1949"/>
        <v>0</v>
      </c>
      <c r="MQ149" s="243">
        <f t="shared" si="1950"/>
        <v>0</v>
      </c>
      <c r="MR149" s="243">
        <f t="shared" si="1951"/>
        <v>0</v>
      </c>
      <c r="MS149" s="243">
        <f t="shared" si="1952"/>
        <v>0</v>
      </c>
      <c r="MT149" s="243">
        <f t="shared" si="1953"/>
        <v>0</v>
      </c>
      <c r="MU149" s="243">
        <f t="shared" si="1954"/>
        <v>0</v>
      </c>
      <c r="MV149" s="243">
        <f t="shared" si="1955"/>
        <v>0</v>
      </c>
      <c r="MW149" s="861">
        <f t="shared" si="1576"/>
        <v>44501</v>
      </c>
      <c r="MX149" s="253">
        <f t="shared" si="1577"/>
        <v>446068.98499999999</v>
      </c>
      <c r="MY149" s="243">
        <f t="shared" si="1578"/>
        <v>0</v>
      </c>
      <c r="MZ149" s="243">
        <f t="shared" si="1579"/>
        <v>0</v>
      </c>
      <c r="NA149" s="243">
        <f t="shared" si="1580"/>
        <v>446068.98499999999</v>
      </c>
      <c r="NB149" s="359"/>
      <c r="NC149" s="1159">
        <f t="shared" si="2068"/>
        <v>43952</v>
      </c>
      <c r="ND149" s="378">
        <f t="shared" si="2069"/>
        <v>5492.875</v>
      </c>
      <c r="NE149" s="378">
        <f t="shared" si="2070"/>
        <v>0</v>
      </c>
      <c r="NF149" s="382">
        <f t="shared" si="2071"/>
        <v>0</v>
      </c>
      <c r="NG149" s="274">
        <f t="shared" si="2072"/>
        <v>5492.875</v>
      </c>
      <c r="NH149" s="819">
        <f t="shared" si="2073"/>
        <v>43952</v>
      </c>
      <c r="NI149" s="269">
        <f t="shared" si="2074"/>
        <v>5492.875</v>
      </c>
      <c r="NJ149" s="274">
        <f t="shared" si="2075"/>
        <v>0</v>
      </c>
      <c r="NK149" s="1113">
        <f t="shared" si="2076"/>
        <v>1</v>
      </c>
      <c r="NL149" s="992">
        <f t="shared" si="2077"/>
        <v>0</v>
      </c>
      <c r="NM149" s="413">
        <f t="shared" si="2078"/>
        <v>43952</v>
      </c>
      <c r="NN149" s="378">
        <f t="shared" si="2171"/>
        <v>321435.48499999999</v>
      </c>
      <c r="NO149" s="243">
        <f>MAX(NN55:NN149)</f>
        <v>321435.48499999999</v>
      </c>
      <c r="NP149" s="243">
        <f t="shared" si="2079"/>
        <v>0</v>
      </c>
      <c r="NQ149" s="276">
        <f>(NP149=NP203)*1</f>
        <v>0</v>
      </c>
      <c r="NR149" s="254">
        <f t="shared" si="2080"/>
        <v>0</v>
      </c>
      <c r="NS149" s="757"/>
      <c r="NT149" s="757"/>
      <c r="NU149" s="758"/>
      <c r="NV149" s="758"/>
      <c r="NW149" s="758"/>
      <c r="NX149" s="234"/>
      <c r="NY149" s="241"/>
      <c r="NZ149" s="241"/>
      <c r="OA149" s="143"/>
      <c r="OB149" s="241"/>
      <c r="OC149" s="241"/>
      <c r="OD149" s="236"/>
      <c r="OE149" s="236"/>
      <c r="OF149" s="236"/>
      <c r="OG149" s="234"/>
      <c r="OH149" s="143"/>
      <c r="OI149" s="236"/>
      <c r="OJ149" s="236"/>
      <c r="OK149" s="236"/>
      <c r="OL149" s="236"/>
      <c r="OM149" s="236"/>
      <c r="ON149" s="236"/>
      <c r="OO149" s="236"/>
      <c r="OP149" s="236"/>
      <c r="OQ149" s="236"/>
      <c r="OR149" s="236"/>
      <c r="OS149" s="236"/>
      <c r="OT149" s="236"/>
      <c r="OU149" s="236"/>
      <c r="OV149" s="236"/>
      <c r="OW149" s="236"/>
      <c r="OX149" s="236"/>
      <c r="OY149" s="236"/>
      <c r="OZ149" s="236"/>
      <c r="PA149" s="236"/>
      <c r="PB149" s="236"/>
      <c r="PC149" s="236"/>
      <c r="PD149" s="236"/>
      <c r="PE149" s="236"/>
      <c r="PF149" s="236"/>
      <c r="PG149" s="236"/>
      <c r="PH149" s="236"/>
      <c r="PI149" s="236"/>
      <c r="PJ149" s="236"/>
      <c r="PK149" s="236"/>
      <c r="PL149" s="236"/>
      <c r="PM149" s="236"/>
      <c r="PN149" s="236"/>
      <c r="PO149" s="236"/>
      <c r="PP149" s="236"/>
      <c r="PQ149" s="236"/>
      <c r="PR149" s="236"/>
      <c r="PS149" s="236"/>
      <c r="PT149" s="236"/>
      <c r="PU149" s="236"/>
      <c r="PV149" s="236"/>
      <c r="PW149" s="236"/>
      <c r="PX149" s="236"/>
      <c r="PY149" s="236"/>
      <c r="PZ149" s="236"/>
      <c r="QA149" s="236"/>
      <c r="QB149" s="236"/>
      <c r="QC149" s="236"/>
      <c r="QD149" s="236"/>
      <c r="QE149" s="236"/>
      <c r="QF149" s="236"/>
      <c r="QG149" s="236"/>
      <c r="QH149" s="236"/>
      <c r="QI149" s="236"/>
      <c r="QJ149" s="236"/>
      <c r="QK149" s="236"/>
      <c r="QL149" s="236"/>
      <c r="QM149" s="236"/>
      <c r="QN149" s="236"/>
      <c r="QO149" s="236"/>
      <c r="QP149" s="236"/>
      <c r="QQ149" s="236"/>
      <c r="QR149" s="236"/>
      <c r="QS149" s="236"/>
      <c r="QT149" s="236"/>
      <c r="QU149" s="236"/>
      <c r="QV149" s="236"/>
      <c r="QW149" s="236"/>
      <c r="QX149" s="236"/>
      <c r="QY149" s="84"/>
      <c r="QZ149" s="84"/>
      <c r="RA149" s="84"/>
      <c r="RB149" s="84"/>
      <c r="RC149" s="84"/>
      <c r="RD149" s="84"/>
      <c r="RE149" s="84"/>
      <c r="RF149" s="84"/>
      <c r="RG149" s="84"/>
      <c r="RH149" s="84"/>
      <c r="RI149" s="84"/>
      <c r="RJ149" s="84"/>
      <c r="RK149" s="84"/>
      <c r="RL149" s="84"/>
      <c r="RM149" s="84"/>
      <c r="RN149" s="84"/>
      <c r="RO149" s="84"/>
      <c r="RP149" s="84"/>
      <c r="RQ149" s="84"/>
      <c r="RR149" s="84"/>
      <c r="RS149" s="84"/>
      <c r="RT149" s="84"/>
      <c r="RU149" s="84"/>
      <c r="RV149" s="84"/>
      <c r="RW149" s="84"/>
      <c r="RX149" s="84"/>
      <c r="RY149" s="84"/>
      <c r="RZ149" s="84"/>
      <c r="SA149" s="84"/>
      <c r="SB149" s="84"/>
      <c r="SC149" s="84"/>
      <c r="SD149" s="84"/>
      <c r="SE149" s="84"/>
      <c r="SF149" s="84"/>
      <c r="SG149" s="84"/>
      <c r="SH149" s="84"/>
      <c r="SI149" s="84"/>
      <c r="SJ149" s="84"/>
      <c r="SK149" s="84"/>
      <c r="SL149" s="84"/>
      <c r="SM149" s="84"/>
      <c r="SN149" s="84"/>
      <c r="SO149" s="84"/>
      <c r="SP149" s="84"/>
      <c r="SQ149" s="84"/>
      <c r="SR149" s="84"/>
      <c r="SS149" s="84"/>
      <c r="ST149" s="84"/>
      <c r="SU149" s="84"/>
      <c r="SV149" s="84"/>
      <c r="SW149" s="84"/>
      <c r="SX149" s="84"/>
      <c r="SY149" s="84"/>
      <c r="SZ149" s="84"/>
      <c r="TA149" s="84"/>
      <c r="TB149" s="84"/>
      <c r="TC149" s="84"/>
      <c r="TD149" s="84"/>
      <c r="TE149" s="84"/>
      <c r="TF149" s="84"/>
      <c r="TG149" s="84"/>
      <c r="TH149" s="84"/>
      <c r="TI149" s="84"/>
      <c r="TJ149" s="84"/>
      <c r="TK149" s="84"/>
      <c r="TL149" s="84"/>
      <c r="TM149" s="84"/>
      <c r="TN149" s="84"/>
      <c r="TO149" s="84"/>
      <c r="TP149" s="84"/>
      <c r="TQ149" s="84"/>
      <c r="TR149" s="84"/>
      <c r="TS149" s="84"/>
      <c r="TT149" s="84"/>
      <c r="TU149" s="84"/>
      <c r="TV149" s="84"/>
      <c r="TW149" s="84"/>
      <c r="TX149" s="84"/>
      <c r="TY149" s="84"/>
      <c r="TZ149" s="84"/>
      <c r="UA149" s="84"/>
      <c r="UB149" s="84"/>
      <c r="UC149" s="84"/>
      <c r="UD149" s="84"/>
      <c r="UE149" s="84"/>
      <c r="UF149" s="84"/>
      <c r="UG149" s="84"/>
      <c r="UH149" s="84"/>
      <c r="UI149" s="84"/>
    </row>
    <row r="150" spans="1:555" s="90" customFormat="1" ht="19.5" customHeight="1" x14ac:dyDescent="0.35">
      <c r="A150" s="84"/>
      <c r="B150" s="1167">
        <f t="shared" si="2081"/>
        <v>43983</v>
      </c>
      <c r="C150" s="867">
        <f t="shared" si="2082"/>
        <v>80300.614999999991</v>
      </c>
      <c r="D150" s="869">
        <v>0</v>
      </c>
      <c r="E150" s="869">
        <v>0</v>
      </c>
      <c r="F150" s="867">
        <f t="shared" si="1958"/>
        <v>7782.87</v>
      </c>
      <c r="G150" s="870">
        <f t="shared" si="2083"/>
        <v>88083.484999999986</v>
      </c>
      <c r="H150" s="953">
        <f t="shared" si="2084"/>
        <v>9.6921673638489581E-2</v>
      </c>
      <c r="I150" s="355">
        <f t="shared" si="2085"/>
        <v>329218.35499999998</v>
      </c>
      <c r="J150" s="355">
        <f>MAX(I55:I150)</f>
        <v>329218.35499999998</v>
      </c>
      <c r="K150" s="355">
        <f t="shared" si="1959"/>
        <v>0</v>
      </c>
      <c r="L150" s="1145">
        <f t="shared" si="1960"/>
        <v>43983</v>
      </c>
      <c r="M150" s="330">
        <f t="shared" si="2086"/>
        <v>0</v>
      </c>
      <c r="N150" s="1034">
        <v>21295</v>
      </c>
      <c r="O150" s="498">
        <f t="shared" si="1961"/>
        <v>0</v>
      </c>
      <c r="P150" s="330">
        <f t="shared" si="2087"/>
        <v>1</v>
      </c>
      <c r="Q150" s="382">
        <f t="shared" si="1962"/>
        <v>2129.5</v>
      </c>
      <c r="R150" s="274">
        <f t="shared" si="1963"/>
        <v>2129.5</v>
      </c>
      <c r="S150" s="499">
        <f t="shared" si="2088"/>
        <v>0</v>
      </c>
      <c r="T150" s="1036">
        <v>16165</v>
      </c>
      <c r="U150" s="269">
        <f t="shared" si="1964"/>
        <v>0</v>
      </c>
      <c r="V150" s="499">
        <f t="shared" si="2089"/>
        <v>1</v>
      </c>
      <c r="W150" s="1036">
        <v>1616.5</v>
      </c>
      <c r="X150" s="269">
        <f t="shared" si="1965"/>
        <v>1616.5</v>
      </c>
      <c r="Y150" s="499">
        <f t="shared" si="2090"/>
        <v>0</v>
      </c>
      <c r="Z150" s="298">
        <v>4270</v>
      </c>
      <c r="AA150" s="392">
        <f t="shared" si="1966"/>
        <v>0</v>
      </c>
      <c r="AB150" s="330">
        <f t="shared" si="2091"/>
        <v>0</v>
      </c>
      <c r="AC150" s="298">
        <f t="shared" si="1967"/>
        <v>2135</v>
      </c>
      <c r="AD150" s="274">
        <f t="shared" si="1968"/>
        <v>0</v>
      </c>
      <c r="AE150" s="499">
        <f t="shared" si="2092"/>
        <v>1</v>
      </c>
      <c r="AF150" s="1036">
        <v>427</v>
      </c>
      <c r="AG150" s="274">
        <f t="shared" si="1969"/>
        <v>427</v>
      </c>
      <c r="AH150" s="499">
        <f t="shared" si="2093"/>
        <v>0</v>
      </c>
      <c r="AI150" s="1036">
        <v>6135</v>
      </c>
      <c r="AJ150" s="392">
        <f t="shared" si="1970"/>
        <v>0</v>
      </c>
      <c r="AK150" s="330">
        <f t="shared" si="2094"/>
        <v>0</v>
      </c>
      <c r="AL150" s="1036">
        <v>3067.5</v>
      </c>
      <c r="AM150" s="274">
        <f t="shared" si="1971"/>
        <v>0</v>
      </c>
      <c r="AN150" s="499">
        <f t="shared" si="2095"/>
        <v>1</v>
      </c>
      <c r="AO150" s="1036">
        <v>1227</v>
      </c>
      <c r="AP150" s="392">
        <f t="shared" si="1972"/>
        <v>1227</v>
      </c>
      <c r="AQ150" s="316">
        <f t="shared" si="2096"/>
        <v>0</v>
      </c>
      <c r="AR150" s="1036">
        <v>3336.25</v>
      </c>
      <c r="AS150" s="392">
        <f t="shared" si="1973"/>
        <v>0</v>
      </c>
      <c r="AT150" s="276">
        <f t="shared" si="2097"/>
        <v>0</v>
      </c>
      <c r="AU150" s="1036">
        <v>1668.12</v>
      </c>
      <c r="AV150" s="392">
        <f t="shared" si="1974"/>
        <v>0</v>
      </c>
      <c r="AW150" s="297">
        <f t="shared" si="2098"/>
        <v>1</v>
      </c>
      <c r="AX150" s="1036">
        <v>333.62</v>
      </c>
      <c r="AY150" s="274">
        <f t="shared" si="1975"/>
        <v>333.62</v>
      </c>
      <c r="AZ150" s="499">
        <f t="shared" si="2099"/>
        <v>0</v>
      </c>
      <c r="BA150" s="497">
        <v>250</v>
      </c>
      <c r="BB150" s="392">
        <f t="shared" si="1976"/>
        <v>0</v>
      </c>
      <c r="BC150" s="330">
        <f t="shared" si="2100"/>
        <v>0</v>
      </c>
      <c r="BD150" s="497">
        <v>680</v>
      </c>
      <c r="BE150" s="274">
        <f t="shared" si="1977"/>
        <v>0</v>
      </c>
      <c r="BF150" s="499">
        <f t="shared" si="2101"/>
        <v>0</v>
      </c>
      <c r="BG150" s="1036">
        <v>1212.5</v>
      </c>
      <c r="BH150" s="358">
        <f t="shared" si="1978"/>
        <v>0</v>
      </c>
      <c r="BI150" s="499">
        <f t="shared" si="2102"/>
        <v>0</v>
      </c>
      <c r="BJ150" s="1036">
        <v>2437.5</v>
      </c>
      <c r="BK150" s="269">
        <f t="shared" si="1979"/>
        <v>0</v>
      </c>
      <c r="BL150" s="499">
        <f t="shared" si="2103"/>
        <v>1</v>
      </c>
      <c r="BM150" s="382">
        <f t="shared" si="1980"/>
        <v>1218.75</v>
      </c>
      <c r="BN150" s="392">
        <f t="shared" si="1981"/>
        <v>1218.75</v>
      </c>
      <c r="BO150" s="499">
        <f t="shared" si="2104"/>
        <v>0</v>
      </c>
      <c r="BP150" s="1036">
        <v>4412.5</v>
      </c>
      <c r="BQ150" s="274">
        <f t="shared" si="1982"/>
        <v>0</v>
      </c>
      <c r="BR150" s="499">
        <f t="shared" si="2105"/>
        <v>0</v>
      </c>
      <c r="BS150" s="298">
        <v>1975</v>
      </c>
      <c r="BT150" s="269">
        <f t="shared" si="1983"/>
        <v>0</v>
      </c>
      <c r="BU150" s="499">
        <f t="shared" si="2106"/>
        <v>1</v>
      </c>
      <c r="BV150" s="298">
        <f t="shared" si="1984"/>
        <v>987.5</v>
      </c>
      <c r="BW150" s="392">
        <f t="shared" si="1985"/>
        <v>987.5</v>
      </c>
      <c r="BX150" s="499">
        <f t="shared" si="2107"/>
        <v>0</v>
      </c>
      <c r="BY150" s="1036">
        <v>1235</v>
      </c>
      <c r="BZ150" s="392">
        <f t="shared" si="1986"/>
        <v>0</v>
      </c>
      <c r="CA150" s="297">
        <f t="shared" si="2172"/>
        <v>0</v>
      </c>
      <c r="CB150" s="964">
        <v>-1570</v>
      </c>
      <c r="CC150" s="269">
        <f t="shared" si="1987"/>
        <v>0</v>
      </c>
      <c r="CD150" s="501">
        <f t="shared" si="2108"/>
        <v>0</v>
      </c>
      <c r="CE150" s="298">
        <f t="shared" si="1988"/>
        <v>-785</v>
      </c>
      <c r="CF150" s="500">
        <f t="shared" si="1989"/>
        <v>0</v>
      </c>
      <c r="CG150" s="330">
        <f t="shared" si="2109"/>
        <v>1</v>
      </c>
      <c r="CH150" s="964">
        <v>-157</v>
      </c>
      <c r="CI150" s="299">
        <f t="shared" si="1990"/>
        <v>-157</v>
      </c>
      <c r="CJ150" s="499">
        <f t="shared" si="2110"/>
        <v>0</v>
      </c>
      <c r="CK150" s="497"/>
      <c r="CL150" s="392">
        <f t="shared" si="1991"/>
        <v>0</v>
      </c>
      <c r="CM150" s="330">
        <f t="shared" si="2111"/>
        <v>0</v>
      </c>
      <c r="CN150" s="497"/>
      <c r="CO150" s="269">
        <f t="shared" si="1992"/>
        <v>0</v>
      </c>
      <c r="CP150" s="501">
        <f t="shared" si="2112"/>
        <v>0</v>
      </c>
      <c r="CQ150" s="268"/>
      <c r="CR150" s="299"/>
      <c r="CS150" s="330">
        <f t="shared" si="2113"/>
        <v>1</v>
      </c>
      <c r="CT150" s="497"/>
      <c r="CU150" s="274">
        <f t="shared" si="1993"/>
        <v>0</v>
      </c>
      <c r="CV150" s="323">
        <f t="shared" si="1994"/>
        <v>7782.87</v>
      </c>
      <c r="CW150" s="323">
        <f t="shared" si="2114"/>
        <v>329218.35499999998</v>
      </c>
      <c r="CX150" s="223"/>
      <c r="CY150" s="1127">
        <f t="shared" si="2115"/>
        <v>43983</v>
      </c>
      <c r="CZ150" s="297">
        <f t="shared" si="2116"/>
        <v>0</v>
      </c>
      <c r="DA150" s="269">
        <v>11601.25</v>
      </c>
      <c r="DB150" s="299">
        <f t="shared" si="1995"/>
        <v>0</v>
      </c>
      <c r="DC150" s="297">
        <f t="shared" si="2117"/>
        <v>0</v>
      </c>
      <c r="DD150" s="298">
        <f t="shared" si="1996"/>
        <v>1160.125</v>
      </c>
      <c r="DE150" s="299">
        <f t="shared" si="1997"/>
        <v>0</v>
      </c>
      <c r="DF150" s="297">
        <f t="shared" si="2118"/>
        <v>0</v>
      </c>
      <c r="DG150" s="1034">
        <v>5540</v>
      </c>
      <c r="DH150" s="299">
        <f t="shared" si="1998"/>
        <v>0</v>
      </c>
      <c r="DI150" s="297">
        <f t="shared" si="2119"/>
        <v>0</v>
      </c>
      <c r="DJ150" s="1036">
        <v>554</v>
      </c>
      <c r="DK150" s="596">
        <f t="shared" si="1999"/>
        <v>0</v>
      </c>
      <c r="DL150" s="297">
        <f t="shared" si="2120"/>
        <v>0</v>
      </c>
      <c r="DM150" s="1034">
        <v>150</v>
      </c>
      <c r="DN150" s="596">
        <f t="shared" si="2000"/>
        <v>0</v>
      </c>
      <c r="DO150" s="330">
        <f t="shared" si="2121"/>
        <v>0</v>
      </c>
      <c r="DP150" s="298">
        <f t="shared" si="2001"/>
        <v>75</v>
      </c>
      <c r="DQ150" s="274">
        <f t="shared" si="2002"/>
        <v>0</v>
      </c>
      <c r="DR150" s="499">
        <f t="shared" si="2122"/>
        <v>0</v>
      </c>
      <c r="DS150" s="298">
        <f t="shared" si="2003"/>
        <v>15</v>
      </c>
      <c r="DT150" s="274">
        <f t="shared" si="2004"/>
        <v>0</v>
      </c>
      <c r="DU150" s="297">
        <f t="shared" si="2123"/>
        <v>0</v>
      </c>
      <c r="DV150" s="964">
        <v>-6060</v>
      </c>
      <c r="DW150" s="596">
        <f t="shared" si="2005"/>
        <v>0</v>
      </c>
      <c r="DX150" s="297">
        <f t="shared" si="2124"/>
        <v>0</v>
      </c>
      <c r="DY150" s="269">
        <f t="shared" si="2006"/>
        <v>-3030</v>
      </c>
      <c r="DZ150" s="596">
        <f t="shared" si="2007"/>
        <v>0</v>
      </c>
      <c r="EA150" s="297">
        <f t="shared" si="2125"/>
        <v>0</v>
      </c>
      <c r="EB150" s="1052">
        <v>-1212</v>
      </c>
      <c r="EC150" s="596">
        <f t="shared" si="2008"/>
        <v>0</v>
      </c>
      <c r="ED150" s="297">
        <f t="shared" si="2126"/>
        <v>0</v>
      </c>
      <c r="EE150" s="274">
        <v>3350</v>
      </c>
      <c r="EF150" s="596">
        <f t="shared" si="2009"/>
        <v>0</v>
      </c>
      <c r="EG150" s="297">
        <f t="shared" si="2127"/>
        <v>0</v>
      </c>
      <c r="EH150" s="269">
        <f t="shared" si="2010"/>
        <v>1675</v>
      </c>
      <c r="EI150" s="596">
        <f t="shared" si="2011"/>
        <v>0</v>
      </c>
      <c r="EJ150" s="276">
        <f t="shared" si="2128"/>
        <v>0</v>
      </c>
      <c r="EK150" s="269">
        <f t="shared" si="2012"/>
        <v>335</v>
      </c>
      <c r="EL150" s="596">
        <f t="shared" si="2013"/>
        <v>0</v>
      </c>
      <c r="EM150" s="297">
        <f t="shared" si="2129"/>
        <v>0</v>
      </c>
      <c r="EN150" s="1224">
        <v>750</v>
      </c>
      <c r="EO150" s="596">
        <f t="shared" si="2014"/>
        <v>0</v>
      </c>
      <c r="EP150" s="297">
        <f t="shared" si="2130"/>
        <v>0</v>
      </c>
      <c r="EQ150" s="269">
        <v>1725</v>
      </c>
      <c r="ER150" s="596">
        <f t="shared" si="2015"/>
        <v>0</v>
      </c>
      <c r="ES150" s="297">
        <f t="shared" si="2131"/>
        <v>0</v>
      </c>
      <c r="ET150" s="964">
        <v>-1760</v>
      </c>
      <c r="EU150" s="596">
        <f t="shared" si="2016"/>
        <v>0</v>
      </c>
      <c r="EV150" s="297">
        <f t="shared" si="2132"/>
        <v>0</v>
      </c>
      <c r="EW150" s="964">
        <v>-1012.5</v>
      </c>
      <c r="EX150" s="596">
        <f t="shared" si="2017"/>
        <v>0</v>
      </c>
      <c r="EY150" s="297">
        <f t="shared" si="2133"/>
        <v>0</v>
      </c>
      <c r="EZ150" s="964">
        <v>-506.25</v>
      </c>
      <c r="FA150" s="596">
        <f t="shared" si="2018"/>
        <v>0</v>
      </c>
      <c r="FB150" s="297">
        <f t="shared" si="2134"/>
        <v>0</v>
      </c>
      <c r="FC150" s="1036">
        <v>2031.25</v>
      </c>
      <c r="FD150" s="596">
        <f t="shared" si="2019"/>
        <v>0</v>
      </c>
      <c r="FE150" s="297">
        <f t="shared" si="2135"/>
        <v>0</v>
      </c>
      <c r="FF150" s="1036">
        <v>1287.5</v>
      </c>
      <c r="FG150" s="596">
        <f t="shared" si="2020"/>
        <v>0</v>
      </c>
      <c r="FH150" s="297">
        <f t="shared" si="2136"/>
        <v>0</v>
      </c>
      <c r="FI150" s="1036">
        <v>643.75</v>
      </c>
      <c r="FJ150" s="596">
        <f t="shared" si="2021"/>
        <v>0</v>
      </c>
      <c r="FK150" s="297">
        <f t="shared" si="2137"/>
        <v>0</v>
      </c>
      <c r="FL150" s="1036">
        <v>730</v>
      </c>
      <c r="FM150" s="596">
        <f t="shared" si="2022"/>
        <v>0</v>
      </c>
      <c r="FN150" s="297">
        <f t="shared" si="2138"/>
        <v>0</v>
      </c>
      <c r="FO150" s="1036">
        <v>2920</v>
      </c>
      <c r="FP150" s="274">
        <f t="shared" si="2023"/>
        <v>0</v>
      </c>
      <c r="FQ150" s="274"/>
      <c r="FR150" s="297">
        <f t="shared" si="2139"/>
        <v>0</v>
      </c>
      <c r="FS150" s="269">
        <f t="shared" si="2024"/>
        <v>1460</v>
      </c>
      <c r="FT150" s="596">
        <f t="shared" si="2025"/>
        <v>0</v>
      </c>
      <c r="FU150" s="297">
        <f t="shared" si="2140"/>
        <v>0</v>
      </c>
      <c r="FV150" s="269">
        <f t="shared" si="2026"/>
        <v>292</v>
      </c>
      <c r="FW150" s="596">
        <f t="shared" si="2027"/>
        <v>0</v>
      </c>
      <c r="FX150" s="301">
        <f t="shared" si="2028"/>
        <v>0</v>
      </c>
      <c r="FY150" s="492">
        <f t="shared" si="2141"/>
        <v>0</v>
      </c>
      <c r="FZ150" s="302"/>
      <c r="GA150" s="1131">
        <f t="shared" si="2029"/>
        <v>43983</v>
      </c>
      <c r="GB150" s="316">
        <f t="shared" si="2142"/>
        <v>0</v>
      </c>
      <c r="GC150" s="323">
        <v>1897.5</v>
      </c>
      <c r="GD150" s="268">
        <f t="shared" si="2030"/>
        <v>0</v>
      </c>
      <c r="GE150" s="316">
        <f t="shared" si="2143"/>
        <v>0</v>
      </c>
      <c r="GF150" s="1036">
        <v>189.75</v>
      </c>
      <c r="GG150" s="386">
        <f t="shared" si="2031"/>
        <v>0</v>
      </c>
      <c r="GH150" s="669">
        <f t="shared" si="2144"/>
        <v>0</v>
      </c>
      <c r="GI150" s="964">
        <v>-9890</v>
      </c>
      <c r="GJ150" s="268">
        <f t="shared" si="2032"/>
        <v>0</v>
      </c>
      <c r="GK150" s="546">
        <f t="shared" si="2145"/>
        <v>0</v>
      </c>
      <c r="GL150" s="268">
        <f t="shared" si="2033"/>
        <v>-989</v>
      </c>
      <c r="GM150" s="386">
        <f t="shared" si="2034"/>
        <v>0</v>
      </c>
      <c r="GN150" s="297">
        <f t="shared" si="2146"/>
        <v>0</v>
      </c>
      <c r="GO150" s="269">
        <v>3351.25</v>
      </c>
      <c r="GP150" s="596">
        <f t="shared" si="2035"/>
        <v>0</v>
      </c>
      <c r="GQ150" s="330">
        <f t="shared" si="2147"/>
        <v>0</v>
      </c>
      <c r="GR150" s="298">
        <f t="shared" si="2036"/>
        <v>1675.625</v>
      </c>
      <c r="GS150" s="274">
        <f t="shared" si="2037"/>
        <v>0</v>
      </c>
      <c r="GT150" s="499">
        <f t="shared" si="2148"/>
        <v>0</v>
      </c>
      <c r="GU150" s="298">
        <f t="shared" si="2038"/>
        <v>335.125</v>
      </c>
      <c r="GV150" s="274">
        <f t="shared" si="2039"/>
        <v>0</v>
      </c>
      <c r="GW150" s="499">
        <f t="shared" si="2149"/>
        <v>0</v>
      </c>
      <c r="GX150" s="964">
        <v>-8197.5</v>
      </c>
      <c r="GY150" s="274">
        <f t="shared" si="2040"/>
        <v>0</v>
      </c>
      <c r="GZ150" s="499">
        <f t="shared" si="2150"/>
        <v>0</v>
      </c>
      <c r="HA150" s="298">
        <f t="shared" si="2041"/>
        <v>-4098.75</v>
      </c>
      <c r="HB150" s="274">
        <f t="shared" si="2042"/>
        <v>0</v>
      </c>
      <c r="HC150" s="499">
        <f t="shared" si="2151"/>
        <v>0</v>
      </c>
      <c r="HD150" s="964">
        <v>-1639.5</v>
      </c>
      <c r="HE150" s="274">
        <f t="shared" si="2043"/>
        <v>0</v>
      </c>
      <c r="HF150" s="691">
        <f t="shared" si="2152"/>
        <v>0</v>
      </c>
      <c r="HG150" s="317">
        <v>5612.5</v>
      </c>
      <c r="HH150" s="498">
        <f t="shared" si="2044"/>
        <v>0</v>
      </c>
      <c r="HI150" s="691">
        <f t="shared" si="2153"/>
        <v>0</v>
      </c>
      <c r="HJ150" s="317">
        <f t="shared" si="2045"/>
        <v>2806.25</v>
      </c>
      <c r="HK150" s="498">
        <f t="shared" si="2046"/>
        <v>0</v>
      </c>
      <c r="HL150" s="689">
        <f t="shared" si="2154"/>
        <v>0</v>
      </c>
      <c r="HM150" s="317">
        <f t="shared" si="2047"/>
        <v>561.25</v>
      </c>
      <c r="HN150" s="317">
        <f t="shared" si="2048"/>
        <v>0</v>
      </c>
      <c r="HO150" s="691">
        <f t="shared" si="2155"/>
        <v>0</v>
      </c>
      <c r="HP150" s="1036">
        <v>340</v>
      </c>
      <c r="HQ150" s="498">
        <f t="shared" si="2049"/>
        <v>0</v>
      </c>
      <c r="HR150" s="499"/>
      <c r="HS150" s="298"/>
      <c r="HT150" s="392"/>
      <c r="HU150" s="691">
        <f t="shared" si="2156"/>
        <v>0</v>
      </c>
      <c r="HV150" s="1036">
        <v>1105</v>
      </c>
      <c r="HW150" s="498">
        <f t="shared" si="2050"/>
        <v>0</v>
      </c>
      <c r="HX150" s="499"/>
      <c r="HY150" s="298"/>
      <c r="HZ150" s="392"/>
      <c r="IA150" s="689">
        <f t="shared" si="2157"/>
        <v>0</v>
      </c>
      <c r="IB150" s="964">
        <v>-1562.5</v>
      </c>
      <c r="IC150" s="317">
        <f t="shared" si="2051"/>
        <v>0</v>
      </c>
      <c r="ID150" s="499">
        <f t="shared" si="2158"/>
        <v>0</v>
      </c>
      <c r="IE150" s="964">
        <v>-272.25</v>
      </c>
      <c r="IF150" s="392">
        <f t="shared" si="2052"/>
        <v>0</v>
      </c>
      <c r="IG150" s="691">
        <f t="shared" si="2159"/>
        <v>0</v>
      </c>
      <c r="IH150" s="317">
        <v>1193.75</v>
      </c>
      <c r="II150" s="498">
        <f t="shared" si="2053"/>
        <v>0</v>
      </c>
      <c r="IJ150" s="691">
        <f t="shared" si="2160"/>
        <v>0</v>
      </c>
      <c r="IK150" s="298">
        <f t="shared" si="2054"/>
        <v>596.875</v>
      </c>
      <c r="IL150" s="317">
        <f t="shared" si="2055"/>
        <v>0</v>
      </c>
      <c r="IM150" s="499">
        <f t="shared" si="2161"/>
        <v>0</v>
      </c>
      <c r="IN150" s="1036">
        <v>107.88</v>
      </c>
      <c r="IO150" s="392">
        <f t="shared" si="2056"/>
        <v>0</v>
      </c>
      <c r="IP150" s="499">
        <f t="shared" si="2162"/>
        <v>0</v>
      </c>
      <c r="IQ150" s="1036">
        <v>1850</v>
      </c>
      <c r="IR150" s="392">
        <f t="shared" si="2057"/>
        <v>0</v>
      </c>
      <c r="IS150" s="499"/>
      <c r="IT150" s="298"/>
      <c r="IU150" s="392"/>
      <c r="IV150" s="499">
        <f t="shared" si="2163"/>
        <v>0</v>
      </c>
      <c r="IW150" s="298">
        <v>2087.5</v>
      </c>
      <c r="IX150" s="392">
        <f t="shared" si="2058"/>
        <v>0</v>
      </c>
      <c r="IY150" s="499">
        <f t="shared" si="2164"/>
        <v>0</v>
      </c>
      <c r="IZ150" s="298">
        <f t="shared" si="2059"/>
        <v>1043.75</v>
      </c>
      <c r="JA150" s="392">
        <f t="shared" si="2060"/>
        <v>0</v>
      </c>
      <c r="JB150" s="385">
        <f t="shared" si="2165"/>
        <v>0</v>
      </c>
      <c r="JC150" s="298">
        <v>165.13</v>
      </c>
      <c r="JD150" s="392">
        <f t="shared" si="2061"/>
        <v>0</v>
      </c>
      <c r="JE150" s="499">
        <f t="shared" si="2166"/>
        <v>0</v>
      </c>
      <c r="JF150" s="298">
        <v>455</v>
      </c>
      <c r="JG150" s="392">
        <f t="shared" si="2062"/>
        <v>0</v>
      </c>
      <c r="JH150" s="499">
        <f t="shared" si="2167"/>
        <v>0</v>
      </c>
      <c r="JI150" s="1036">
        <v>1460</v>
      </c>
      <c r="JJ150" s="392">
        <f t="shared" si="2063"/>
        <v>0</v>
      </c>
      <c r="JK150" s="499">
        <f t="shared" si="2168"/>
        <v>0</v>
      </c>
      <c r="JL150" s="1036">
        <v>730</v>
      </c>
      <c r="JM150" s="392">
        <f t="shared" si="2064"/>
        <v>0</v>
      </c>
      <c r="JN150" s="499">
        <f t="shared" si="2169"/>
        <v>0</v>
      </c>
      <c r="JO150" s="298">
        <f t="shared" si="2065"/>
        <v>146</v>
      </c>
      <c r="JP150" s="392">
        <f t="shared" si="2066"/>
        <v>0</v>
      </c>
      <c r="JQ150" s="561">
        <f t="shared" si="2067"/>
        <v>0</v>
      </c>
      <c r="JR150" s="498">
        <f t="shared" si="2170"/>
        <v>0</v>
      </c>
      <c r="JS150" s="223"/>
      <c r="JT150" s="254">
        <f t="shared" si="1877"/>
        <v>44531</v>
      </c>
      <c r="JU150" s="253">
        <f t="shared" si="1878"/>
        <v>0</v>
      </c>
      <c r="JV150" s="253">
        <f t="shared" si="1879"/>
        <v>40199.5</v>
      </c>
      <c r="JW150" s="253">
        <f t="shared" si="1880"/>
        <v>0</v>
      </c>
      <c r="JX150" s="253">
        <f t="shared" si="1881"/>
        <v>48747.5</v>
      </c>
      <c r="JY150" s="253">
        <f t="shared" si="1882"/>
        <v>0</v>
      </c>
      <c r="JZ150" s="253">
        <f t="shared" si="1883"/>
        <v>0</v>
      </c>
      <c r="KA150" s="253">
        <f t="shared" si="1884"/>
        <v>30103</v>
      </c>
      <c r="KB150" s="253">
        <f t="shared" si="1885"/>
        <v>0</v>
      </c>
      <c r="KC150" s="253">
        <f t="shared" si="1886"/>
        <v>0</v>
      </c>
      <c r="KD150" s="831">
        <f t="shared" si="1887"/>
        <v>71961</v>
      </c>
      <c r="KE150" s="831">
        <f t="shared" si="1888"/>
        <v>0</v>
      </c>
      <c r="KF150" s="831">
        <f t="shared" si="1889"/>
        <v>0</v>
      </c>
      <c r="KG150" s="831">
        <f t="shared" si="1890"/>
        <v>18613.98</v>
      </c>
      <c r="KH150" s="831">
        <f t="shared" si="1891"/>
        <v>0</v>
      </c>
      <c r="KI150" s="831">
        <f t="shared" si="1892"/>
        <v>0</v>
      </c>
      <c r="KJ150" s="253">
        <f t="shared" si="1893"/>
        <v>0</v>
      </c>
      <c r="KK150" s="831">
        <f t="shared" si="1894"/>
        <v>0</v>
      </c>
      <c r="KL150" s="831">
        <f t="shared" si="1895"/>
        <v>126706.25</v>
      </c>
      <c r="KM150" s="831">
        <f t="shared" si="1896"/>
        <v>0</v>
      </c>
      <c r="KN150" s="831">
        <f t="shared" si="1897"/>
        <v>0</v>
      </c>
      <c r="KO150" s="831">
        <f t="shared" si="1898"/>
        <v>94737.5</v>
      </c>
      <c r="KP150" s="831">
        <f t="shared" si="1899"/>
        <v>0</v>
      </c>
      <c r="KQ150" s="831">
        <f t="shared" si="1900"/>
        <v>0</v>
      </c>
      <c r="KR150" s="831">
        <f t="shared" si="1901"/>
        <v>0</v>
      </c>
      <c r="KS150" s="831">
        <f t="shared" si="1902"/>
        <v>20486</v>
      </c>
      <c r="KT150" s="243">
        <f t="shared" si="1903"/>
        <v>0</v>
      </c>
      <c r="KU150" s="243">
        <f t="shared" si="1904"/>
        <v>0</v>
      </c>
      <c r="KV150" s="243">
        <f t="shared" si="1905"/>
        <v>0</v>
      </c>
      <c r="KW150" s="243">
        <f t="shared" si="1906"/>
        <v>0</v>
      </c>
      <c r="KX150" s="243">
        <f t="shared" si="1907"/>
        <v>0</v>
      </c>
      <c r="KY150" s="243">
        <f t="shared" si="1908"/>
        <v>0</v>
      </c>
      <c r="KZ150" s="243">
        <f t="shared" si="1956"/>
        <v>0</v>
      </c>
      <c r="LA150" s="243">
        <f t="shared" si="1909"/>
        <v>0</v>
      </c>
      <c r="LB150" s="243">
        <f t="shared" si="1910"/>
        <v>0</v>
      </c>
      <c r="LC150" s="243">
        <f t="shared" si="1911"/>
        <v>0</v>
      </c>
      <c r="LD150" s="243">
        <f t="shared" si="1912"/>
        <v>0</v>
      </c>
      <c r="LE150" s="243">
        <f t="shared" si="1913"/>
        <v>0</v>
      </c>
      <c r="LF150" s="243">
        <f t="shared" si="1914"/>
        <v>0</v>
      </c>
      <c r="LG150" s="243">
        <f t="shared" si="1915"/>
        <v>0</v>
      </c>
      <c r="LH150" s="243">
        <f t="shared" si="1916"/>
        <v>0</v>
      </c>
      <c r="LI150" s="243">
        <f t="shared" si="1917"/>
        <v>0</v>
      </c>
      <c r="LJ150" s="243">
        <f t="shared" si="1918"/>
        <v>0</v>
      </c>
      <c r="LK150" s="243">
        <f t="shared" si="1919"/>
        <v>0</v>
      </c>
      <c r="LL150" s="243">
        <f t="shared" si="1920"/>
        <v>0</v>
      </c>
      <c r="LM150" s="243">
        <f t="shared" si="1921"/>
        <v>0</v>
      </c>
      <c r="LN150" s="243">
        <f t="shared" si="1922"/>
        <v>0</v>
      </c>
      <c r="LO150" s="243">
        <f t="shared" si="1923"/>
        <v>0</v>
      </c>
      <c r="LP150" s="243">
        <f t="shared" si="1924"/>
        <v>0</v>
      </c>
      <c r="LQ150" s="243">
        <f t="shared" si="1925"/>
        <v>0</v>
      </c>
      <c r="LR150" s="243">
        <f t="shared" si="1926"/>
        <v>0</v>
      </c>
      <c r="LS150" s="243">
        <f t="shared" si="1927"/>
        <v>0</v>
      </c>
      <c r="LT150" s="243">
        <f t="shared" si="1928"/>
        <v>0</v>
      </c>
      <c r="LU150" s="243">
        <f t="shared" si="1929"/>
        <v>0</v>
      </c>
      <c r="LV150" s="243">
        <f t="shared" si="1930"/>
        <v>0</v>
      </c>
      <c r="LW150" s="243">
        <f t="shared" si="1931"/>
        <v>0</v>
      </c>
      <c r="LX150" s="243">
        <f t="shared" si="1932"/>
        <v>0</v>
      </c>
      <c r="LY150" s="243">
        <f t="shared" si="1933"/>
        <v>0</v>
      </c>
      <c r="LZ150" s="243">
        <f t="shared" si="1934"/>
        <v>0</v>
      </c>
      <c r="MA150" s="243">
        <f t="shared" si="1935"/>
        <v>0</v>
      </c>
      <c r="MB150" s="243">
        <f t="shared" si="1936"/>
        <v>0</v>
      </c>
      <c r="MC150" s="243">
        <f t="shared" si="1957"/>
        <v>0</v>
      </c>
      <c r="MD150" s="243">
        <f t="shared" si="1937"/>
        <v>0</v>
      </c>
      <c r="ME150" s="243">
        <f t="shared" si="1938"/>
        <v>0</v>
      </c>
      <c r="MF150" s="243">
        <f t="shared" si="1939"/>
        <v>0</v>
      </c>
      <c r="MG150" s="243">
        <f t="shared" si="1940"/>
        <v>0</v>
      </c>
      <c r="MH150" s="243">
        <f t="shared" si="1941"/>
        <v>0</v>
      </c>
      <c r="MI150" s="243">
        <f t="shared" si="1942"/>
        <v>0</v>
      </c>
      <c r="MJ150" s="243">
        <f t="shared" si="1943"/>
        <v>0</v>
      </c>
      <c r="MK150" s="243">
        <f t="shared" si="1944"/>
        <v>0</v>
      </c>
      <c r="ML150" s="243">
        <f t="shared" si="1945"/>
        <v>0</v>
      </c>
      <c r="MM150" s="243">
        <f t="shared" si="1946"/>
        <v>0</v>
      </c>
      <c r="MN150" s="243">
        <f t="shared" si="1947"/>
        <v>0</v>
      </c>
      <c r="MO150" s="243">
        <f t="shared" si="1948"/>
        <v>0</v>
      </c>
      <c r="MP150" s="243">
        <f t="shared" si="1949"/>
        <v>0</v>
      </c>
      <c r="MQ150" s="243">
        <f t="shared" si="1950"/>
        <v>0</v>
      </c>
      <c r="MR150" s="243">
        <f t="shared" si="1951"/>
        <v>0</v>
      </c>
      <c r="MS150" s="243">
        <f t="shared" si="1952"/>
        <v>0</v>
      </c>
      <c r="MT150" s="243">
        <f t="shared" si="1953"/>
        <v>0</v>
      </c>
      <c r="MU150" s="243">
        <f t="shared" si="1954"/>
        <v>0</v>
      </c>
      <c r="MV150" s="243">
        <f t="shared" si="1955"/>
        <v>0</v>
      </c>
      <c r="MW150" s="861">
        <f t="shared" si="1576"/>
        <v>44531</v>
      </c>
      <c r="MX150" s="253">
        <f t="shared" si="1577"/>
        <v>451554.73</v>
      </c>
      <c r="MY150" s="243">
        <f t="shared" si="1578"/>
        <v>0</v>
      </c>
      <c r="MZ150" s="243">
        <f t="shared" si="1579"/>
        <v>0</v>
      </c>
      <c r="NA150" s="243">
        <f t="shared" si="1580"/>
        <v>451554.73</v>
      </c>
      <c r="NB150" s="359"/>
      <c r="NC150" s="1159">
        <f t="shared" si="2068"/>
        <v>43983</v>
      </c>
      <c r="ND150" s="378">
        <f t="shared" si="2069"/>
        <v>7782.87</v>
      </c>
      <c r="NE150" s="378">
        <f t="shared" si="2070"/>
        <v>0</v>
      </c>
      <c r="NF150" s="382">
        <f t="shared" si="2071"/>
        <v>0</v>
      </c>
      <c r="NG150" s="274">
        <f t="shared" si="2072"/>
        <v>7782.87</v>
      </c>
      <c r="NH150" s="819">
        <f t="shared" si="2073"/>
        <v>43983</v>
      </c>
      <c r="NI150" s="269">
        <f t="shared" si="2074"/>
        <v>7782.87</v>
      </c>
      <c r="NJ150" s="274">
        <f t="shared" si="2075"/>
        <v>0</v>
      </c>
      <c r="NK150" s="1113">
        <f t="shared" si="2076"/>
        <v>1</v>
      </c>
      <c r="NL150" s="992">
        <f t="shared" si="2077"/>
        <v>0</v>
      </c>
      <c r="NM150" s="413">
        <f t="shared" si="2078"/>
        <v>43983</v>
      </c>
      <c r="NN150" s="378">
        <f t="shared" si="2171"/>
        <v>329218.35499999998</v>
      </c>
      <c r="NO150" s="243">
        <f>MAX(NN55:NN150)</f>
        <v>329218.35499999998</v>
      </c>
      <c r="NP150" s="243">
        <f t="shared" si="2079"/>
        <v>0</v>
      </c>
      <c r="NQ150" s="276">
        <f>(NP150=NP203)*1</f>
        <v>0</v>
      </c>
      <c r="NR150" s="254">
        <f t="shared" si="2080"/>
        <v>0</v>
      </c>
      <c r="NS150" s="757"/>
      <c r="NT150" s="757"/>
      <c r="NU150" s="758"/>
      <c r="NV150" s="758"/>
      <c r="NW150" s="758"/>
      <c r="NX150" s="234"/>
      <c r="NY150" s="241"/>
      <c r="NZ150" s="241"/>
      <c r="OA150" s="143"/>
      <c r="OB150" s="241"/>
      <c r="OC150" s="241"/>
      <c r="OD150" s="236"/>
      <c r="OE150" s="236"/>
      <c r="OF150" s="236"/>
      <c r="OG150" s="234"/>
      <c r="OH150" s="143"/>
      <c r="OI150" s="236"/>
      <c r="OJ150" s="236"/>
      <c r="OK150" s="236"/>
      <c r="OL150" s="236"/>
      <c r="OM150" s="236"/>
      <c r="ON150" s="236"/>
      <c r="OO150" s="236"/>
      <c r="OP150" s="236"/>
      <c r="OQ150" s="236"/>
      <c r="OR150" s="236"/>
      <c r="OS150" s="236"/>
      <c r="OT150" s="236"/>
      <c r="OU150" s="236"/>
      <c r="OV150" s="236"/>
      <c r="OW150" s="236"/>
      <c r="OX150" s="236"/>
      <c r="OY150" s="236"/>
      <c r="OZ150" s="236"/>
      <c r="PA150" s="236"/>
      <c r="PB150" s="236"/>
      <c r="PC150" s="236"/>
      <c r="PD150" s="236"/>
      <c r="PE150" s="236"/>
      <c r="PF150" s="236"/>
      <c r="PG150" s="236"/>
      <c r="PH150" s="236"/>
      <c r="PI150" s="236"/>
      <c r="PJ150" s="236"/>
      <c r="PK150" s="236"/>
      <c r="PL150" s="236"/>
      <c r="PM150" s="236"/>
      <c r="PN150" s="236"/>
      <c r="PO150" s="236"/>
      <c r="PP150" s="236"/>
      <c r="PQ150" s="236"/>
      <c r="PR150" s="236"/>
      <c r="PS150" s="236"/>
      <c r="PT150" s="236"/>
      <c r="PU150" s="236"/>
      <c r="PV150" s="236"/>
      <c r="PW150" s="236"/>
      <c r="PX150" s="236"/>
      <c r="PY150" s="236"/>
      <c r="PZ150" s="236"/>
      <c r="QA150" s="236"/>
      <c r="QB150" s="236"/>
      <c r="QC150" s="236"/>
      <c r="QD150" s="236"/>
      <c r="QE150" s="236"/>
      <c r="QF150" s="236"/>
      <c r="QG150" s="236"/>
      <c r="QH150" s="236"/>
      <c r="QI150" s="236"/>
      <c r="QJ150" s="236"/>
      <c r="QK150" s="236"/>
      <c r="QL150" s="236"/>
      <c r="QM150" s="236"/>
      <c r="QN150" s="236"/>
      <c r="QO150" s="236"/>
      <c r="QP150" s="236"/>
      <c r="QQ150" s="236"/>
      <c r="QR150" s="236"/>
      <c r="QS150" s="236"/>
      <c r="QT150" s="236"/>
      <c r="QU150" s="236"/>
      <c r="QV150" s="236"/>
      <c r="QW150" s="236"/>
      <c r="QX150" s="236"/>
      <c r="QY150" s="84"/>
      <c r="QZ150" s="84"/>
      <c r="RA150" s="84"/>
      <c r="RB150" s="84"/>
      <c r="RC150" s="84"/>
      <c r="RD150" s="84"/>
      <c r="RE150" s="84"/>
      <c r="RF150" s="84"/>
      <c r="RG150" s="84"/>
      <c r="RH150" s="84"/>
      <c r="RI150" s="84"/>
      <c r="RJ150" s="84"/>
      <c r="RK150" s="84"/>
      <c r="RL150" s="84"/>
      <c r="RM150" s="84"/>
      <c r="RN150" s="84"/>
      <c r="RO150" s="84"/>
      <c r="RP150" s="84"/>
      <c r="RQ150" s="84"/>
      <c r="RR150" s="84"/>
      <c r="RS150" s="84"/>
      <c r="RT150" s="84"/>
      <c r="RU150" s="84"/>
      <c r="RV150" s="84"/>
      <c r="RW150" s="84"/>
      <c r="RX150" s="84"/>
      <c r="RY150" s="84"/>
      <c r="RZ150" s="84"/>
      <c r="SA150" s="84"/>
      <c r="SB150" s="84"/>
      <c r="SC150" s="84"/>
      <c r="SD150" s="84"/>
      <c r="SE150" s="84"/>
      <c r="SF150" s="84"/>
      <c r="SG150" s="84"/>
      <c r="SH150" s="84"/>
      <c r="SI150" s="84"/>
      <c r="SJ150" s="84"/>
      <c r="SK150" s="84"/>
      <c r="SL150" s="84"/>
      <c r="SM150" s="84"/>
      <c r="SN150" s="84"/>
      <c r="SO150" s="84"/>
      <c r="SP150" s="84"/>
      <c r="SQ150" s="84"/>
      <c r="SR150" s="84"/>
      <c r="SS150" s="84"/>
      <c r="ST150" s="84"/>
      <c r="SU150" s="84"/>
      <c r="SV150" s="84"/>
      <c r="SW150" s="84"/>
      <c r="SX150" s="84"/>
      <c r="SY150" s="84"/>
      <c r="SZ150" s="84"/>
      <c r="TA150" s="84"/>
      <c r="TB150" s="84"/>
      <c r="TC150" s="84"/>
      <c r="TD150" s="84"/>
      <c r="TE150" s="84"/>
      <c r="TF150" s="84"/>
      <c r="TG150" s="84"/>
      <c r="TH150" s="84"/>
      <c r="TI150" s="84"/>
      <c r="TJ150" s="84"/>
      <c r="TK150" s="84"/>
      <c r="TL150" s="84"/>
      <c r="TM150" s="84"/>
      <c r="TN150" s="84"/>
      <c r="TO150" s="84"/>
      <c r="TP150" s="84"/>
      <c r="TQ150" s="84"/>
      <c r="TR150" s="84"/>
      <c r="TS150" s="84"/>
      <c r="TT150" s="84"/>
      <c r="TU150" s="84"/>
      <c r="TV150" s="84"/>
      <c r="TW150" s="84"/>
      <c r="TX150" s="84"/>
      <c r="TY150" s="84"/>
      <c r="TZ150" s="84"/>
      <c r="UA150" s="84"/>
      <c r="UB150" s="84"/>
      <c r="UC150" s="84"/>
      <c r="UD150" s="84"/>
      <c r="UE150" s="84"/>
      <c r="UF150" s="84"/>
      <c r="UG150" s="84"/>
      <c r="UH150" s="84"/>
      <c r="UI150" s="84"/>
    </row>
    <row r="151" spans="1:555" s="90" customFormat="1" ht="19.5" customHeight="1" x14ac:dyDescent="0.35">
      <c r="A151" s="84"/>
      <c r="B151" s="1167">
        <f t="shared" si="2081"/>
        <v>44013</v>
      </c>
      <c r="C151" s="867">
        <f t="shared" si="2082"/>
        <v>88083.484999999986</v>
      </c>
      <c r="D151" s="869">
        <v>0</v>
      </c>
      <c r="E151" s="869">
        <v>0</v>
      </c>
      <c r="F151" s="867">
        <f t="shared" si="1958"/>
        <v>4702.5</v>
      </c>
      <c r="G151" s="870">
        <f t="shared" si="2083"/>
        <v>92785.984999999986</v>
      </c>
      <c r="H151" s="953">
        <f t="shared" si="2084"/>
        <v>5.3386852257264805E-2</v>
      </c>
      <c r="I151" s="355">
        <f t="shared" si="2085"/>
        <v>333920.85499999998</v>
      </c>
      <c r="J151" s="355">
        <f>MAX(I55:I151)</f>
        <v>333920.85499999998</v>
      </c>
      <c r="K151" s="355">
        <f t="shared" si="1959"/>
        <v>0</v>
      </c>
      <c r="L151" s="1145">
        <f t="shared" si="1960"/>
        <v>44013</v>
      </c>
      <c r="M151" s="330">
        <f t="shared" si="2086"/>
        <v>0</v>
      </c>
      <c r="N151" s="1035">
        <v>-1947.5</v>
      </c>
      <c r="O151" s="498">
        <f t="shared" si="1961"/>
        <v>0</v>
      </c>
      <c r="P151" s="330">
        <f t="shared" si="2087"/>
        <v>1</v>
      </c>
      <c r="Q151" s="382">
        <f t="shared" si="1962"/>
        <v>-194.75</v>
      </c>
      <c r="R151" s="274">
        <f t="shared" si="1963"/>
        <v>-194.75</v>
      </c>
      <c r="S151" s="499">
        <f t="shared" si="2088"/>
        <v>0</v>
      </c>
      <c r="T151" s="1036">
        <v>6645</v>
      </c>
      <c r="U151" s="269">
        <f t="shared" si="1964"/>
        <v>0</v>
      </c>
      <c r="V151" s="499">
        <f t="shared" si="2089"/>
        <v>1</v>
      </c>
      <c r="W151" s="1036">
        <v>664.5</v>
      </c>
      <c r="X151" s="269">
        <f t="shared" si="1965"/>
        <v>664.5</v>
      </c>
      <c r="Y151" s="499">
        <f t="shared" si="2090"/>
        <v>0</v>
      </c>
      <c r="Z151" s="298">
        <v>8100</v>
      </c>
      <c r="AA151" s="392">
        <f t="shared" si="1966"/>
        <v>0</v>
      </c>
      <c r="AB151" s="330">
        <f t="shared" si="2091"/>
        <v>0</v>
      </c>
      <c r="AC151" s="298">
        <f t="shared" si="1967"/>
        <v>4050</v>
      </c>
      <c r="AD151" s="274">
        <f t="shared" si="1968"/>
        <v>0</v>
      </c>
      <c r="AE151" s="499">
        <f t="shared" si="2092"/>
        <v>1</v>
      </c>
      <c r="AF151" s="1036">
        <v>810</v>
      </c>
      <c r="AG151" s="274">
        <f t="shared" si="1969"/>
        <v>810</v>
      </c>
      <c r="AH151" s="499">
        <f t="shared" si="2093"/>
        <v>0</v>
      </c>
      <c r="AI151" s="1036">
        <v>14305</v>
      </c>
      <c r="AJ151" s="392">
        <f t="shared" si="1970"/>
        <v>0</v>
      </c>
      <c r="AK151" s="330">
        <f t="shared" si="2094"/>
        <v>0</v>
      </c>
      <c r="AL151" s="1036">
        <v>7152.5</v>
      </c>
      <c r="AM151" s="274">
        <f t="shared" si="1971"/>
        <v>0</v>
      </c>
      <c r="AN151" s="499">
        <f t="shared" si="2095"/>
        <v>1</v>
      </c>
      <c r="AO151" s="1036">
        <v>2861</v>
      </c>
      <c r="AP151" s="392">
        <f t="shared" si="1972"/>
        <v>2861</v>
      </c>
      <c r="AQ151" s="316">
        <f t="shared" si="2096"/>
        <v>0</v>
      </c>
      <c r="AR151" s="964">
        <v>-1232.5</v>
      </c>
      <c r="AS151" s="392">
        <f t="shared" si="1973"/>
        <v>0</v>
      </c>
      <c r="AT151" s="276">
        <f t="shared" si="2097"/>
        <v>0</v>
      </c>
      <c r="AU151" s="964">
        <v>-616.25</v>
      </c>
      <c r="AV151" s="392">
        <f t="shared" si="1974"/>
        <v>0</v>
      </c>
      <c r="AW151" s="297">
        <f t="shared" si="2098"/>
        <v>1</v>
      </c>
      <c r="AX151" s="964">
        <v>-123.25</v>
      </c>
      <c r="AY151" s="274">
        <f t="shared" si="1975"/>
        <v>-123.25</v>
      </c>
      <c r="AZ151" s="499">
        <f t="shared" si="2099"/>
        <v>0</v>
      </c>
      <c r="BA151" s="268">
        <v>1510</v>
      </c>
      <c r="BB151" s="392">
        <f t="shared" si="1976"/>
        <v>0</v>
      </c>
      <c r="BC151" s="330">
        <f t="shared" si="2100"/>
        <v>0</v>
      </c>
      <c r="BD151" s="268">
        <v>855</v>
      </c>
      <c r="BE151" s="274">
        <f t="shared" si="1977"/>
        <v>0</v>
      </c>
      <c r="BF151" s="499">
        <f t="shared" si="2101"/>
        <v>0</v>
      </c>
      <c r="BG151" s="1036">
        <v>2675</v>
      </c>
      <c r="BH151" s="358">
        <f t="shared" si="1978"/>
        <v>0</v>
      </c>
      <c r="BI151" s="499">
        <f t="shared" si="2102"/>
        <v>0</v>
      </c>
      <c r="BJ151" s="1036">
        <v>2806.25</v>
      </c>
      <c r="BK151" s="269">
        <f t="shared" si="1979"/>
        <v>0</v>
      </c>
      <c r="BL151" s="499">
        <f t="shared" si="2103"/>
        <v>1</v>
      </c>
      <c r="BM151" s="382">
        <f t="shared" si="1980"/>
        <v>1403.125</v>
      </c>
      <c r="BN151" s="392">
        <f t="shared" si="1981"/>
        <v>1403.125</v>
      </c>
      <c r="BO151" s="499">
        <f t="shared" si="2104"/>
        <v>0</v>
      </c>
      <c r="BP151" s="1036">
        <v>1862.5</v>
      </c>
      <c r="BQ151" s="274">
        <f t="shared" si="1982"/>
        <v>0</v>
      </c>
      <c r="BR151" s="499">
        <f t="shared" si="2105"/>
        <v>0</v>
      </c>
      <c r="BS151" s="298">
        <v>243.75</v>
      </c>
      <c r="BT151" s="269">
        <f t="shared" si="1983"/>
        <v>0</v>
      </c>
      <c r="BU151" s="499">
        <f t="shared" si="2106"/>
        <v>1</v>
      </c>
      <c r="BV151" s="298">
        <f t="shared" si="1984"/>
        <v>121.875</v>
      </c>
      <c r="BW151" s="392">
        <f t="shared" si="1985"/>
        <v>121.875</v>
      </c>
      <c r="BX151" s="499">
        <f t="shared" si="2107"/>
        <v>0</v>
      </c>
      <c r="BY151" s="1036">
        <v>1965</v>
      </c>
      <c r="BZ151" s="392">
        <f t="shared" si="1986"/>
        <v>0</v>
      </c>
      <c r="CA151" s="297">
        <f t="shared" si="2172"/>
        <v>0</v>
      </c>
      <c r="CB151" s="964">
        <v>-8400</v>
      </c>
      <c r="CC151" s="269">
        <f t="shared" si="1987"/>
        <v>0</v>
      </c>
      <c r="CD151" s="501">
        <f t="shared" si="2108"/>
        <v>0</v>
      </c>
      <c r="CE151" s="298">
        <f t="shared" si="1988"/>
        <v>-4200</v>
      </c>
      <c r="CF151" s="500">
        <f t="shared" si="1989"/>
        <v>0</v>
      </c>
      <c r="CG151" s="330">
        <f t="shared" si="2109"/>
        <v>1</v>
      </c>
      <c r="CH151" s="964">
        <v>-840</v>
      </c>
      <c r="CI151" s="299">
        <f t="shared" si="1990"/>
        <v>-840</v>
      </c>
      <c r="CJ151" s="499">
        <f t="shared" si="2110"/>
        <v>0</v>
      </c>
      <c r="CK151" s="268"/>
      <c r="CL151" s="392">
        <f t="shared" si="1991"/>
        <v>0</v>
      </c>
      <c r="CM151" s="330">
        <f t="shared" si="2111"/>
        <v>0</v>
      </c>
      <c r="CN151" s="268"/>
      <c r="CO151" s="269">
        <f t="shared" si="1992"/>
        <v>0</v>
      </c>
      <c r="CP151" s="501">
        <f t="shared" si="2112"/>
        <v>0</v>
      </c>
      <c r="CQ151" s="497"/>
      <c r="CR151" s="299"/>
      <c r="CS151" s="330">
        <f t="shared" si="2113"/>
        <v>1</v>
      </c>
      <c r="CT151" s="268"/>
      <c r="CU151" s="274">
        <f t="shared" si="1993"/>
        <v>0</v>
      </c>
      <c r="CV151" s="323">
        <f t="shared" si="1994"/>
        <v>4702.5</v>
      </c>
      <c r="CW151" s="323">
        <f t="shared" si="2114"/>
        <v>333920.85499999998</v>
      </c>
      <c r="CX151" s="223"/>
      <c r="CY151" s="1127">
        <f t="shared" si="2115"/>
        <v>44013</v>
      </c>
      <c r="CZ151" s="297">
        <f t="shared" si="2116"/>
        <v>0</v>
      </c>
      <c r="DA151" s="269">
        <v>-4073.75</v>
      </c>
      <c r="DB151" s="299">
        <f t="shared" si="1995"/>
        <v>0</v>
      </c>
      <c r="DC151" s="297">
        <f t="shared" si="2117"/>
        <v>0</v>
      </c>
      <c r="DD151" s="298">
        <f t="shared" si="1996"/>
        <v>-407.375</v>
      </c>
      <c r="DE151" s="299">
        <f t="shared" si="1997"/>
        <v>0</v>
      </c>
      <c r="DF151" s="297">
        <f t="shared" si="2118"/>
        <v>0</v>
      </c>
      <c r="DG151" s="1034">
        <v>10190</v>
      </c>
      <c r="DH151" s="299">
        <f t="shared" si="1998"/>
        <v>0</v>
      </c>
      <c r="DI151" s="297">
        <f t="shared" si="2119"/>
        <v>0</v>
      </c>
      <c r="DJ151" s="1036">
        <v>1019</v>
      </c>
      <c r="DK151" s="596">
        <f t="shared" si="1999"/>
        <v>0</v>
      </c>
      <c r="DL151" s="297">
        <f t="shared" si="2120"/>
        <v>0</v>
      </c>
      <c r="DM151" s="1034">
        <v>11740</v>
      </c>
      <c r="DN151" s="596">
        <f t="shared" si="2000"/>
        <v>0</v>
      </c>
      <c r="DO151" s="330">
        <f t="shared" si="2121"/>
        <v>0</v>
      </c>
      <c r="DP151" s="298">
        <f t="shared" si="2001"/>
        <v>5870</v>
      </c>
      <c r="DQ151" s="274">
        <f t="shared" si="2002"/>
        <v>0</v>
      </c>
      <c r="DR151" s="499">
        <f t="shared" si="2122"/>
        <v>0</v>
      </c>
      <c r="DS151" s="298">
        <f t="shared" si="2003"/>
        <v>1174</v>
      </c>
      <c r="DT151" s="274">
        <f t="shared" si="2004"/>
        <v>0</v>
      </c>
      <c r="DU151" s="297">
        <f t="shared" si="2123"/>
        <v>0</v>
      </c>
      <c r="DV151" s="1036">
        <v>24245</v>
      </c>
      <c r="DW151" s="596">
        <f t="shared" si="2005"/>
        <v>0</v>
      </c>
      <c r="DX151" s="297">
        <f t="shared" si="2124"/>
        <v>0</v>
      </c>
      <c r="DY151" s="269">
        <f t="shared" si="2006"/>
        <v>12122.5</v>
      </c>
      <c r="DZ151" s="596">
        <f t="shared" si="2007"/>
        <v>0</v>
      </c>
      <c r="EA151" s="297">
        <f t="shared" si="2125"/>
        <v>0</v>
      </c>
      <c r="EB151" s="1053">
        <v>4849</v>
      </c>
      <c r="EC151" s="596">
        <f t="shared" si="2008"/>
        <v>0</v>
      </c>
      <c r="ED151" s="297">
        <f t="shared" si="2126"/>
        <v>0</v>
      </c>
      <c r="EE151" s="274">
        <v>-500</v>
      </c>
      <c r="EF151" s="596">
        <f t="shared" si="2009"/>
        <v>0</v>
      </c>
      <c r="EG151" s="297">
        <f t="shared" si="2127"/>
        <v>0</v>
      </c>
      <c r="EH151" s="269">
        <f t="shared" si="2010"/>
        <v>-250</v>
      </c>
      <c r="EI151" s="596">
        <f t="shared" si="2011"/>
        <v>0</v>
      </c>
      <c r="EJ151" s="276">
        <f t="shared" si="2128"/>
        <v>0</v>
      </c>
      <c r="EK151" s="269">
        <f t="shared" si="2012"/>
        <v>-50</v>
      </c>
      <c r="EL151" s="596">
        <f t="shared" si="2013"/>
        <v>0</v>
      </c>
      <c r="EM151" s="297">
        <f t="shared" si="2129"/>
        <v>0</v>
      </c>
      <c r="EN151" s="1225">
        <v>-640</v>
      </c>
      <c r="EO151" s="596">
        <f t="shared" si="2014"/>
        <v>0</v>
      </c>
      <c r="EP151" s="297">
        <f t="shared" si="2130"/>
        <v>0</v>
      </c>
      <c r="EQ151" s="269">
        <v>-665</v>
      </c>
      <c r="ER151" s="596">
        <f t="shared" si="2015"/>
        <v>0</v>
      </c>
      <c r="ES151" s="297">
        <f t="shared" si="2131"/>
        <v>0</v>
      </c>
      <c r="ET151" s="1036">
        <v>3260</v>
      </c>
      <c r="EU151" s="596">
        <f t="shared" si="2016"/>
        <v>0</v>
      </c>
      <c r="EV151" s="297">
        <f t="shared" si="2132"/>
        <v>0</v>
      </c>
      <c r="EW151" s="1036">
        <v>4312.5</v>
      </c>
      <c r="EX151" s="596">
        <f t="shared" si="2017"/>
        <v>0</v>
      </c>
      <c r="EY151" s="297">
        <f t="shared" si="2133"/>
        <v>0</v>
      </c>
      <c r="EZ151" s="1036">
        <v>2156.25</v>
      </c>
      <c r="FA151" s="596">
        <f t="shared" si="2018"/>
        <v>0</v>
      </c>
      <c r="FB151" s="297">
        <f t="shared" si="2134"/>
        <v>0</v>
      </c>
      <c r="FC151" s="1036">
        <v>3100</v>
      </c>
      <c r="FD151" s="596">
        <f t="shared" si="2019"/>
        <v>0</v>
      </c>
      <c r="FE151" s="297">
        <f t="shared" si="2135"/>
        <v>0</v>
      </c>
      <c r="FF151" s="964">
        <v>-2275</v>
      </c>
      <c r="FG151" s="596">
        <f t="shared" si="2020"/>
        <v>0</v>
      </c>
      <c r="FH151" s="297">
        <f t="shared" si="2136"/>
        <v>0</v>
      </c>
      <c r="FI151" s="964">
        <v>-1137.5</v>
      </c>
      <c r="FJ151" s="596">
        <f t="shared" si="2021"/>
        <v>0</v>
      </c>
      <c r="FK151" s="297">
        <f t="shared" si="2137"/>
        <v>0</v>
      </c>
      <c r="FL151" s="1036">
        <v>2865</v>
      </c>
      <c r="FM151" s="596">
        <f t="shared" si="2022"/>
        <v>0</v>
      </c>
      <c r="FN151" s="297">
        <f t="shared" si="2138"/>
        <v>0</v>
      </c>
      <c r="FO151" s="964">
        <v>-4720</v>
      </c>
      <c r="FP151" s="274">
        <f t="shared" si="2023"/>
        <v>0</v>
      </c>
      <c r="FQ151" s="274"/>
      <c r="FR151" s="297">
        <f t="shared" si="2139"/>
        <v>0</v>
      </c>
      <c r="FS151" s="269">
        <f t="shared" si="2024"/>
        <v>-2360</v>
      </c>
      <c r="FT151" s="596">
        <f t="shared" si="2025"/>
        <v>0</v>
      </c>
      <c r="FU151" s="297">
        <f t="shared" si="2140"/>
        <v>0</v>
      </c>
      <c r="FV151" s="269">
        <f t="shared" si="2026"/>
        <v>-472</v>
      </c>
      <c r="FW151" s="596">
        <f t="shared" si="2027"/>
        <v>0</v>
      </c>
      <c r="FX151" s="301">
        <f t="shared" si="2028"/>
        <v>0</v>
      </c>
      <c r="FY151" s="492">
        <f t="shared" si="2141"/>
        <v>0</v>
      </c>
      <c r="FZ151" s="302"/>
      <c r="GA151" s="1131">
        <f t="shared" si="2029"/>
        <v>44013</v>
      </c>
      <c r="GB151" s="316">
        <f t="shared" si="2142"/>
        <v>0</v>
      </c>
      <c r="GC151" s="323">
        <v>4443.75</v>
      </c>
      <c r="GD151" s="268">
        <f t="shared" si="2030"/>
        <v>0</v>
      </c>
      <c r="GE151" s="316">
        <f t="shared" si="2143"/>
        <v>0</v>
      </c>
      <c r="GF151" s="1036">
        <v>444.38</v>
      </c>
      <c r="GG151" s="386">
        <f t="shared" si="2031"/>
        <v>0</v>
      </c>
      <c r="GH151" s="669">
        <f t="shared" si="2144"/>
        <v>0</v>
      </c>
      <c r="GI151" s="1036">
        <v>11245</v>
      </c>
      <c r="GJ151" s="268">
        <f t="shared" si="2032"/>
        <v>0</v>
      </c>
      <c r="GK151" s="546">
        <f t="shared" si="2145"/>
        <v>0</v>
      </c>
      <c r="GL151" s="268">
        <f t="shared" si="2033"/>
        <v>1124.5</v>
      </c>
      <c r="GM151" s="386">
        <f t="shared" si="2034"/>
        <v>0</v>
      </c>
      <c r="GN151" s="297">
        <f t="shared" si="2146"/>
        <v>0</v>
      </c>
      <c r="GO151" s="269">
        <v>13130</v>
      </c>
      <c r="GP151" s="596">
        <f t="shared" si="2035"/>
        <v>0</v>
      </c>
      <c r="GQ151" s="330">
        <f t="shared" si="2147"/>
        <v>0</v>
      </c>
      <c r="GR151" s="298">
        <f t="shared" si="2036"/>
        <v>6565</v>
      </c>
      <c r="GS151" s="274">
        <f t="shared" si="2037"/>
        <v>0</v>
      </c>
      <c r="GT151" s="499">
        <f t="shared" si="2148"/>
        <v>0</v>
      </c>
      <c r="GU151" s="298">
        <f t="shared" si="2038"/>
        <v>1313</v>
      </c>
      <c r="GV151" s="274">
        <f t="shared" si="2039"/>
        <v>0</v>
      </c>
      <c r="GW151" s="499">
        <f t="shared" si="2149"/>
        <v>0</v>
      </c>
      <c r="GX151" s="1036">
        <v>18907.5</v>
      </c>
      <c r="GY151" s="274">
        <f t="shared" si="2040"/>
        <v>0</v>
      </c>
      <c r="GZ151" s="499">
        <f t="shared" si="2150"/>
        <v>0</v>
      </c>
      <c r="HA151" s="298">
        <f t="shared" si="2041"/>
        <v>9453.75</v>
      </c>
      <c r="HB151" s="274">
        <f t="shared" si="2042"/>
        <v>0</v>
      </c>
      <c r="HC151" s="499">
        <f t="shared" si="2151"/>
        <v>0</v>
      </c>
      <c r="HD151" s="1036">
        <v>3781.5</v>
      </c>
      <c r="HE151" s="274">
        <f t="shared" si="2043"/>
        <v>0</v>
      </c>
      <c r="HF151" s="691">
        <f t="shared" si="2152"/>
        <v>0</v>
      </c>
      <c r="HG151" s="317">
        <v>2850</v>
      </c>
      <c r="HH151" s="498">
        <f t="shared" si="2044"/>
        <v>0</v>
      </c>
      <c r="HI151" s="691">
        <f t="shared" si="2153"/>
        <v>0</v>
      </c>
      <c r="HJ151" s="317">
        <f t="shared" si="2045"/>
        <v>1425</v>
      </c>
      <c r="HK151" s="498">
        <f t="shared" si="2046"/>
        <v>0</v>
      </c>
      <c r="HL151" s="689">
        <f t="shared" si="2154"/>
        <v>0</v>
      </c>
      <c r="HM151" s="317">
        <f t="shared" si="2047"/>
        <v>285</v>
      </c>
      <c r="HN151" s="317">
        <f t="shared" si="2048"/>
        <v>0</v>
      </c>
      <c r="HO151" s="691">
        <f t="shared" si="2155"/>
        <v>0</v>
      </c>
      <c r="HP151" s="1036">
        <v>1540</v>
      </c>
      <c r="HQ151" s="498">
        <f t="shared" si="2049"/>
        <v>0</v>
      </c>
      <c r="HR151" s="499"/>
      <c r="HS151" s="298"/>
      <c r="HT151" s="392"/>
      <c r="HU151" s="691">
        <f t="shared" si="2156"/>
        <v>0</v>
      </c>
      <c r="HV151" s="1036">
        <v>0</v>
      </c>
      <c r="HW151" s="498">
        <f t="shared" si="2050"/>
        <v>0</v>
      </c>
      <c r="HX151" s="499"/>
      <c r="HY151" s="298"/>
      <c r="HZ151" s="392"/>
      <c r="IA151" s="689">
        <f t="shared" si="2157"/>
        <v>0</v>
      </c>
      <c r="IB151" s="1036">
        <v>1825</v>
      </c>
      <c r="IC151" s="317">
        <f t="shared" si="2051"/>
        <v>0</v>
      </c>
      <c r="ID151" s="499">
        <f t="shared" si="2158"/>
        <v>0</v>
      </c>
      <c r="IE151" s="1036">
        <v>153.5</v>
      </c>
      <c r="IF151" s="392">
        <f t="shared" si="2052"/>
        <v>0</v>
      </c>
      <c r="IG151" s="691">
        <f t="shared" si="2159"/>
        <v>0</v>
      </c>
      <c r="IH151" s="317">
        <v>5306.25</v>
      </c>
      <c r="II151" s="498">
        <f t="shared" si="2053"/>
        <v>0</v>
      </c>
      <c r="IJ151" s="691">
        <f t="shared" si="2160"/>
        <v>0</v>
      </c>
      <c r="IK151" s="298">
        <f t="shared" si="2054"/>
        <v>2653.125</v>
      </c>
      <c r="IL151" s="317">
        <f t="shared" si="2055"/>
        <v>0</v>
      </c>
      <c r="IM151" s="499">
        <f t="shared" si="2161"/>
        <v>0</v>
      </c>
      <c r="IN151" s="1036">
        <v>501.62</v>
      </c>
      <c r="IO151" s="392">
        <f t="shared" si="2056"/>
        <v>0</v>
      </c>
      <c r="IP151" s="499">
        <f t="shared" si="2162"/>
        <v>0</v>
      </c>
      <c r="IQ151" s="1036">
        <v>2175</v>
      </c>
      <c r="IR151" s="392">
        <f t="shared" si="2057"/>
        <v>0</v>
      </c>
      <c r="IS151" s="499"/>
      <c r="IT151" s="298"/>
      <c r="IU151" s="392"/>
      <c r="IV151" s="499">
        <f t="shared" si="2163"/>
        <v>0</v>
      </c>
      <c r="IW151" s="298">
        <v>393.75</v>
      </c>
      <c r="IX151" s="392">
        <f t="shared" si="2058"/>
        <v>0</v>
      </c>
      <c r="IY151" s="499">
        <f t="shared" si="2164"/>
        <v>0</v>
      </c>
      <c r="IZ151" s="298">
        <f t="shared" si="2059"/>
        <v>196.875</v>
      </c>
      <c r="JA151" s="392">
        <f t="shared" si="2060"/>
        <v>0</v>
      </c>
      <c r="JB151" s="385">
        <f t="shared" si="2165"/>
        <v>0</v>
      </c>
      <c r="JC151" s="298">
        <v>15.38</v>
      </c>
      <c r="JD151" s="392">
        <f t="shared" si="2061"/>
        <v>0</v>
      </c>
      <c r="JE151" s="499">
        <f t="shared" si="2166"/>
        <v>0</v>
      </c>
      <c r="JF151" s="298">
        <v>3205</v>
      </c>
      <c r="JG151" s="392">
        <f t="shared" si="2062"/>
        <v>0</v>
      </c>
      <c r="JH151" s="499">
        <f t="shared" si="2167"/>
        <v>0</v>
      </c>
      <c r="JI151" s="964">
        <v>-5650</v>
      </c>
      <c r="JJ151" s="392">
        <f t="shared" si="2063"/>
        <v>0</v>
      </c>
      <c r="JK151" s="499">
        <f t="shared" si="2168"/>
        <v>0</v>
      </c>
      <c r="JL151" s="964">
        <v>-2825</v>
      </c>
      <c r="JM151" s="392">
        <f t="shared" si="2064"/>
        <v>0</v>
      </c>
      <c r="JN151" s="499">
        <f t="shared" si="2169"/>
        <v>0</v>
      </c>
      <c r="JO151" s="298">
        <f t="shared" si="2065"/>
        <v>-565</v>
      </c>
      <c r="JP151" s="392">
        <f t="shared" si="2066"/>
        <v>0</v>
      </c>
      <c r="JQ151" s="561">
        <f t="shared" si="2067"/>
        <v>0</v>
      </c>
      <c r="JR151" s="498">
        <f t="shared" si="2170"/>
        <v>0</v>
      </c>
      <c r="JS151" s="223"/>
      <c r="JT151" s="254">
        <f t="shared" ref="JT151:JT162" si="2173">B175</f>
        <v>44562</v>
      </c>
      <c r="JU151" s="253">
        <f t="shared" ref="JU151:JU161" si="2174">JU150+O175</f>
        <v>0</v>
      </c>
      <c r="JV151" s="253">
        <f t="shared" ref="JV151:JV161" si="2175">JV150+R175</f>
        <v>40808.875</v>
      </c>
      <c r="JW151" s="253">
        <f t="shared" ref="JW151:JW161" si="2176">JW150+U175</f>
        <v>0</v>
      </c>
      <c r="JX151" s="253">
        <f t="shared" ref="JX151:JX160" si="2177">JX150+X175</f>
        <v>50516</v>
      </c>
      <c r="JY151" s="253">
        <f t="shared" ref="JY151:JY160" si="2178">JY150+AA175</f>
        <v>0</v>
      </c>
      <c r="JZ151" s="253">
        <f t="shared" ref="JZ151:JZ160" si="2179">JZ150+AD175</f>
        <v>0</v>
      </c>
      <c r="KA151" s="253">
        <f t="shared" ref="KA151:KA160" si="2180">KA150+AG175</f>
        <v>30783</v>
      </c>
      <c r="KB151" s="253">
        <f t="shared" ref="KB151:KB160" si="2181">KB150+AJ175</f>
        <v>0</v>
      </c>
      <c r="KC151" s="253">
        <f t="shared" ref="KC151:KC160" si="2182">KC150+AM175</f>
        <v>0</v>
      </c>
      <c r="KD151" s="831">
        <f t="shared" ref="KD151:KD160" si="2183">KD150+AP175</f>
        <v>73671</v>
      </c>
      <c r="KE151" s="831">
        <f t="shared" ref="KE151:KE160" si="2184">KE150+AS175</f>
        <v>0</v>
      </c>
      <c r="KF151" s="831">
        <f t="shared" ref="KF151:KF160" si="2185">KF150+AV175</f>
        <v>0</v>
      </c>
      <c r="KG151" s="831">
        <f t="shared" ref="KG151:KG160" si="2186">KG150+AY175</f>
        <v>19453.48</v>
      </c>
      <c r="KH151" s="831">
        <f t="shared" ref="KH151:KH160" si="2187">KH150+BB175</f>
        <v>0</v>
      </c>
      <c r="KI151" s="831">
        <f t="shared" ref="KI151:KI160" si="2188">KI150+BE175</f>
        <v>0</v>
      </c>
      <c r="KJ151" s="253">
        <f t="shared" ref="KJ151:KJ160" si="2189">KJ150+BH175</f>
        <v>0</v>
      </c>
      <c r="KK151" s="831">
        <f t="shared" ref="KK151:KK160" si="2190">KK150+BK175</f>
        <v>0</v>
      </c>
      <c r="KL151" s="831">
        <f t="shared" ref="KL151:KL160" si="2191">KL150+BN175</f>
        <v>128918.75</v>
      </c>
      <c r="KM151" s="831">
        <f t="shared" ref="KM151:KM160" si="2192">KM150+BQ175</f>
        <v>0</v>
      </c>
      <c r="KN151" s="831">
        <f t="shared" ref="KN151:KN160" si="2193">KN150+BT175</f>
        <v>0</v>
      </c>
      <c r="KO151" s="831">
        <f t="shared" ref="KO151:KO160" si="2194">KO150+BW175</f>
        <v>96184.375</v>
      </c>
      <c r="KP151" s="831">
        <f t="shared" ref="KP151:KP160" si="2195">KP150+BZ175</f>
        <v>0</v>
      </c>
      <c r="KQ151" s="831">
        <f t="shared" ref="KQ151:KQ160" si="2196">KQ150+CC175</f>
        <v>0</v>
      </c>
      <c r="KR151" s="831">
        <f t="shared" ref="KR151:KR160" si="2197">KR150+CF175</f>
        <v>0</v>
      </c>
      <c r="KS151" s="831">
        <f t="shared" ref="KS151:KS160" si="2198">KS150+CI175</f>
        <v>20544</v>
      </c>
      <c r="KT151" s="515">
        <f t="shared" ref="KT151:KT160" si="2199">KT150+DB175</f>
        <v>0</v>
      </c>
      <c r="KU151" s="243">
        <f t="shared" ref="KU151:KU160" si="2200">KU150+DE175</f>
        <v>0</v>
      </c>
      <c r="KV151" s="243">
        <f t="shared" ref="KV151:KV160" si="2201">KV150+DH175</f>
        <v>0</v>
      </c>
      <c r="KW151" s="243">
        <f t="shared" ref="KW151:KW160" si="2202">KW150+DK175</f>
        <v>0</v>
      </c>
      <c r="KX151" s="243">
        <f t="shared" ref="KX151:KX160" si="2203">KX150+DN175</f>
        <v>0</v>
      </c>
      <c r="KY151" s="243">
        <f t="shared" ref="KY151:KY160" si="2204">KY150+DQ175</f>
        <v>0</v>
      </c>
      <c r="KZ151" s="243">
        <f>KZ150+DT175</f>
        <v>0</v>
      </c>
      <c r="LA151" s="243">
        <f t="shared" ref="LA151:LA160" si="2205">LA150+DW175</f>
        <v>0</v>
      </c>
      <c r="LB151" s="243">
        <f t="shared" ref="LB151:LB160" si="2206">LB150+DZ175</f>
        <v>0</v>
      </c>
      <c r="LC151" s="243">
        <f t="shared" ref="LC151:LC160" si="2207">LC150+EC175</f>
        <v>0</v>
      </c>
      <c r="LD151" s="243">
        <f t="shared" ref="LD151:LD160" si="2208">LD150+EF175</f>
        <v>0</v>
      </c>
      <c r="LE151" s="243">
        <f t="shared" ref="LE151:LE160" si="2209">LE150+EI175</f>
        <v>0</v>
      </c>
      <c r="LF151" s="243">
        <f t="shared" ref="LF151:LF160" si="2210">LF150+EL175</f>
        <v>0</v>
      </c>
      <c r="LG151" s="243">
        <f t="shared" ref="LG151:LG160" si="2211">LG150+EO175</f>
        <v>0</v>
      </c>
      <c r="LH151" s="243">
        <f t="shared" ref="LH151:LH160" si="2212">LH150+ER175</f>
        <v>0</v>
      </c>
      <c r="LI151" s="243">
        <f t="shared" ref="LI151:LI160" si="2213">LI150+EU175</f>
        <v>0</v>
      </c>
      <c r="LJ151" s="243">
        <f t="shared" ref="LJ151:LJ160" si="2214">LJ150+EX175</f>
        <v>0</v>
      </c>
      <c r="LK151" s="243">
        <f t="shared" ref="LK151:LK160" si="2215">LK150+FA175</f>
        <v>0</v>
      </c>
      <c r="LL151" s="243">
        <f t="shared" ref="LL151:LL160" si="2216">LL150+FD175</f>
        <v>0</v>
      </c>
      <c r="LM151" s="243">
        <f t="shared" ref="LM151:LM160" si="2217">LM150+FG175</f>
        <v>0</v>
      </c>
      <c r="LN151" s="243">
        <f t="shared" ref="LN151:LN160" si="2218">LN150+FJ175</f>
        <v>0</v>
      </c>
      <c r="LO151" s="243">
        <f t="shared" ref="LO151:LO160" si="2219">LO150+FP175</f>
        <v>0</v>
      </c>
      <c r="LP151" s="243">
        <f t="shared" ref="LP151:LP160" si="2220">LP150+FT175</f>
        <v>0</v>
      </c>
      <c r="LQ151" s="243">
        <f t="shared" ref="LQ151:LQ160" si="2221">LQ150+FW175</f>
        <v>0</v>
      </c>
      <c r="LR151" s="515">
        <f t="shared" ref="LR151:LR160" si="2222">LR150+GD175</f>
        <v>0</v>
      </c>
      <c r="LS151" s="243">
        <f t="shared" ref="LS151:LS160" si="2223">LS150+GG175</f>
        <v>0</v>
      </c>
      <c r="LT151" s="243">
        <f t="shared" ref="LT151:LT160" si="2224">LT150+GJ175</f>
        <v>0</v>
      </c>
      <c r="LU151" s="243">
        <f t="shared" ref="LU151:LU160" si="2225">LU150+GM175</f>
        <v>0</v>
      </c>
      <c r="LV151" s="243">
        <f t="shared" ref="LV151:LV160" si="2226">LV150+GP175</f>
        <v>0</v>
      </c>
      <c r="LW151" s="243">
        <f t="shared" ref="LW151:LW160" si="2227">LW150+GS175</f>
        <v>0</v>
      </c>
      <c r="LX151" s="243">
        <f t="shared" ref="LX151:LX160" si="2228">LX150+GV175</f>
        <v>0</v>
      </c>
      <c r="LY151" s="243">
        <f t="shared" ref="LY151:LY160" si="2229">LY150+GY175</f>
        <v>0</v>
      </c>
      <c r="LZ151" s="243">
        <f t="shared" ref="LZ151:LZ160" si="2230">LZ150+HB175</f>
        <v>0</v>
      </c>
      <c r="MA151" s="243">
        <f t="shared" ref="MA151:MA160" si="2231">MA150+HE175</f>
        <v>0</v>
      </c>
      <c r="MB151" s="243">
        <f t="shared" ref="MB151:MB160" si="2232">MB150+HH175</f>
        <v>0</v>
      </c>
      <c r="MC151" s="243">
        <f>MC149+HK175</f>
        <v>0</v>
      </c>
      <c r="MD151" s="243">
        <f t="shared" ref="MD151:MD160" si="2233">MD150+HN175</f>
        <v>0</v>
      </c>
      <c r="ME151" s="243">
        <f t="shared" ref="ME151:ME160" si="2234">ME150+HQ175</f>
        <v>0</v>
      </c>
      <c r="MF151" s="243">
        <f t="shared" ref="MF151:MF160" si="2235">MF150+HW175</f>
        <v>0</v>
      </c>
      <c r="MG151" s="243">
        <f t="shared" ref="MG151:MG160" si="2236">MG150+IC175</f>
        <v>0</v>
      </c>
      <c r="MH151" s="243">
        <f t="shared" ref="MH151:MH160" si="2237">MH150+II175</f>
        <v>0</v>
      </c>
      <c r="MI151" s="243">
        <f t="shared" ref="MI151:MI160" si="2238">MI150+IL175</f>
        <v>0</v>
      </c>
      <c r="MJ151" s="243">
        <f t="shared" ref="MJ151:MJ160" si="2239">MJ150+IR175</f>
        <v>0</v>
      </c>
      <c r="MK151" s="243">
        <f t="shared" ref="MK151:MK160" si="2240">MK150+IX175</f>
        <v>0</v>
      </c>
      <c r="ML151" s="243">
        <f t="shared" ref="ML151:ML160" si="2241">ML150+JA175</f>
        <v>0</v>
      </c>
      <c r="MM151" s="243">
        <f t="shared" ref="MM151:MM160" si="2242">MM150+JG175</f>
        <v>0</v>
      </c>
      <c r="MN151" s="243">
        <f t="shared" ref="MN151:MN160" si="2243">MN150+JJ175</f>
        <v>0</v>
      </c>
      <c r="MO151" s="243">
        <f t="shared" ref="MO151:MO160" si="2244">MO150+JM175</f>
        <v>0</v>
      </c>
      <c r="MP151" s="243">
        <f t="shared" ref="MP151:MP160" si="2245">MP150+JP175</f>
        <v>0</v>
      </c>
      <c r="MQ151" s="243">
        <f t="shared" ref="MQ151:MQ160" si="2246">HT175+MQ150</f>
        <v>0</v>
      </c>
      <c r="MR151" s="243">
        <f t="shared" ref="MR151:MR160" si="2247">HZ175+MR150</f>
        <v>0</v>
      </c>
      <c r="MS151" s="243">
        <f t="shared" ref="MS151:MS160" si="2248">IF175+MS150</f>
        <v>0</v>
      </c>
      <c r="MT151" s="243">
        <f t="shared" ref="MT151:MT160" si="2249">IO175+MT150</f>
        <v>0</v>
      </c>
      <c r="MU151" s="243">
        <f t="shared" ref="MU151:MU160" si="2250">IU175+MU150</f>
        <v>0</v>
      </c>
      <c r="MV151" s="243">
        <f t="shared" ref="MV151:MV160" si="2251">JD175+MV150</f>
        <v>0</v>
      </c>
      <c r="MW151" s="861">
        <f t="shared" ref="MW151:MW158" si="2252">JT151</f>
        <v>44562</v>
      </c>
      <c r="MX151" s="253">
        <f t="shared" ref="MX151:MX158" si="2253">SUM(JU151:KS151)</f>
        <v>460879.48</v>
      </c>
      <c r="MY151" s="243">
        <f t="shared" ref="MY151:MY158" si="2254">SUM(KT151:LQ151)</f>
        <v>0</v>
      </c>
      <c r="MZ151" s="243">
        <f t="shared" ref="MZ151:MZ158" si="2255">SUM(LR151:MV151)</f>
        <v>0</v>
      </c>
      <c r="NA151" s="243">
        <f t="shared" ref="NA151:NA158" si="2256">SUM(MX151:MZ151)</f>
        <v>460879.48</v>
      </c>
      <c r="NB151" s="359"/>
      <c r="NC151" s="1159">
        <f t="shared" si="2068"/>
        <v>44013</v>
      </c>
      <c r="ND151" s="378">
        <f t="shared" si="2069"/>
        <v>4702.5</v>
      </c>
      <c r="NE151" s="378">
        <f t="shared" si="2070"/>
        <v>0</v>
      </c>
      <c r="NF151" s="382">
        <f t="shared" si="2071"/>
        <v>0</v>
      </c>
      <c r="NG151" s="274">
        <f t="shared" si="2072"/>
        <v>4702.5</v>
      </c>
      <c r="NH151" s="819">
        <f t="shared" si="2073"/>
        <v>44013</v>
      </c>
      <c r="NI151" s="269">
        <f t="shared" si="2074"/>
        <v>4702.5</v>
      </c>
      <c r="NJ151" s="274">
        <f t="shared" si="2075"/>
        <v>0</v>
      </c>
      <c r="NK151" s="1113">
        <f t="shared" si="2076"/>
        <v>1</v>
      </c>
      <c r="NL151" s="992">
        <f t="shared" si="2077"/>
        <v>0</v>
      </c>
      <c r="NM151" s="413">
        <f t="shared" si="2078"/>
        <v>44013</v>
      </c>
      <c r="NN151" s="378">
        <f t="shared" si="2171"/>
        <v>333920.85499999998</v>
      </c>
      <c r="NO151" s="243">
        <f>MAX(NN55:NN151)</f>
        <v>333920.85499999998</v>
      </c>
      <c r="NP151" s="243">
        <f t="shared" si="2079"/>
        <v>0</v>
      </c>
      <c r="NQ151" s="276">
        <f>(NP151=NP203)*1</f>
        <v>0</v>
      </c>
      <c r="NR151" s="254">
        <f t="shared" si="2080"/>
        <v>0</v>
      </c>
      <c r="NS151" s="757">
        <f>SUM(NG145:NG156)</f>
        <v>108453.09999999999</v>
      </c>
      <c r="NT151" s="757">
        <f>(NU151&gt;0)*NS151</f>
        <v>108453.09999999999</v>
      </c>
      <c r="NU151" s="758">
        <f>(NS151&gt;0)*1</f>
        <v>1</v>
      </c>
      <c r="NV151" s="758">
        <f>(NS151&lt;0)*1</f>
        <v>0</v>
      </c>
      <c r="NW151" s="758">
        <f>(NV151&gt;0)*NS151</f>
        <v>0</v>
      </c>
      <c r="NX151" s="234"/>
      <c r="NY151" s="241"/>
      <c r="NZ151" s="241"/>
      <c r="OA151" s="143"/>
      <c r="OB151" s="241"/>
      <c r="OC151" s="241"/>
      <c r="OD151" s="236"/>
      <c r="OE151" s="236"/>
      <c r="OF151" s="236"/>
      <c r="OG151" s="234"/>
      <c r="OH151" s="143"/>
      <c r="OI151" s="236"/>
      <c r="OJ151" s="236"/>
      <c r="OK151" s="236"/>
      <c r="OL151" s="236"/>
      <c r="OM151" s="236"/>
      <c r="ON151" s="236"/>
      <c r="OO151" s="236"/>
      <c r="OP151" s="236"/>
      <c r="OQ151" s="236"/>
      <c r="OR151" s="236"/>
      <c r="OS151" s="236"/>
      <c r="OT151" s="236"/>
      <c r="OU151" s="236"/>
      <c r="OV151" s="236"/>
      <c r="OW151" s="236"/>
      <c r="OX151" s="236"/>
      <c r="OY151" s="236"/>
      <c r="OZ151" s="236"/>
      <c r="PA151" s="236"/>
      <c r="PB151" s="236"/>
      <c r="PC151" s="236"/>
      <c r="PD151" s="236"/>
      <c r="PE151" s="236"/>
      <c r="PF151" s="236"/>
      <c r="PG151" s="236"/>
      <c r="PH151" s="236"/>
      <c r="PI151" s="236"/>
      <c r="PJ151" s="236"/>
      <c r="PK151" s="236"/>
      <c r="PL151" s="236"/>
      <c r="PM151" s="236"/>
      <c r="PN151" s="236"/>
      <c r="PO151" s="236"/>
      <c r="PP151" s="236"/>
      <c r="PQ151" s="236"/>
      <c r="PR151" s="236"/>
      <c r="PS151" s="236"/>
      <c r="PT151" s="236"/>
      <c r="PU151" s="236"/>
      <c r="PV151" s="236"/>
      <c r="PW151" s="236"/>
      <c r="PX151" s="236"/>
      <c r="PY151" s="236"/>
      <c r="PZ151" s="236"/>
      <c r="QA151" s="236"/>
      <c r="QB151" s="236"/>
      <c r="QC151" s="236"/>
      <c r="QD151" s="236"/>
      <c r="QE151" s="236"/>
      <c r="QF151" s="236"/>
      <c r="QG151" s="236"/>
      <c r="QH151" s="236"/>
      <c r="QI151" s="236"/>
      <c r="QJ151" s="236"/>
      <c r="QK151" s="236"/>
      <c r="QL151" s="236"/>
      <c r="QM151" s="236"/>
      <c r="QN151" s="236"/>
      <c r="QO151" s="236"/>
      <c r="QP151" s="236"/>
      <c r="QQ151" s="236"/>
      <c r="QR151" s="236"/>
      <c r="QS151" s="236"/>
      <c r="QT151" s="236"/>
      <c r="QU151" s="236"/>
      <c r="QV151" s="236"/>
      <c r="QW151" s="236"/>
      <c r="QX151" s="236"/>
      <c r="QY151" s="84"/>
      <c r="QZ151" s="84"/>
      <c r="RA151" s="84"/>
      <c r="RB151" s="84"/>
      <c r="RC151" s="84"/>
      <c r="RD151" s="84"/>
      <c r="RE151" s="84"/>
      <c r="RF151" s="84"/>
      <c r="RG151" s="84"/>
      <c r="RH151" s="84"/>
      <c r="RI151" s="84"/>
      <c r="RJ151" s="84"/>
      <c r="RK151" s="84"/>
      <c r="RL151" s="84"/>
      <c r="RM151" s="84"/>
      <c r="RN151" s="84"/>
      <c r="RO151" s="84"/>
      <c r="RP151" s="84"/>
      <c r="RQ151" s="84"/>
      <c r="RR151" s="84"/>
      <c r="RS151" s="84"/>
      <c r="RT151" s="84"/>
      <c r="RU151" s="84"/>
      <c r="RV151" s="84"/>
      <c r="RW151" s="84"/>
      <c r="RX151" s="84"/>
      <c r="RY151" s="84"/>
      <c r="RZ151" s="84"/>
      <c r="SA151" s="84"/>
      <c r="SB151" s="84"/>
      <c r="SC151" s="84"/>
      <c r="SD151" s="84"/>
      <c r="SE151" s="84"/>
      <c r="SF151" s="84"/>
      <c r="SG151" s="84"/>
      <c r="SH151" s="84"/>
      <c r="SI151" s="84"/>
      <c r="SJ151" s="84"/>
      <c r="SK151" s="84"/>
      <c r="SL151" s="84"/>
      <c r="SM151" s="84"/>
      <c r="SN151" s="84"/>
      <c r="SO151" s="84"/>
      <c r="SP151" s="84"/>
      <c r="SQ151" s="84"/>
      <c r="SR151" s="84"/>
      <c r="SS151" s="84"/>
      <c r="ST151" s="84"/>
      <c r="SU151" s="84"/>
      <c r="SV151" s="84"/>
      <c r="SW151" s="84"/>
      <c r="SX151" s="84"/>
      <c r="SY151" s="84"/>
      <c r="SZ151" s="84"/>
      <c r="TA151" s="84"/>
      <c r="TB151" s="84"/>
      <c r="TC151" s="84"/>
      <c r="TD151" s="84"/>
      <c r="TE151" s="84"/>
      <c r="TF151" s="84"/>
      <c r="TG151" s="84"/>
      <c r="TH151" s="84"/>
      <c r="TI151" s="84"/>
      <c r="TJ151" s="84"/>
      <c r="TK151" s="84"/>
      <c r="TL151" s="84"/>
      <c r="TM151" s="84"/>
      <c r="TN151" s="84"/>
      <c r="TO151" s="84"/>
      <c r="TP151" s="84"/>
      <c r="TQ151" s="84"/>
      <c r="TR151" s="84"/>
      <c r="TS151" s="84"/>
      <c r="TT151" s="84"/>
      <c r="TU151" s="84"/>
      <c r="TV151" s="84"/>
      <c r="TW151" s="84"/>
      <c r="TX151" s="84"/>
      <c r="TY151" s="84"/>
      <c r="TZ151" s="84"/>
      <c r="UA151" s="84"/>
      <c r="UB151" s="84"/>
      <c r="UC151" s="84"/>
      <c r="UD151" s="84"/>
      <c r="UE151" s="84"/>
      <c r="UF151" s="84"/>
      <c r="UG151" s="84"/>
      <c r="UH151" s="84"/>
      <c r="UI151" s="84"/>
    </row>
    <row r="152" spans="1:555" s="90" customFormat="1" ht="19.5" customHeight="1" x14ac:dyDescent="0.35">
      <c r="A152" s="84"/>
      <c r="B152" s="1167">
        <f t="shared" si="2081"/>
        <v>44044</v>
      </c>
      <c r="C152" s="867">
        <f t="shared" si="2082"/>
        <v>92785.984999999986</v>
      </c>
      <c r="D152" s="869">
        <v>0</v>
      </c>
      <c r="E152" s="869">
        <v>0</v>
      </c>
      <c r="F152" s="867">
        <f t="shared" si="1958"/>
        <v>11591.245000000001</v>
      </c>
      <c r="G152" s="870">
        <f t="shared" si="2083"/>
        <v>104377.22999999998</v>
      </c>
      <c r="H152" s="953">
        <f t="shared" si="2084"/>
        <v>0.12492452389226673</v>
      </c>
      <c r="I152" s="355">
        <f t="shared" si="2085"/>
        <v>345512.1</v>
      </c>
      <c r="J152" s="355">
        <f>MAX(I55:I152)</f>
        <v>345512.1</v>
      </c>
      <c r="K152" s="355">
        <f t="shared" si="1959"/>
        <v>0</v>
      </c>
      <c r="L152" s="1145">
        <f t="shared" si="1960"/>
        <v>44044</v>
      </c>
      <c r="M152" s="330">
        <f t="shared" si="2086"/>
        <v>0</v>
      </c>
      <c r="N152" s="1034">
        <v>5388.75</v>
      </c>
      <c r="O152" s="498">
        <f t="shared" si="1961"/>
        <v>0</v>
      </c>
      <c r="P152" s="330">
        <f t="shared" si="2087"/>
        <v>1</v>
      </c>
      <c r="Q152" s="382">
        <f t="shared" si="1962"/>
        <v>538.875</v>
      </c>
      <c r="R152" s="274">
        <f t="shared" si="1963"/>
        <v>538.875</v>
      </c>
      <c r="S152" s="499">
        <f t="shared" si="2088"/>
        <v>0</v>
      </c>
      <c r="T152" s="1036">
        <v>19005</v>
      </c>
      <c r="U152" s="269">
        <f t="shared" si="1964"/>
        <v>0</v>
      </c>
      <c r="V152" s="499">
        <f t="shared" si="2089"/>
        <v>1</v>
      </c>
      <c r="W152" s="1036">
        <v>1900.5</v>
      </c>
      <c r="X152" s="269">
        <f t="shared" si="1965"/>
        <v>1900.5</v>
      </c>
      <c r="Y152" s="499">
        <f t="shared" si="2090"/>
        <v>0</v>
      </c>
      <c r="Z152" s="298">
        <v>12660</v>
      </c>
      <c r="AA152" s="392">
        <f t="shared" si="1966"/>
        <v>0</v>
      </c>
      <c r="AB152" s="330">
        <f t="shared" si="2091"/>
        <v>0</v>
      </c>
      <c r="AC152" s="298">
        <f t="shared" si="1967"/>
        <v>6330</v>
      </c>
      <c r="AD152" s="274">
        <f t="shared" si="1968"/>
        <v>0</v>
      </c>
      <c r="AE152" s="499">
        <f t="shared" si="2092"/>
        <v>1</v>
      </c>
      <c r="AF152" s="1036">
        <v>1266</v>
      </c>
      <c r="AG152" s="274">
        <f t="shared" si="1969"/>
        <v>1266</v>
      </c>
      <c r="AH152" s="499">
        <f t="shared" si="2093"/>
        <v>0</v>
      </c>
      <c r="AI152" s="1036">
        <v>33525</v>
      </c>
      <c r="AJ152" s="392">
        <f t="shared" si="1970"/>
        <v>0</v>
      </c>
      <c r="AK152" s="330">
        <f t="shared" si="2094"/>
        <v>0</v>
      </c>
      <c r="AL152" s="1036">
        <v>16762.5</v>
      </c>
      <c r="AM152" s="274">
        <f t="shared" si="1971"/>
        <v>0</v>
      </c>
      <c r="AN152" s="499">
        <f t="shared" si="2095"/>
        <v>1</v>
      </c>
      <c r="AO152" s="1036">
        <v>6705</v>
      </c>
      <c r="AP152" s="392">
        <f t="shared" si="1972"/>
        <v>6705</v>
      </c>
      <c r="AQ152" s="316">
        <f t="shared" si="2096"/>
        <v>0</v>
      </c>
      <c r="AR152" s="1036">
        <v>4156.25</v>
      </c>
      <c r="AS152" s="392">
        <f t="shared" si="1973"/>
        <v>0</v>
      </c>
      <c r="AT152" s="276">
        <f t="shared" si="2097"/>
        <v>0</v>
      </c>
      <c r="AU152" s="1036">
        <v>2078.12</v>
      </c>
      <c r="AV152" s="392">
        <f t="shared" si="1974"/>
        <v>0</v>
      </c>
      <c r="AW152" s="297">
        <f t="shared" si="2098"/>
        <v>1</v>
      </c>
      <c r="AX152" s="1036">
        <v>415.62</v>
      </c>
      <c r="AY152" s="274">
        <f t="shared" si="1975"/>
        <v>415.62</v>
      </c>
      <c r="AZ152" s="499">
        <f t="shared" si="2099"/>
        <v>0</v>
      </c>
      <c r="BA152" s="268">
        <v>2120</v>
      </c>
      <c r="BB152" s="392">
        <f t="shared" si="1976"/>
        <v>0</v>
      </c>
      <c r="BC152" s="330">
        <f t="shared" si="2100"/>
        <v>0</v>
      </c>
      <c r="BD152" s="268">
        <v>1800</v>
      </c>
      <c r="BE152" s="274">
        <f t="shared" si="1977"/>
        <v>0</v>
      </c>
      <c r="BF152" s="499">
        <f t="shared" si="2101"/>
        <v>0</v>
      </c>
      <c r="BG152" s="1036">
        <v>2162.5</v>
      </c>
      <c r="BH152" s="358">
        <f t="shared" si="1978"/>
        <v>0</v>
      </c>
      <c r="BI152" s="499">
        <f t="shared" si="2102"/>
        <v>0</v>
      </c>
      <c r="BJ152" s="1036">
        <v>1281.25</v>
      </c>
      <c r="BK152" s="269">
        <f t="shared" si="1979"/>
        <v>0</v>
      </c>
      <c r="BL152" s="499">
        <f t="shared" si="2103"/>
        <v>1</v>
      </c>
      <c r="BM152" s="382">
        <f t="shared" si="1980"/>
        <v>640.625</v>
      </c>
      <c r="BN152" s="392">
        <f t="shared" si="1981"/>
        <v>640.625</v>
      </c>
      <c r="BO152" s="499">
        <f t="shared" si="2104"/>
        <v>0</v>
      </c>
      <c r="BP152" s="1036">
        <v>2006.25</v>
      </c>
      <c r="BQ152" s="274">
        <f t="shared" si="1982"/>
        <v>0</v>
      </c>
      <c r="BR152" s="499">
        <f t="shared" si="2105"/>
        <v>0</v>
      </c>
      <c r="BS152" s="298">
        <v>1681.25</v>
      </c>
      <c r="BT152" s="269">
        <f t="shared" si="1983"/>
        <v>0</v>
      </c>
      <c r="BU152" s="499">
        <f t="shared" si="2106"/>
        <v>1</v>
      </c>
      <c r="BV152" s="298">
        <f t="shared" si="1984"/>
        <v>840.625</v>
      </c>
      <c r="BW152" s="392">
        <f t="shared" si="1985"/>
        <v>840.625</v>
      </c>
      <c r="BX152" s="499">
        <f t="shared" si="2107"/>
        <v>0</v>
      </c>
      <c r="BY152" s="1036">
        <v>655</v>
      </c>
      <c r="BZ152" s="392">
        <f t="shared" si="1986"/>
        <v>0</v>
      </c>
      <c r="CA152" s="297">
        <f t="shared" si="2172"/>
        <v>0</v>
      </c>
      <c r="CB152" s="964">
        <v>-7160</v>
      </c>
      <c r="CC152" s="269">
        <f t="shared" si="1987"/>
        <v>0</v>
      </c>
      <c r="CD152" s="501">
        <f t="shared" si="2108"/>
        <v>0</v>
      </c>
      <c r="CE152" s="298">
        <f t="shared" si="1988"/>
        <v>-3580</v>
      </c>
      <c r="CF152" s="500">
        <f t="shared" si="1989"/>
        <v>0</v>
      </c>
      <c r="CG152" s="330">
        <f t="shared" si="2109"/>
        <v>1</v>
      </c>
      <c r="CH152" s="964">
        <v>-716</v>
      </c>
      <c r="CI152" s="299">
        <f t="shared" si="1990"/>
        <v>-716</v>
      </c>
      <c r="CJ152" s="499">
        <f t="shared" si="2110"/>
        <v>0</v>
      </c>
      <c r="CK152" s="268"/>
      <c r="CL152" s="392">
        <f t="shared" si="1991"/>
        <v>0</v>
      </c>
      <c r="CM152" s="330">
        <f t="shared" si="2111"/>
        <v>0</v>
      </c>
      <c r="CN152" s="268"/>
      <c r="CO152" s="269">
        <f t="shared" si="1992"/>
        <v>0</v>
      </c>
      <c r="CP152" s="501">
        <f t="shared" si="2112"/>
        <v>0</v>
      </c>
      <c r="CQ152" s="497"/>
      <c r="CR152" s="299"/>
      <c r="CS152" s="330">
        <f t="shared" si="2113"/>
        <v>1</v>
      </c>
      <c r="CT152" s="268"/>
      <c r="CU152" s="274">
        <f t="shared" si="1993"/>
        <v>0</v>
      </c>
      <c r="CV152" s="323">
        <f t="shared" si="1994"/>
        <v>11591.245000000001</v>
      </c>
      <c r="CW152" s="323">
        <f t="shared" si="2114"/>
        <v>345512.1</v>
      </c>
      <c r="CX152" s="223"/>
      <c r="CY152" s="1127">
        <f t="shared" si="2115"/>
        <v>44044</v>
      </c>
      <c r="CZ152" s="297">
        <f t="shared" si="2116"/>
        <v>0</v>
      </c>
      <c r="DA152" s="269">
        <v>7621.25</v>
      </c>
      <c r="DB152" s="299">
        <f t="shared" si="1995"/>
        <v>0</v>
      </c>
      <c r="DC152" s="297">
        <f t="shared" si="2117"/>
        <v>0</v>
      </c>
      <c r="DD152" s="298">
        <f t="shared" si="1996"/>
        <v>762.125</v>
      </c>
      <c r="DE152" s="299">
        <f t="shared" si="1997"/>
        <v>0</v>
      </c>
      <c r="DF152" s="297">
        <f t="shared" si="2118"/>
        <v>0</v>
      </c>
      <c r="DG152" s="1034">
        <v>18330</v>
      </c>
      <c r="DH152" s="299">
        <f t="shared" si="1998"/>
        <v>0</v>
      </c>
      <c r="DI152" s="297">
        <f t="shared" si="2119"/>
        <v>0</v>
      </c>
      <c r="DJ152" s="1036">
        <v>1833</v>
      </c>
      <c r="DK152" s="596">
        <f t="shared" si="1999"/>
        <v>0</v>
      </c>
      <c r="DL152" s="297">
        <f t="shared" si="2120"/>
        <v>0</v>
      </c>
      <c r="DM152" s="1034">
        <v>10910</v>
      </c>
      <c r="DN152" s="596">
        <f t="shared" si="2000"/>
        <v>0</v>
      </c>
      <c r="DO152" s="330">
        <f t="shared" si="2121"/>
        <v>0</v>
      </c>
      <c r="DP152" s="298">
        <f t="shared" si="2001"/>
        <v>5455</v>
      </c>
      <c r="DQ152" s="274">
        <f t="shared" si="2002"/>
        <v>0</v>
      </c>
      <c r="DR152" s="499">
        <f t="shared" si="2122"/>
        <v>0</v>
      </c>
      <c r="DS152" s="298">
        <f t="shared" si="2003"/>
        <v>1091</v>
      </c>
      <c r="DT152" s="274">
        <f t="shared" si="2004"/>
        <v>0</v>
      </c>
      <c r="DU152" s="297">
        <f t="shared" si="2123"/>
        <v>0</v>
      </c>
      <c r="DV152" s="1036">
        <v>14712.5</v>
      </c>
      <c r="DW152" s="596">
        <f t="shared" si="2005"/>
        <v>0</v>
      </c>
      <c r="DX152" s="297">
        <f t="shared" si="2124"/>
        <v>0</v>
      </c>
      <c r="DY152" s="269">
        <f t="shared" si="2006"/>
        <v>7356.25</v>
      </c>
      <c r="DZ152" s="596">
        <f t="shared" si="2007"/>
        <v>0</v>
      </c>
      <c r="EA152" s="297">
        <f t="shared" si="2125"/>
        <v>0</v>
      </c>
      <c r="EB152" s="1053">
        <v>2942.5</v>
      </c>
      <c r="EC152" s="596">
        <f t="shared" si="2008"/>
        <v>0</v>
      </c>
      <c r="ED152" s="297">
        <f t="shared" si="2126"/>
        <v>0</v>
      </c>
      <c r="EE152" s="274">
        <v>-350</v>
      </c>
      <c r="EF152" s="596">
        <f t="shared" si="2009"/>
        <v>0</v>
      </c>
      <c r="EG152" s="297">
        <f t="shared" si="2127"/>
        <v>0</v>
      </c>
      <c r="EH152" s="269">
        <f t="shared" si="2010"/>
        <v>-175</v>
      </c>
      <c r="EI152" s="596">
        <f t="shared" si="2011"/>
        <v>0</v>
      </c>
      <c r="EJ152" s="276">
        <f t="shared" si="2128"/>
        <v>0</v>
      </c>
      <c r="EK152" s="269">
        <f t="shared" si="2012"/>
        <v>-35</v>
      </c>
      <c r="EL152" s="596">
        <f t="shared" si="2013"/>
        <v>0</v>
      </c>
      <c r="EM152" s="297">
        <f t="shared" si="2129"/>
        <v>0</v>
      </c>
      <c r="EN152" s="1224">
        <v>1340</v>
      </c>
      <c r="EO152" s="596">
        <f t="shared" si="2014"/>
        <v>0</v>
      </c>
      <c r="EP152" s="297">
        <f t="shared" si="2130"/>
        <v>0</v>
      </c>
      <c r="EQ152" s="269">
        <v>-1060</v>
      </c>
      <c r="ER152" s="596">
        <f t="shared" si="2015"/>
        <v>0</v>
      </c>
      <c r="ES152" s="297">
        <f t="shared" si="2131"/>
        <v>0</v>
      </c>
      <c r="ET152" s="964">
        <v>-320</v>
      </c>
      <c r="EU152" s="596">
        <f t="shared" si="2016"/>
        <v>0</v>
      </c>
      <c r="EV152" s="297">
        <f t="shared" si="2132"/>
        <v>0</v>
      </c>
      <c r="EW152" s="1036">
        <v>750</v>
      </c>
      <c r="EX152" s="596">
        <f t="shared" si="2017"/>
        <v>0</v>
      </c>
      <c r="EY152" s="297">
        <f t="shared" si="2133"/>
        <v>0</v>
      </c>
      <c r="EZ152" s="1036">
        <v>375.86</v>
      </c>
      <c r="FA152" s="596">
        <f t="shared" si="2018"/>
        <v>0</v>
      </c>
      <c r="FB152" s="297">
        <f t="shared" si="2134"/>
        <v>0</v>
      </c>
      <c r="FC152" s="964">
        <v>-1362.5</v>
      </c>
      <c r="FD152" s="596">
        <f t="shared" si="2019"/>
        <v>0</v>
      </c>
      <c r="FE152" s="297">
        <f t="shared" si="2135"/>
        <v>0</v>
      </c>
      <c r="FF152" s="964">
        <v>-1581.25</v>
      </c>
      <c r="FG152" s="596">
        <f t="shared" si="2020"/>
        <v>0</v>
      </c>
      <c r="FH152" s="297">
        <f t="shared" si="2136"/>
        <v>0</v>
      </c>
      <c r="FI152" s="964">
        <v>-790.62</v>
      </c>
      <c r="FJ152" s="596">
        <f t="shared" si="2021"/>
        <v>0</v>
      </c>
      <c r="FK152" s="297">
        <f t="shared" si="2137"/>
        <v>0</v>
      </c>
      <c r="FL152" s="1036">
        <v>1005</v>
      </c>
      <c r="FM152" s="596">
        <f t="shared" si="2022"/>
        <v>0</v>
      </c>
      <c r="FN152" s="297">
        <f t="shared" si="2138"/>
        <v>0</v>
      </c>
      <c r="FO152" s="964">
        <v>-5760</v>
      </c>
      <c r="FP152" s="274">
        <f t="shared" si="2023"/>
        <v>0</v>
      </c>
      <c r="FQ152" s="274"/>
      <c r="FR152" s="297">
        <f t="shared" si="2139"/>
        <v>0</v>
      </c>
      <c r="FS152" s="269">
        <f t="shared" si="2024"/>
        <v>-2880</v>
      </c>
      <c r="FT152" s="596">
        <f t="shared" si="2025"/>
        <v>0</v>
      </c>
      <c r="FU152" s="297">
        <f t="shared" si="2140"/>
        <v>0</v>
      </c>
      <c r="FV152" s="269">
        <f t="shared" si="2026"/>
        <v>-576</v>
      </c>
      <c r="FW152" s="596">
        <f t="shared" si="2027"/>
        <v>0</v>
      </c>
      <c r="FX152" s="301">
        <f t="shared" si="2028"/>
        <v>0</v>
      </c>
      <c r="FY152" s="492">
        <f t="shared" si="2141"/>
        <v>0</v>
      </c>
      <c r="FZ152" s="302"/>
      <c r="GA152" s="1131">
        <f t="shared" si="2029"/>
        <v>44044</v>
      </c>
      <c r="GB152" s="316">
        <f t="shared" si="2142"/>
        <v>0</v>
      </c>
      <c r="GC152" s="323">
        <v>9006.25</v>
      </c>
      <c r="GD152" s="268">
        <f t="shared" si="2030"/>
        <v>0</v>
      </c>
      <c r="GE152" s="316">
        <f t="shared" si="2143"/>
        <v>0</v>
      </c>
      <c r="GF152" s="1036">
        <v>900.63</v>
      </c>
      <c r="GG152" s="386">
        <f t="shared" si="2031"/>
        <v>0</v>
      </c>
      <c r="GH152" s="669">
        <f t="shared" si="2144"/>
        <v>0</v>
      </c>
      <c r="GI152" s="1036">
        <v>21065</v>
      </c>
      <c r="GJ152" s="268">
        <f t="shared" si="2032"/>
        <v>0</v>
      </c>
      <c r="GK152" s="546">
        <f t="shared" si="2145"/>
        <v>0</v>
      </c>
      <c r="GL152" s="268">
        <f t="shared" si="2033"/>
        <v>2106.5</v>
      </c>
      <c r="GM152" s="386">
        <f t="shared" si="2034"/>
        <v>0</v>
      </c>
      <c r="GN152" s="297">
        <f t="shared" si="2146"/>
        <v>0</v>
      </c>
      <c r="GO152" s="269">
        <v>647.5</v>
      </c>
      <c r="GP152" s="596">
        <f t="shared" si="2035"/>
        <v>0</v>
      </c>
      <c r="GQ152" s="330">
        <f t="shared" si="2147"/>
        <v>0</v>
      </c>
      <c r="GR152" s="298">
        <f t="shared" si="2036"/>
        <v>323.75</v>
      </c>
      <c r="GS152" s="274">
        <f t="shared" si="2037"/>
        <v>0</v>
      </c>
      <c r="GT152" s="499">
        <f t="shared" si="2148"/>
        <v>0</v>
      </c>
      <c r="GU152" s="298">
        <f t="shared" si="2038"/>
        <v>64.75</v>
      </c>
      <c r="GV152" s="274">
        <f t="shared" si="2039"/>
        <v>0</v>
      </c>
      <c r="GW152" s="499">
        <f t="shared" si="2149"/>
        <v>0</v>
      </c>
      <c r="GX152" s="1036">
        <v>5850</v>
      </c>
      <c r="GY152" s="274">
        <f t="shared" si="2040"/>
        <v>0</v>
      </c>
      <c r="GZ152" s="499">
        <f t="shared" si="2150"/>
        <v>0</v>
      </c>
      <c r="HA152" s="298">
        <f t="shared" si="2041"/>
        <v>2925</v>
      </c>
      <c r="HB152" s="274">
        <f t="shared" si="2042"/>
        <v>0</v>
      </c>
      <c r="HC152" s="499">
        <f t="shared" si="2151"/>
        <v>0</v>
      </c>
      <c r="HD152" s="1036">
        <v>1170</v>
      </c>
      <c r="HE152" s="274">
        <f t="shared" si="2043"/>
        <v>0</v>
      </c>
      <c r="HF152" s="691">
        <f t="shared" si="2152"/>
        <v>0</v>
      </c>
      <c r="HG152" s="317">
        <v>535</v>
      </c>
      <c r="HH152" s="498">
        <f t="shared" si="2044"/>
        <v>0</v>
      </c>
      <c r="HI152" s="691">
        <f t="shared" si="2153"/>
        <v>0</v>
      </c>
      <c r="HJ152" s="317">
        <f t="shared" si="2045"/>
        <v>267.5</v>
      </c>
      <c r="HK152" s="498">
        <f t="shared" si="2046"/>
        <v>0</v>
      </c>
      <c r="HL152" s="689">
        <f t="shared" si="2154"/>
        <v>0</v>
      </c>
      <c r="HM152" s="317">
        <f t="shared" si="2047"/>
        <v>53.5</v>
      </c>
      <c r="HN152" s="317">
        <f t="shared" si="2048"/>
        <v>0</v>
      </c>
      <c r="HO152" s="691">
        <f t="shared" si="2155"/>
        <v>0</v>
      </c>
      <c r="HP152" s="1036">
        <v>790</v>
      </c>
      <c r="HQ152" s="498">
        <f t="shared" si="2049"/>
        <v>0</v>
      </c>
      <c r="HR152" s="499"/>
      <c r="HS152" s="298"/>
      <c r="HT152" s="392"/>
      <c r="HU152" s="691">
        <f t="shared" si="2156"/>
        <v>0</v>
      </c>
      <c r="HV152" s="1036">
        <v>375</v>
      </c>
      <c r="HW152" s="498">
        <f t="shared" si="2050"/>
        <v>0</v>
      </c>
      <c r="HX152" s="499"/>
      <c r="HY152" s="298"/>
      <c r="HZ152" s="392"/>
      <c r="IA152" s="689">
        <f t="shared" si="2157"/>
        <v>0</v>
      </c>
      <c r="IB152" s="964">
        <v>-2612.5</v>
      </c>
      <c r="IC152" s="317">
        <f t="shared" si="2051"/>
        <v>0</v>
      </c>
      <c r="ID152" s="499">
        <f t="shared" si="2158"/>
        <v>0</v>
      </c>
      <c r="IE152" s="964">
        <v>-320.75</v>
      </c>
      <c r="IF152" s="392">
        <f t="shared" si="2052"/>
        <v>0</v>
      </c>
      <c r="IG152" s="691">
        <f t="shared" si="2159"/>
        <v>0</v>
      </c>
      <c r="IH152" s="317">
        <v>-831.25</v>
      </c>
      <c r="II152" s="498">
        <f t="shared" si="2053"/>
        <v>0</v>
      </c>
      <c r="IJ152" s="691">
        <f t="shared" si="2160"/>
        <v>0</v>
      </c>
      <c r="IK152" s="298">
        <f t="shared" si="2054"/>
        <v>-415.625</v>
      </c>
      <c r="IL152" s="317">
        <f t="shared" si="2055"/>
        <v>0</v>
      </c>
      <c r="IM152" s="499">
        <f t="shared" si="2161"/>
        <v>0</v>
      </c>
      <c r="IN152" s="964">
        <v>-162.63</v>
      </c>
      <c r="IO152" s="392">
        <f t="shared" si="2056"/>
        <v>0</v>
      </c>
      <c r="IP152" s="499">
        <f t="shared" si="2162"/>
        <v>0</v>
      </c>
      <c r="IQ152" s="964">
        <v>-468.75</v>
      </c>
      <c r="IR152" s="392">
        <f t="shared" si="2057"/>
        <v>0</v>
      </c>
      <c r="IS152" s="499"/>
      <c r="IT152" s="298"/>
      <c r="IU152" s="392"/>
      <c r="IV152" s="499">
        <f t="shared" si="2163"/>
        <v>0</v>
      </c>
      <c r="IW152" s="298">
        <v>-1443.75</v>
      </c>
      <c r="IX152" s="392">
        <f t="shared" si="2058"/>
        <v>0</v>
      </c>
      <c r="IY152" s="499">
        <f t="shared" si="2164"/>
        <v>0</v>
      </c>
      <c r="IZ152" s="298">
        <f t="shared" si="2059"/>
        <v>-721.875</v>
      </c>
      <c r="JA152" s="392">
        <f t="shared" si="2060"/>
        <v>0</v>
      </c>
      <c r="JB152" s="385">
        <f t="shared" si="2165"/>
        <v>0</v>
      </c>
      <c r="JC152" s="298">
        <v>-168.37</v>
      </c>
      <c r="JD152" s="392">
        <f t="shared" si="2061"/>
        <v>0</v>
      </c>
      <c r="JE152" s="499">
        <f t="shared" si="2166"/>
        <v>0</v>
      </c>
      <c r="JF152" s="298">
        <v>195</v>
      </c>
      <c r="JG152" s="392">
        <f t="shared" si="2062"/>
        <v>0</v>
      </c>
      <c r="JH152" s="499">
        <f t="shared" si="2167"/>
        <v>0</v>
      </c>
      <c r="JI152" s="964">
        <v>-200</v>
      </c>
      <c r="JJ152" s="392">
        <f t="shared" si="2063"/>
        <v>0</v>
      </c>
      <c r="JK152" s="499">
        <f t="shared" si="2168"/>
        <v>0</v>
      </c>
      <c r="JL152" s="964">
        <v>-100</v>
      </c>
      <c r="JM152" s="392">
        <f t="shared" si="2064"/>
        <v>0</v>
      </c>
      <c r="JN152" s="499">
        <f t="shared" si="2169"/>
        <v>0</v>
      </c>
      <c r="JO152" s="298">
        <f t="shared" si="2065"/>
        <v>-20</v>
      </c>
      <c r="JP152" s="392">
        <f t="shared" si="2066"/>
        <v>0</v>
      </c>
      <c r="JQ152" s="561">
        <f t="shared" si="2067"/>
        <v>0</v>
      </c>
      <c r="JR152" s="498">
        <f t="shared" si="2170"/>
        <v>0</v>
      </c>
      <c r="JS152" s="223"/>
      <c r="JT152" s="254">
        <f t="shared" si="2173"/>
        <v>44593</v>
      </c>
      <c r="JU152" s="253">
        <f t="shared" si="2174"/>
        <v>0</v>
      </c>
      <c r="JV152" s="253">
        <f t="shared" si="2175"/>
        <v>42894</v>
      </c>
      <c r="JW152" s="253">
        <f t="shared" si="2176"/>
        <v>0</v>
      </c>
      <c r="JX152" s="253">
        <f t="shared" si="2177"/>
        <v>54356.5</v>
      </c>
      <c r="JY152" s="253">
        <f t="shared" si="2178"/>
        <v>0</v>
      </c>
      <c r="JZ152" s="253">
        <f t="shared" si="2179"/>
        <v>0</v>
      </c>
      <c r="KA152" s="253">
        <f t="shared" si="2180"/>
        <v>30696</v>
      </c>
      <c r="KB152" s="253">
        <f t="shared" si="2181"/>
        <v>0</v>
      </c>
      <c r="KC152" s="253">
        <f t="shared" si="2182"/>
        <v>0</v>
      </c>
      <c r="KD152" s="831">
        <f t="shared" si="2183"/>
        <v>74714</v>
      </c>
      <c r="KE152" s="831">
        <f t="shared" si="2184"/>
        <v>0</v>
      </c>
      <c r="KF152" s="831">
        <f t="shared" si="2185"/>
        <v>0</v>
      </c>
      <c r="KG152" s="831">
        <f t="shared" si="2186"/>
        <v>19143.099999999999</v>
      </c>
      <c r="KH152" s="831">
        <f t="shared" si="2187"/>
        <v>0</v>
      </c>
      <c r="KI152" s="831">
        <f t="shared" si="2188"/>
        <v>0</v>
      </c>
      <c r="KJ152" s="253">
        <f t="shared" si="2189"/>
        <v>0</v>
      </c>
      <c r="KK152" s="831">
        <f t="shared" si="2190"/>
        <v>0</v>
      </c>
      <c r="KL152" s="831">
        <f t="shared" si="2191"/>
        <v>128250</v>
      </c>
      <c r="KM152" s="831">
        <f t="shared" si="2192"/>
        <v>0</v>
      </c>
      <c r="KN152" s="831">
        <f t="shared" si="2193"/>
        <v>0</v>
      </c>
      <c r="KO152" s="831">
        <f t="shared" si="2194"/>
        <v>96896.875</v>
      </c>
      <c r="KP152" s="831">
        <f t="shared" si="2195"/>
        <v>0</v>
      </c>
      <c r="KQ152" s="831">
        <f t="shared" si="2196"/>
        <v>0</v>
      </c>
      <c r="KR152" s="831">
        <f t="shared" si="2197"/>
        <v>0</v>
      </c>
      <c r="KS152" s="831">
        <f t="shared" si="2198"/>
        <v>20792</v>
      </c>
      <c r="KT152" s="243">
        <f t="shared" si="2199"/>
        <v>0</v>
      </c>
      <c r="KU152" s="243">
        <f t="shared" si="2200"/>
        <v>0</v>
      </c>
      <c r="KV152" s="243">
        <f t="shared" si="2201"/>
        <v>0</v>
      </c>
      <c r="KW152" s="243">
        <f t="shared" si="2202"/>
        <v>0</v>
      </c>
      <c r="KX152" s="243">
        <f t="shared" si="2203"/>
        <v>0</v>
      </c>
      <c r="KY152" s="243">
        <f t="shared" si="2204"/>
        <v>0</v>
      </c>
      <c r="KZ152" s="243">
        <f t="shared" ref="KZ152:KZ160" si="2257">DT176+KZ151</f>
        <v>0</v>
      </c>
      <c r="LA152" s="243">
        <f t="shared" si="2205"/>
        <v>0</v>
      </c>
      <c r="LB152" s="243">
        <f t="shared" si="2206"/>
        <v>0</v>
      </c>
      <c r="LC152" s="243">
        <f t="shared" si="2207"/>
        <v>0</v>
      </c>
      <c r="LD152" s="243">
        <f t="shared" si="2208"/>
        <v>0</v>
      </c>
      <c r="LE152" s="243">
        <f t="shared" si="2209"/>
        <v>0</v>
      </c>
      <c r="LF152" s="243">
        <f t="shared" si="2210"/>
        <v>0</v>
      </c>
      <c r="LG152" s="243">
        <f t="shared" si="2211"/>
        <v>0</v>
      </c>
      <c r="LH152" s="243">
        <f t="shared" si="2212"/>
        <v>0</v>
      </c>
      <c r="LI152" s="243">
        <f t="shared" si="2213"/>
        <v>0</v>
      </c>
      <c r="LJ152" s="243">
        <f t="shared" si="2214"/>
        <v>0</v>
      </c>
      <c r="LK152" s="243">
        <f t="shared" si="2215"/>
        <v>0</v>
      </c>
      <c r="LL152" s="243">
        <f t="shared" si="2216"/>
        <v>0</v>
      </c>
      <c r="LM152" s="243">
        <f t="shared" si="2217"/>
        <v>0</v>
      </c>
      <c r="LN152" s="243">
        <f t="shared" si="2218"/>
        <v>0</v>
      </c>
      <c r="LO152" s="243">
        <f t="shared" si="2219"/>
        <v>0</v>
      </c>
      <c r="LP152" s="243">
        <f t="shared" si="2220"/>
        <v>0</v>
      </c>
      <c r="LQ152" s="243">
        <f t="shared" si="2221"/>
        <v>0</v>
      </c>
      <c r="LR152" s="243">
        <f t="shared" si="2222"/>
        <v>0</v>
      </c>
      <c r="LS152" s="243">
        <f t="shared" si="2223"/>
        <v>0</v>
      </c>
      <c r="LT152" s="243">
        <f t="shared" si="2224"/>
        <v>0</v>
      </c>
      <c r="LU152" s="243">
        <f t="shared" si="2225"/>
        <v>0</v>
      </c>
      <c r="LV152" s="243">
        <f t="shared" si="2226"/>
        <v>0</v>
      </c>
      <c r="LW152" s="243">
        <f t="shared" si="2227"/>
        <v>0</v>
      </c>
      <c r="LX152" s="243">
        <f t="shared" si="2228"/>
        <v>0</v>
      </c>
      <c r="LY152" s="243">
        <f t="shared" si="2229"/>
        <v>0</v>
      </c>
      <c r="LZ152" s="243">
        <f t="shared" si="2230"/>
        <v>0</v>
      </c>
      <c r="MA152" s="243">
        <f t="shared" si="2231"/>
        <v>0</v>
      </c>
      <c r="MB152" s="243">
        <f t="shared" si="2232"/>
        <v>0</v>
      </c>
      <c r="MC152" s="243">
        <f t="shared" ref="MC152:MC160" si="2258">MC151+HK176</f>
        <v>0</v>
      </c>
      <c r="MD152" s="243">
        <f t="shared" si="2233"/>
        <v>0</v>
      </c>
      <c r="ME152" s="243">
        <f t="shared" si="2234"/>
        <v>0</v>
      </c>
      <c r="MF152" s="243">
        <f t="shared" si="2235"/>
        <v>0</v>
      </c>
      <c r="MG152" s="243">
        <f t="shared" si="2236"/>
        <v>0</v>
      </c>
      <c r="MH152" s="243">
        <f t="shared" si="2237"/>
        <v>0</v>
      </c>
      <c r="MI152" s="243">
        <f t="shared" si="2238"/>
        <v>0</v>
      </c>
      <c r="MJ152" s="243">
        <f t="shared" si="2239"/>
        <v>0</v>
      </c>
      <c r="MK152" s="243">
        <f t="shared" si="2240"/>
        <v>0</v>
      </c>
      <c r="ML152" s="243">
        <f t="shared" si="2241"/>
        <v>0</v>
      </c>
      <c r="MM152" s="243">
        <f t="shared" si="2242"/>
        <v>0</v>
      </c>
      <c r="MN152" s="243">
        <f t="shared" si="2243"/>
        <v>0</v>
      </c>
      <c r="MO152" s="243">
        <f t="shared" si="2244"/>
        <v>0</v>
      </c>
      <c r="MP152" s="243">
        <f t="shared" si="2245"/>
        <v>0</v>
      </c>
      <c r="MQ152" s="243">
        <f t="shared" si="2246"/>
        <v>0</v>
      </c>
      <c r="MR152" s="243">
        <f t="shared" si="2247"/>
        <v>0</v>
      </c>
      <c r="MS152" s="243">
        <f t="shared" si="2248"/>
        <v>0</v>
      </c>
      <c r="MT152" s="243">
        <f t="shared" si="2249"/>
        <v>0</v>
      </c>
      <c r="MU152" s="243">
        <f t="shared" si="2250"/>
        <v>0</v>
      </c>
      <c r="MV152" s="243">
        <f t="shared" si="2251"/>
        <v>0</v>
      </c>
      <c r="MW152" s="861">
        <f t="shared" si="2252"/>
        <v>44593</v>
      </c>
      <c r="MX152" s="253">
        <f t="shared" si="2253"/>
        <v>467742.47499999998</v>
      </c>
      <c r="MY152" s="243">
        <f t="shared" si="2254"/>
        <v>0</v>
      </c>
      <c r="MZ152" s="243">
        <f t="shared" si="2255"/>
        <v>0</v>
      </c>
      <c r="NA152" s="243">
        <f t="shared" si="2256"/>
        <v>467742.47499999998</v>
      </c>
      <c r="NB152" s="359"/>
      <c r="NC152" s="1159">
        <f t="shared" si="2068"/>
        <v>44044</v>
      </c>
      <c r="ND152" s="378">
        <f t="shared" si="2069"/>
        <v>11591.245000000001</v>
      </c>
      <c r="NE152" s="378">
        <f t="shared" si="2070"/>
        <v>0</v>
      </c>
      <c r="NF152" s="382">
        <f t="shared" si="2071"/>
        <v>0</v>
      </c>
      <c r="NG152" s="274">
        <f t="shared" si="2072"/>
        <v>11591.245000000001</v>
      </c>
      <c r="NH152" s="819">
        <f t="shared" si="2073"/>
        <v>44044</v>
      </c>
      <c r="NI152" s="269">
        <f t="shared" si="2074"/>
        <v>11591.245000000001</v>
      </c>
      <c r="NJ152" s="274">
        <f t="shared" si="2075"/>
        <v>0</v>
      </c>
      <c r="NK152" s="1113">
        <f t="shared" si="2076"/>
        <v>1</v>
      </c>
      <c r="NL152" s="992">
        <f t="shared" si="2077"/>
        <v>0</v>
      </c>
      <c r="NM152" s="413">
        <f t="shared" si="2078"/>
        <v>44044</v>
      </c>
      <c r="NN152" s="378">
        <f t="shared" si="2171"/>
        <v>345512.1</v>
      </c>
      <c r="NO152" s="243">
        <f>MAX(NN55:NN152)</f>
        <v>345512.1</v>
      </c>
      <c r="NP152" s="243">
        <f t="shared" si="2079"/>
        <v>0</v>
      </c>
      <c r="NQ152" s="276">
        <f>(NP152=NP203)*1</f>
        <v>0</v>
      </c>
      <c r="NR152" s="254">
        <f t="shared" si="2080"/>
        <v>0</v>
      </c>
      <c r="NS152" s="757"/>
      <c r="NT152" s="757"/>
      <c r="NU152" s="758"/>
      <c r="NV152" s="758"/>
      <c r="NW152" s="758"/>
      <c r="NX152" s="234"/>
      <c r="NY152" s="241"/>
      <c r="NZ152" s="241"/>
      <c r="OA152" s="143"/>
      <c r="OB152" s="241"/>
      <c r="OC152" s="241"/>
      <c r="OD152" s="236"/>
      <c r="OE152" s="236"/>
      <c r="OF152" s="236"/>
      <c r="OG152" s="234"/>
      <c r="OH152" s="143"/>
      <c r="OI152" s="236"/>
      <c r="OJ152" s="236"/>
      <c r="OK152" s="236"/>
      <c r="OL152" s="236"/>
      <c r="OM152" s="236"/>
      <c r="ON152" s="236"/>
      <c r="OO152" s="236"/>
      <c r="OP152" s="236"/>
      <c r="OQ152" s="236"/>
      <c r="OR152" s="236"/>
      <c r="OS152" s="236"/>
      <c r="OT152" s="236"/>
      <c r="OU152" s="236"/>
      <c r="OV152" s="236"/>
      <c r="OW152" s="236"/>
      <c r="OX152" s="236"/>
      <c r="OY152" s="236"/>
      <c r="OZ152" s="236"/>
      <c r="PA152" s="236"/>
      <c r="PB152" s="236"/>
      <c r="PC152" s="236"/>
      <c r="PD152" s="236"/>
      <c r="PE152" s="236"/>
      <c r="PF152" s="236"/>
      <c r="PG152" s="236"/>
      <c r="PH152" s="236"/>
      <c r="PI152" s="236"/>
      <c r="PJ152" s="236"/>
      <c r="PK152" s="236"/>
      <c r="PL152" s="236"/>
      <c r="PM152" s="236"/>
      <c r="PN152" s="236"/>
      <c r="PO152" s="236"/>
      <c r="PP152" s="236"/>
      <c r="PQ152" s="236"/>
      <c r="PR152" s="236"/>
      <c r="PS152" s="236"/>
      <c r="PT152" s="236"/>
      <c r="PU152" s="236"/>
      <c r="PV152" s="236"/>
      <c r="PW152" s="236"/>
      <c r="PX152" s="236"/>
      <c r="PY152" s="236"/>
      <c r="PZ152" s="236"/>
      <c r="QA152" s="236"/>
      <c r="QB152" s="236"/>
      <c r="QC152" s="236"/>
      <c r="QD152" s="236"/>
      <c r="QE152" s="236"/>
      <c r="QF152" s="236"/>
      <c r="QG152" s="236"/>
      <c r="QH152" s="236"/>
      <c r="QI152" s="236"/>
      <c r="QJ152" s="236"/>
      <c r="QK152" s="236"/>
      <c r="QL152" s="236"/>
      <c r="QM152" s="236"/>
      <c r="QN152" s="236"/>
      <c r="QO152" s="236"/>
      <c r="QP152" s="236"/>
      <c r="QQ152" s="236"/>
      <c r="QR152" s="236"/>
      <c r="QS152" s="236"/>
      <c r="QT152" s="236"/>
      <c r="QU152" s="236"/>
      <c r="QV152" s="236"/>
      <c r="QW152" s="236"/>
      <c r="QX152" s="236"/>
      <c r="QY152" s="84"/>
      <c r="QZ152" s="84"/>
      <c r="RA152" s="84"/>
      <c r="RB152" s="84"/>
      <c r="RC152" s="84"/>
      <c r="RD152" s="84"/>
      <c r="RE152" s="84"/>
      <c r="RF152" s="84"/>
      <c r="RG152" s="84"/>
      <c r="RH152" s="84"/>
      <c r="RI152" s="84"/>
      <c r="RJ152" s="84"/>
      <c r="RK152" s="84"/>
      <c r="RL152" s="84"/>
      <c r="RM152" s="84"/>
      <c r="RN152" s="84"/>
      <c r="RO152" s="84"/>
      <c r="RP152" s="84"/>
      <c r="RQ152" s="84"/>
      <c r="RR152" s="84"/>
      <c r="RS152" s="84"/>
      <c r="RT152" s="84"/>
      <c r="RU152" s="84"/>
      <c r="RV152" s="84"/>
      <c r="RW152" s="84"/>
      <c r="RX152" s="84"/>
      <c r="RY152" s="84"/>
      <c r="RZ152" s="84"/>
      <c r="SA152" s="84"/>
      <c r="SB152" s="84"/>
      <c r="SC152" s="84"/>
      <c r="SD152" s="84"/>
      <c r="SE152" s="84"/>
      <c r="SF152" s="84"/>
      <c r="SG152" s="84"/>
      <c r="SH152" s="84"/>
      <c r="SI152" s="84"/>
      <c r="SJ152" s="84"/>
      <c r="SK152" s="84"/>
      <c r="SL152" s="84"/>
      <c r="SM152" s="84"/>
      <c r="SN152" s="84"/>
      <c r="SO152" s="84"/>
      <c r="SP152" s="84"/>
      <c r="SQ152" s="84"/>
      <c r="SR152" s="84"/>
      <c r="SS152" s="84"/>
      <c r="ST152" s="84"/>
      <c r="SU152" s="84"/>
      <c r="SV152" s="84"/>
      <c r="SW152" s="84"/>
      <c r="SX152" s="84"/>
      <c r="SY152" s="84"/>
      <c r="SZ152" s="84"/>
      <c r="TA152" s="84"/>
      <c r="TB152" s="84"/>
      <c r="TC152" s="84"/>
      <c r="TD152" s="84"/>
      <c r="TE152" s="84"/>
      <c r="TF152" s="84"/>
      <c r="TG152" s="84"/>
      <c r="TH152" s="84"/>
      <c r="TI152" s="84"/>
      <c r="TJ152" s="84"/>
      <c r="TK152" s="84"/>
      <c r="TL152" s="84"/>
      <c r="TM152" s="84"/>
      <c r="TN152" s="84"/>
      <c r="TO152" s="84"/>
      <c r="TP152" s="84"/>
      <c r="TQ152" s="84"/>
      <c r="TR152" s="84"/>
      <c r="TS152" s="84"/>
      <c r="TT152" s="84"/>
      <c r="TU152" s="84"/>
      <c r="TV152" s="84"/>
      <c r="TW152" s="84"/>
      <c r="TX152" s="84"/>
      <c r="TY152" s="84"/>
      <c r="TZ152" s="84"/>
      <c r="UA152" s="84"/>
      <c r="UB152" s="84"/>
      <c r="UC152" s="84"/>
      <c r="UD152" s="84"/>
      <c r="UE152" s="84"/>
      <c r="UF152" s="84"/>
      <c r="UG152" s="84"/>
      <c r="UH152" s="84"/>
      <c r="UI152" s="84"/>
    </row>
    <row r="153" spans="1:555" s="90" customFormat="1" ht="19.5" customHeight="1" x14ac:dyDescent="0.35">
      <c r="A153" s="84"/>
      <c r="B153" s="1167">
        <f t="shared" si="2081"/>
        <v>44075</v>
      </c>
      <c r="C153" s="867">
        <f t="shared" si="2082"/>
        <v>104377.22999999998</v>
      </c>
      <c r="D153" s="869">
        <v>0</v>
      </c>
      <c r="E153" s="869">
        <v>0</v>
      </c>
      <c r="F153" s="867">
        <f t="shared" si="1958"/>
        <v>11816.745000000001</v>
      </c>
      <c r="G153" s="870">
        <f t="shared" si="2083"/>
        <v>116193.97499999998</v>
      </c>
      <c r="H153" s="953">
        <f t="shared" si="2084"/>
        <v>0.11321190455044652</v>
      </c>
      <c r="I153" s="355">
        <f t="shared" si="2085"/>
        <v>357328.84499999997</v>
      </c>
      <c r="J153" s="355">
        <f>MAX(I55:I153)</f>
        <v>357328.84499999997</v>
      </c>
      <c r="K153" s="355">
        <f t="shared" si="1959"/>
        <v>0</v>
      </c>
      <c r="L153" s="1145">
        <f t="shared" si="1960"/>
        <v>44075</v>
      </c>
      <c r="M153" s="330">
        <f t="shared" si="2086"/>
        <v>0</v>
      </c>
      <c r="N153" s="1034">
        <v>26390</v>
      </c>
      <c r="O153" s="498">
        <f t="shared" si="1961"/>
        <v>0</v>
      </c>
      <c r="P153" s="330">
        <f t="shared" si="2087"/>
        <v>1</v>
      </c>
      <c r="Q153" s="382">
        <f t="shared" si="1962"/>
        <v>2639</v>
      </c>
      <c r="R153" s="274">
        <f t="shared" si="1963"/>
        <v>2639</v>
      </c>
      <c r="S153" s="499">
        <f t="shared" si="2088"/>
        <v>0</v>
      </c>
      <c r="T153" s="1036">
        <v>31675</v>
      </c>
      <c r="U153" s="269">
        <f t="shared" si="1964"/>
        <v>0</v>
      </c>
      <c r="V153" s="499">
        <f t="shared" si="2089"/>
        <v>1</v>
      </c>
      <c r="W153" s="1036">
        <v>3167.5</v>
      </c>
      <c r="X153" s="269">
        <f t="shared" si="1965"/>
        <v>3167.5</v>
      </c>
      <c r="Y153" s="499">
        <f t="shared" si="2090"/>
        <v>0</v>
      </c>
      <c r="Z153" s="298">
        <v>4380</v>
      </c>
      <c r="AA153" s="392">
        <f t="shared" si="1966"/>
        <v>0</v>
      </c>
      <c r="AB153" s="330">
        <f t="shared" si="2091"/>
        <v>0</v>
      </c>
      <c r="AC153" s="298">
        <f t="shared" si="1967"/>
        <v>2190</v>
      </c>
      <c r="AD153" s="274">
        <f t="shared" si="1968"/>
        <v>0</v>
      </c>
      <c r="AE153" s="499">
        <f t="shared" si="2092"/>
        <v>1</v>
      </c>
      <c r="AF153" s="1036">
        <v>438</v>
      </c>
      <c r="AG153" s="274">
        <f t="shared" si="1969"/>
        <v>438</v>
      </c>
      <c r="AH153" s="499">
        <f t="shared" si="2093"/>
        <v>0</v>
      </c>
      <c r="AI153" s="1036">
        <v>18810</v>
      </c>
      <c r="AJ153" s="392">
        <f t="shared" si="1970"/>
        <v>0</v>
      </c>
      <c r="AK153" s="330">
        <f t="shared" si="2094"/>
        <v>0</v>
      </c>
      <c r="AL153" s="1036">
        <v>9405</v>
      </c>
      <c r="AM153" s="274">
        <f t="shared" si="1971"/>
        <v>0</v>
      </c>
      <c r="AN153" s="499">
        <f t="shared" si="2095"/>
        <v>1</v>
      </c>
      <c r="AO153" s="1036">
        <v>3762</v>
      </c>
      <c r="AP153" s="392">
        <f t="shared" si="1972"/>
        <v>3762</v>
      </c>
      <c r="AQ153" s="316">
        <f t="shared" si="2096"/>
        <v>0</v>
      </c>
      <c r="AR153" s="1036">
        <v>2811.25</v>
      </c>
      <c r="AS153" s="392">
        <f t="shared" si="1973"/>
        <v>0</v>
      </c>
      <c r="AT153" s="276">
        <f t="shared" si="2097"/>
        <v>0</v>
      </c>
      <c r="AU153" s="1036">
        <v>1405.62</v>
      </c>
      <c r="AV153" s="392">
        <f t="shared" si="1974"/>
        <v>0</v>
      </c>
      <c r="AW153" s="297">
        <f t="shared" si="2098"/>
        <v>1</v>
      </c>
      <c r="AX153" s="1036">
        <v>281.12</v>
      </c>
      <c r="AY153" s="274">
        <f t="shared" si="1975"/>
        <v>281.12</v>
      </c>
      <c r="AZ153" s="499">
        <f t="shared" si="2099"/>
        <v>0</v>
      </c>
      <c r="BA153" s="268">
        <v>1550</v>
      </c>
      <c r="BB153" s="392">
        <f t="shared" si="1976"/>
        <v>0</v>
      </c>
      <c r="BC153" s="330">
        <f t="shared" si="2100"/>
        <v>0</v>
      </c>
      <c r="BD153" s="268">
        <v>95</v>
      </c>
      <c r="BE153" s="274">
        <f t="shared" si="1977"/>
        <v>0</v>
      </c>
      <c r="BF153" s="499">
        <f t="shared" si="2101"/>
        <v>0</v>
      </c>
      <c r="BG153" s="1036">
        <v>4125</v>
      </c>
      <c r="BH153" s="358">
        <f t="shared" si="1978"/>
        <v>0</v>
      </c>
      <c r="BI153" s="499">
        <f t="shared" si="2102"/>
        <v>0</v>
      </c>
      <c r="BJ153" s="1036">
        <v>1937.5</v>
      </c>
      <c r="BK153" s="269">
        <f t="shared" si="1979"/>
        <v>0</v>
      </c>
      <c r="BL153" s="499">
        <f t="shared" si="2103"/>
        <v>1</v>
      </c>
      <c r="BM153" s="382">
        <f t="shared" si="1980"/>
        <v>968.75</v>
      </c>
      <c r="BN153" s="392">
        <f t="shared" si="1981"/>
        <v>968.75</v>
      </c>
      <c r="BO153" s="499">
        <f t="shared" si="2104"/>
        <v>0</v>
      </c>
      <c r="BP153" s="1036">
        <v>2225</v>
      </c>
      <c r="BQ153" s="274">
        <f t="shared" si="1982"/>
        <v>0</v>
      </c>
      <c r="BR153" s="499">
        <f t="shared" si="2105"/>
        <v>0</v>
      </c>
      <c r="BS153" s="298">
        <v>668.75</v>
      </c>
      <c r="BT153" s="269">
        <f t="shared" si="1983"/>
        <v>0</v>
      </c>
      <c r="BU153" s="499">
        <f t="shared" si="2106"/>
        <v>1</v>
      </c>
      <c r="BV153" s="298">
        <f t="shared" si="1984"/>
        <v>334.375</v>
      </c>
      <c r="BW153" s="392">
        <f t="shared" si="1985"/>
        <v>334.375</v>
      </c>
      <c r="BX153" s="499">
        <f t="shared" si="2107"/>
        <v>0</v>
      </c>
      <c r="BY153" s="1036">
        <v>1705</v>
      </c>
      <c r="BZ153" s="392">
        <f t="shared" si="1986"/>
        <v>0</v>
      </c>
      <c r="CA153" s="297">
        <f t="shared" si="2172"/>
        <v>0</v>
      </c>
      <c r="CB153" s="1036">
        <v>2260</v>
      </c>
      <c r="CC153" s="269">
        <f t="shared" si="1987"/>
        <v>0</v>
      </c>
      <c r="CD153" s="501">
        <f t="shared" si="2108"/>
        <v>0</v>
      </c>
      <c r="CE153" s="298">
        <f t="shared" si="1988"/>
        <v>1130</v>
      </c>
      <c r="CF153" s="500">
        <f t="shared" si="1989"/>
        <v>0</v>
      </c>
      <c r="CG153" s="330">
        <f t="shared" si="2109"/>
        <v>1</v>
      </c>
      <c r="CH153" s="1036">
        <v>226</v>
      </c>
      <c r="CI153" s="299">
        <f t="shared" si="1990"/>
        <v>226</v>
      </c>
      <c r="CJ153" s="499">
        <f t="shared" si="2110"/>
        <v>0</v>
      </c>
      <c r="CK153" s="268"/>
      <c r="CL153" s="392">
        <f t="shared" si="1991"/>
        <v>0</v>
      </c>
      <c r="CM153" s="330">
        <f t="shared" si="2111"/>
        <v>0</v>
      </c>
      <c r="CN153" s="268"/>
      <c r="CO153" s="269">
        <f t="shared" si="1992"/>
        <v>0</v>
      </c>
      <c r="CP153" s="501">
        <f t="shared" si="2112"/>
        <v>0</v>
      </c>
      <c r="CQ153" s="497"/>
      <c r="CR153" s="299"/>
      <c r="CS153" s="330">
        <f t="shared" si="2113"/>
        <v>1</v>
      </c>
      <c r="CT153" s="268"/>
      <c r="CU153" s="274">
        <f t="shared" si="1993"/>
        <v>0</v>
      </c>
      <c r="CV153" s="323">
        <f t="shared" si="1994"/>
        <v>11816.745000000001</v>
      </c>
      <c r="CW153" s="323">
        <f t="shared" si="2114"/>
        <v>357328.84499999997</v>
      </c>
      <c r="CX153" s="223"/>
      <c r="CY153" s="1127">
        <f t="shared" si="2115"/>
        <v>44075</v>
      </c>
      <c r="CZ153" s="297">
        <f t="shared" si="2116"/>
        <v>0</v>
      </c>
      <c r="DA153" s="269">
        <v>6367.5</v>
      </c>
      <c r="DB153" s="299">
        <f t="shared" si="1995"/>
        <v>0</v>
      </c>
      <c r="DC153" s="297">
        <f t="shared" si="2117"/>
        <v>0</v>
      </c>
      <c r="DD153" s="298">
        <f t="shared" si="1996"/>
        <v>636.75</v>
      </c>
      <c r="DE153" s="299">
        <f t="shared" si="1997"/>
        <v>0</v>
      </c>
      <c r="DF153" s="297">
        <f t="shared" si="2118"/>
        <v>0</v>
      </c>
      <c r="DG153" s="1034">
        <v>6220</v>
      </c>
      <c r="DH153" s="299">
        <f t="shared" si="1998"/>
        <v>0</v>
      </c>
      <c r="DI153" s="297">
        <f t="shared" si="2119"/>
        <v>0</v>
      </c>
      <c r="DJ153" s="1036">
        <v>622</v>
      </c>
      <c r="DK153" s="596">
        <f t="shared" si="1999"/>
        <v>0</v>
      </c>
      <c r="DL153" s="297">
        <f t="shared" si="2120"/>
        <v>0</v>
      </c>
      <c r="DM153" s="1034">
        <v>9400</v>
      </c>
      <c r="DN153" s="596">
        <f t="shared" si="2000"/>
        <v>0</v>
      </c>
      <c r="DO153" s="330">
        <f t="shared" si="2121"/>
        <v>0</v>
      </c>
      <c r="DP153" s="298">
        <f t="shared" si="2001"/>
        <v>4700</v>
      </c>
      <c r="DQ153" s="274">
        <f t="shared" si="2002"/>
        <v>0</v>
      </c>
      <c r="DR153" s="499">
        <f t="shared" si="2122"/>
        <v>0</v>
      </c>
      <c r="DS153" s="298">
        <f t="shared" si="2003"/>
        <v>940</v>
      </c>
      <c r="DT153" s="274">
        <f t="shared" si="2004"/>
        <v>0</v>
      </c>
      <c r="DU153" s="297">
        <f t="shared" si="2123"/>
        <v>0</v>
      </c>
      <c r="DV153" s="1036">
        <v>12277.5</v>
      </c>
      <c r="DW153" s="596">
        <f t="shared" si="2005"/>
        <v>0</v>
      </c>
      <c r="DX153" s="297">
        <f t="shared" si="2124"/>
        <v>0</v>
      </c>
      <c r="DY153" s="269">
        <f t="shared" si="2006"/>
        <v>6138.75</v>
      </c>
      <c r="DZ153" s="596">
        <f t="shared" si="2007"/>
        <v>0</v>
      </c>
      <c r="EA153" s="297">
        <f t="shared" si="2125"/>
        <v>0</v>
      </c>
      <c r="EB153" s="1053">
        <v>2455.5</v>
      </c>
      <c r="EC153" s="596">
        <f t="shared" si="2008"/>
        <v>0</v>
      </c>
      <c r="ED153" s="297">
        <f t="shared" si="2126"/>
        <v>0</v>
      </c>
      <c r="EE153" s="274">
        <v>-5237.5</v>
      </c>
      <c r="EF153" s="596">
        <f t="shared" si="2009"/>
        <v>0</v>
      </c>
      <c r="EG153" s="297">
        <f t="shared" si="2127"/>
        <v>0</v>
      </c>
      <c r="EH153" s="269">
        <f t="shared" si="2010"/>
        <v>-2618.75</v>
      </c>
      <c r="EI153" s="596">
        <f t="shared" si="2011"/>
        <v>0</v>
      </c>
      <c r="EJ153" s="276">
        <f t="shared" si="2128"/>
        <v>0</v>
      </c>
      <c r="EK153" s="269">
        <f t="shared" si="2012"/>
        <v>-523.75</v>
      </c>
      <c r="EL153" s="596">
        <f t="shared" si="2013"/>
        <v>0</v>
      </c>
      <c r="EM153" s="297">
        <f t="shared" si="2129"/>
        <v>0</v>
      </c>
      <c r="EN153" s="1224">
        <v>2380</v>
      </c>
      <c r="EO153" s="596">
        <f t="shared" si="2014"/>
        <v>0</v>
      </c>
      <c r="EP153" s="297">
        <f t="shared" si="2130"/>
        <v>0</v>
      </c>
      <c r="EQ153" s="269">
        <v>-1905</v>
      </c>
      <c r="ER153" s="596">
        <f t="shared" si="2015"/>
        <v>0</v>
      </c>
      <c r="ES153" s="297">
        <f t="shared" si="2131"/>
        <v>0</v>
      </c>
      <c r="ET153" s="1036">
        <v>2170</v>
      </c>
      <c r="EU153" s="596">
        <f t="shared" si="2016"/>
        <v>0</v>
      </c>
      <c r="EV153" s="297">
        <f t="shared" si="2132"/>
        <v>0</v>
      </c>
      <c r="EW153" s="1036">
        <v>2081.25</v>
      </c>
      <c r="EX153" s="596">
        <f t="shared" si="2017"/>
        <v>0</v>
      </c>
      <c r="EY153" s="297">
        <f t="shared" si="2133"/>
        <v>0</v>
      </c>
      <c r="EZ153" s="1036">
        <v>1040.6199999999999</v>
      </c>
      <c r="FA153" s="596">
        <f t="shared" si="2018"/>
        <v>0</v>
      </c>
      <c r="FB153" s="297">
        <f t="shared" si="2134"/>
        <v>0</v>
      </c>
      <c r="FC153" s="1036">
        <v>4000</v>
      </c>
      <c r="FD153" s="596">
        <f t="shared" si="2019"/>
        <v>0</v>
      </c>
      <c r="FE153" s="297">
        <f t="shared" si="2135"/>
        <v>0</v>
      </c>
      <c r="FF153" s="1036">
        <v>1362.5</v>
      </c>
      <c r="FG153" s="596">
        <f t="shared" si="2020"/>
        <v>0</v>
      </c>
      <c r="FH153" s="297">
        <f t="shared" si="2136"/>
        <v>0</v>
      </c>
      <c r="FI153" s="1036">
        <v>681.25</v>
      </c>
      <c r="FJ153" s="596">
        <f t="shared" si="2021"/>
        <v>0</v>
      </c>
      <c r="FK153" s="297">
        <f t="shared" si="2137"/>
        <v>0</v>
      </c>
      <c r="FL153" s="1036">
        <v>430</v>
      </c>
      <c r="FM153" s="596">
        <f t="shared" si="2022"/>
        <v>0</v>
      </c>
      <c r="FN153" s="297">
        <f t="shared" si="2138"/>
        <v>0</v>
      </c>
      <c r="FO153" s="1036">
        <v>4890</v>
      </c>
      <c r="FP153" s="274">
        <f t="shared" si="2023"/>
        <v>0</v>
      </c>
      <c r="FQ153" s="274"/>
      <c r="FR153" s="297">
        <f t="shared" si="2139"/>
        <v>0</v>
      </c>
      <c r="FS153" s="269">
        <f t="shared" si="2024"/>
        <v>2445</v>
      </c>
      <c r="FT153" s="596">
        <f t="shared" si="2025"/>
        <v>0</v>
      </c>
      <c r="FU153" s="297">
        <f t="shared" si="2140"/>
        <v>0</v>
      </c>
      <c r="FV153" s="269">
        <f t="shared" si="2026"/>
        <v>489</v>
      </c>
      <c r="FW153" s="596">
        <f t="shared" si="2027"/>
        <v>0</v>
      </c>
      <c r="FX153" s="301">
        <f t="shared" si="2028"/>
        <v>0</v>
      </c>
      <c r="FY153" s="492">
        <f t="shared" si="2141"/>
        <v>0</v>
      </c>
      <c r="FZ153" s="302"/>
      <c r="GA153" s="1131">
        <f t="shared" si="2029"/>
        <v>44075</v>
      </c>
      <c r="GB153" s="316">
        <f t="shared" si="2142"/>
        <v>0</v>
      </c>
      <c r="GC153" s="323">
        <v>6777.5</v>
      </c>
      <c r="GD153" s="268">
        <f t="shared" si="2030"/>
        <v>0</v>
      </c>
      <c r="GE153" s="316">
        <f t="shared" si="2143"/>
        <v>0</v>
      </c>
      <c r="GF153" s="1036">
        <v>677.75</v>
      </c>
      <c r="GG153" s="386">
        <f t="shared" si="2031"/>
        <v>0</v>
      </c>
      <c r="GH153" s="669">
        <f t="shared" si="2144"/>
        <v>0</v>
      </c>
      <c r="GI153" s="1036">
        <v>2975</v>
      </c>
      <c r="GJ153" s="268">
        <f t="shared" si="2032"/>
        <v>0</v>
      </c>
      <c r="GK153" s="546">
        <f t="shared" si="2145"/>
        <v>0</v>
      </c>
      <c r="GL153" s="268">
        <f t="shared" si="2033"/>
        <v>297.5</v>
      </c>
      <c r="GM153" s="386">
        <f t="shared" si="2034"/>
        <v>0</v>
      </c>
      <c r="GN153" s="297">
        <f t="shared" si="2146"/>
        <v>0</v>
      </c>
      <c r="GO153" s="269">
        <v>1298.75</v>
      </c>
      <c r="GP153" s="596">
        <f t="shared" si="2035"/>
        <v>0</v>
      </c>
      <c r="GQ153" s="330">
        <f t="shared" si="2147"/>
        <v>0</v>
      </c>
      <c r="GR153" s="298">
        <f t="shared" si="2036"/>
        <v>649.375</v>
      </c>
      <c r="GS153" s="274">
        <f t="shared" si="2037"/>
        <v>0</v>
      </c>
      <c r="GT153" s="499">
        <f t="shared" si="2148"/>
        <v>0</v>
      </c>
      <c r="GU153" s="298">
        <f t="shared" si="2038"/>
        <v>129.875</v>
      </c>
      <c r="GV153" s="274">
        <f t="shared" si="2039"/>
        <v>0</v>
      </c>
      <c r="GW153" s="499">
        <f t="shared" si="2149"/>
        <v>0</v>
      </c>
      <c r="GX153" s="1036">
        <v>4362.5</v>
      </c>
      <c r="GY153" s="274">
        <f t="shared" si="2040"/>
        <v>0</v>
      </c>
      <c r="GZ153" s="499">
        <f t="shared" si="2150"/>
        <v>0</v>
      </c>
      <c r="HA153" s="298">
        <f t="shared" si="2041"/>
        <v>2181.25</v>
      </c>
      <c r="HB153" s="274">
        <f t="shared" si="2042"/>
        <v>0</v>
      </c>
      <c r="HC153" s="499">
        <f t="shared" si="2151"/>
        <v>0</v>
      </c>
      <c r="HD153" s="1036">
        <v>872.5</v>
      </c>
      <c r="HE153" s="274">
        <f t="shared" si="2043"/>
        <v>0</v>
      </c>
      <c r="HF153" s="691">
        <f t="shared" si="2152"/>
        <v>0</v>
      </c>
      <c r="HG153" s="317">
        <v>-5820</v>
      </c>
      <c r="HH153" s="498">
        <f t="shared" si="2044"/>
        <v>0</v>
      </c>
      <c r="HI153" s="691">
        <f t="shared" si="2153"/>
        <v>0</v>
      </c>
      <c r="HJ153" s="317">
        <f t="shared" si="2045"/>
        <v>-2910</v>
      </c>
      <c r="HK153" s="498">
        <f t="shared" si="2046"/>
        <v>0</v>
      </c>
      <c r="HL153" s="689">
        <f t="shared" si="2154"/>
        <v>0</v>
      </c>
      <c r="HM153" s="317">
        <f t="shared" si="2047"/>
        <v>-582</v>
      </c>
      <c r="HN153" s="317">
        <f t="shared" si="2048"/>
        <v>0</v>
      </c>
      <c r="HO153" s="691">
        <f t="shared" si="2155"/>
        <v>0</v>
      </c>
      <c r="HP153" s="1036">
        <v>1790</v>
      </c>
      <c r="HQ153" s="498">
        <f t="shared" si="2049"/>
        <v>0</v>
      </c>
      <c r="HR153" s="499"/>
      <c r="HS153" s="298"/>
      <c r="HT153" s="392"/>
      <c r="HU153" s="691">
        <f t="shared" si="2156"/>
        <v>0</v>
      </c>
      <c r="HV153" s="964">
        <v>-355</v>
      </c>
      <c r="HW153" s="498">
        <f t="shared" si="2050"/>
        <v>0</v>
      </c>
      <c r="HX153" s="499"/>
      <c r="HY153" s="298"/>
      <c r="HZ153" s="392"/>
      <c r="IA153" s="689">
        <f t="shared" si="2157"/>
        <v>0</v>
      </c>
      <c r="IB153" s="1036">
        <v>1487.5</v>
      </c>
      <c r="IC153" s="317">
        <f t="shared" si="2051"/>
        <v>0</v>
      </c>
      <c r="ID153" s="499">
        <f t="shared" si="2158"/>
        <v>0</v>
      </c>
      <c r="IE153" s="1036">
        <v>103.25</v>
      </c>
      <c r="IF153" s="392">
        <f t="shared" si="2052"/>
        <v>0</v>
      </c>
      <c r="IG153" s="691">
        <f t="shared" si="2159"/>
        <v>0</v>
      </c>
      <c r="IH153" s="317">
        <v>-493.75</v>
      </c>
      <c r="II153" s="498">
        <f t="shared" si="2053"/>
        <v>0</v>
      </c>
      <c r="IJ153" s="691">
        <f t="shared" si="2160"/>
        <v>0</v>
      </c>
      <c r="IK153" s="298">
        <f t="shared" si="2054"/>
        <v>-246.875</v>
      </c>
      <c r="IL153" s="317">
        <f t="shared" si="2055"/>
        <v>0</v>
      </c>
      <c r="IM153" s="499">
        <f t="shared" si="2161"/>
        <v>0</v>
      </c>
      <c r="IN153" s="964">
        <v>-49.37</v>
      </c>
      <c r="IO153" s="392">
        <f t="shared" si="2056"/>
        <v>0</v>
      </c>
      <c r="IP153" s="499">
        <f t="shared" si="2162"/>
        <v>0</v>
      </c>
      <c r="IQ153" s="1036">
        <v>2393.75</v>
      </c>
      <c r="IR153" s="392">
        <f t="shared" si="2057"/>
        <v>0</v>
      </c>
      <c r="IS153" s="499"/>
      <c r="IT153" s="298"/>
      <c r="IU153" s="392"/>
      <c r="IV153" s="499">
        <f t="shared" si="2163"/>
        <v>0</v>
      </c>
      <c r="IW153" s="298">
        <v>525</v>
      </c>
      <c r="IX153" s="392">
        <f t="shared" si="2058"/>
        <v>0</v>
      </c>
      <c r="IY153" s="499">
        <f t="shared" si="2164"/>
        <v>0</v>
      </c>
      <c r="IZ153" s="298">
        <f t="shared" si="2059"/>
        <v>262.5</v>
      </c>
      <c r="JA153" s="392">
        <f t="shared" si="2060"/>
        <v>0</v>
      </c>
      <c r="JB153" s="385">
        <f t="shared" si="2165"/>
        <v>0</v>
      </c>
      <c r="JC153" s="298">
        <v>-43.5</v>
      </c>
      <c r="JD153" s="392">
        <f t="shared" si="2061"/>
        <v>0</v>
      </c>
      <c r="JE153" s="499">
        <f t="shared" si="2166"/>
        <v>0</v>
      </c>
      <c r="JF153" s="298">
        <v>-670</v>
      </c>
      <c r="JG153" s="392">
        <f t="shared" si="2062"/>
        <v>0</v>
      </c>
      <c r="JH153" s="499">
        <f t="shared" si="2167"/>
        <v>0</v>
      </c>
      <c r="JI153" s="1036">
        <v>1550</v>
      </c>
      <c r="JJ153" s="392">
        <f t="shared" si="2063"/>
        <v>0</v>
      </c>
      <c r="JK153" s="499">
        <f t="shared" si="2168"/>
        <v>0</v>
      </c>
      <c r="JL153" s="1036">
        <v>775</v>
      </c>
      <c r="JM153" s="392">
        <f t="shared" si="2064"/>
        <v>0</v>
      </c>
      <c r="JN153" s="499">
        <f t="shared" si="2169"/>
        <v>0</v>
      </c>
      <c r="JO153" s="298">
        <f t="shared" si="2065"/>
        <v>155</v>
      </c>
      <c r="JP153" s="392">
        <f t="shared" si="2066"/>
        <v>0</v>
      </c>
      <c r="JQ153" s="561">
        <f t="shared" si="2067"/>
        <v>0</v>
      </c>
      <c r="JR153" s="498">
        <f t="shared" si="2170"/>
        <v>0</v>
      </c>
      <c r="JS153" s="223"/>
      <c r="JT153" s="254">
        <f t="shared" si="2173"/>
        <v>44621</v>
      </c>
      <c r="JU153" s="253">
        <f t="shared" si="2174"/>
        <v>0</v>
      </c>
      <c r="JV153" s="253">
        <f t="shared" si="2175"/>
        <v>45831.375</v>
      </c>
      <c r="JW153" s="253">
        <f t="shared" si="2176"/>
        <v>0</v>
      </c>
      <c r="JX153" s="253">
        <f t="shared" si="2177"/>
        <v>58130.5</v>
      </c>
      <c r="JY153" s="253">
        <f t="shared" si="2178"/>
        <v>0</v>
      </c>
      <c r="JZ153" s="253">
        <f t="shared" si="2179"/>
        <v>0</v>
      </c>
      <c r="KA153" s="253">
        <f t="shared" si="2180"/>
        <v>32467</v>
      </c>
      <c r="KB153" s="253">
        <f t="shared" si="2181"/>
        <v>0</v>
      </c>
      <c r="KC153" s="253">
        <f t="shared" si="2182"/>
        <v>0</v>
      </c>
      <c r="KD153" s="831">
        <f t="shared" si="2183"/>
        <v>77387</v>
      </c>
      <c r="KE153" s="831">
        <f t="shared" si="2184"/>
        <v>0</v>
      </c>
      <c r="KF153" s="831">
        <f t="shared" si="2185"/>
        <v>0</v>
      </c>
      <c r="KG153" s="831">
        <f t="shared" si="2186"/>
        <v>20428.849999999999</v>
      </c>
      <c r="KH153" s="831">
        <f t="shared" si="2187"/>
        <v>0</v>
      </c>
      <c r="KI153" s="831">
        <f t="shared" si="2188"/>
        <v>0</v>
      </c>
      <c r="KJ153" s="253">
        <f t="shared" si="2189"/>
        <v>0</v>
      </c>
      <c r="KK153" s="831">
        <f t="shared" si="2190"/>
        <v>0</v>
      </c>
      <c r="KL153" s="831">
        <f t="shared" si="2191"/>
        <v>132246.875</v>
      </c>
      <c r="KM153" s="831">
        <f t="shared" si="2192"/>
        <v>0</v>
      </c>
      <c r="KN153" s="831">
        <f t="shared" si="2193"/>
        <v>0</v>
      </c>
      <c r="KO153" s="831">
        <f t="shared" si="2194"/>
        <v>101128.125</v>
      </c>
      <c r="KP153" s="831">
        <f t="shared" si="2195"/>
        <v>0</v>
      </c>
      <c r="KQ153" s="831">
        <f t="shared" si="2196"/>
        <v>0</v>
      </c>
      <c r="KR153" s="831">
        <f t="shared" si="2197"/>
        <v>0</v>
      </c>
      <c r="KS153" s="831">
        <f t="shared" si="2198"/>
        <v>25687</v>
      </c>
      <c r="KT153" s="243">
        <f t="shared" si="2199"/>
        <v>0</v>
      </c>
      <c r="KU153" s="243">
        <f t="shared" si="2200"/>
        <v>0</v>
      </c>
      <c r="KV153" s="243">
        <f t="shared" si="2201"/>
        <v>0</v>
      </c>
      <c r="KW153" s="243">
        <f t="shared" si="2202"/>
        <v>0</v>
      </c>
      <c r="KX153" s="243">
        <f t="shared" si="2203"/>
        <v>0</v>
      </c>
      <c r="KY153" s="243">
        <f t="shared" si="2204"/>
        <v>0</v>
      </c>
      <c r="KZ153" s="243">
        <f t="shared" si="2257"/>
        <v>0</v>
      </c>
      <c r="LA153" s="243">
        <f t="shared" si="2205"/>
        <v>0</v>
      </c>
      <c r="LB153" s="243">
        <f t="shared" si="2206"/>
        <v>0</v>
      </c>
      <c r="LC153" s="243">
        <f t="shared" si="2207"/>
        <v>0</v>
      </c>
      <c r="LD153" s="243">
        <f t="shared" si="2208"/>
        <v>0</v>
      </c>
      <c r="LE153" s="243">
        <f t="shared" si="2209"/>
        <v>0</v>
      </c>
      <c r="LF153" s="243">
        <f t="shared" si="2210"/>
        <v>0</v>
      </c>
      <c r="LG153" s="243">
        <f t="shared" si="2211"/>
        <v>0</v>
      </c>
      <c r="LH153" s="243">
        <f t="shared" si="2212"/>
        <v>0</v>
      </c>
      <c r="LI153" s="243">
        <f t="shared" si="2213"/>
        <v>0</v>
      </c>
      <c r="LJ153" s="243">
        <f t="shared" si="2214"/>
        <v>0</v>
      </c>
      <c r="LK153" s="243">
        <f t="shared" si="2215"/>
        <v>0</v>
      </c>
      <c r="LL153" s="243">
        <f t="shared" si="2216"/>
        <v>0</v>
      </c>
      <c r="LM153" s="243">
        <f t="shared" si="2217"/>
        <v>0</v>
      </c>
      <c r="LN153" s="243">
        <f t="shared" si="2218"/>
        <v>0</v>
      </c>
      <c r="LO153" s="243">
        <f t="shared" si="2219"/>
        <v>0</v>
      </c>
      <c r="LP153" s="243">
        <f t="shared" si="2220"/>
        <v>0</v>
      </c>
      <c r="LQ153" s="243">
        <f t="shared" si="2221"/>
        <v>0</v>
      </c>
      <c r="LR153" s="243">
        <f t="shared" si="2222"/>
        <v>0</v>
      </c>
      <c r="LS153" s="243">
        <f t="shared" si="2223"/>
        <v>0</v>
      </c>
      <c r="LT153" s="243">
        <f t="shared" si="2224"/>
        <v>0</v>
      </c>
      <c r="LU153" s="243">
        <f t="shared" si="2225"/>
        <v>0</v>
      </c>
      <c r="LV153" s="243">
        <f t="shared" si="2226"/>
        <v>0</v>
      </c>
      <c r="LW153" s="243">
        <f t="shared" si="2227"/>
        <v>0</v>
      </c>
      <c r="LX153" s="243">
        <f t="shared" si="2228"/>
        <v>0</v>
      </c>
      <c r="LY153" s="243">
        <f t="shared" si="2229"/>
        <v>0</v>
      </c>
      <c r="LZ153" s="243">
        <f t="shared" si="2230"/>
        <v>0</v>
      </c>
      <c r="MA153" s="243">
        <f t="shared" si="2231"/>
        <v>0</v>
      </c>
      <c r="MB153" s="243">
        <f t="shared" si="2232"/>
        <v>0</v>
      </c>
      <c r="MC153" s="243">
        <f t="shared" si="2258"/>
        <v>0</v>
      </c>
      <c r="MD153" s="243">
        <f t="shared" si="2233"/>
        <v>0</v>
      </c>
      <c r="ME153" s="243">
        <f t="shared" si="2234"/>
        <v>0</v>
      </c>
      <c r="MF153" s="243">
        <f t="shared" si="2235"/>
        <v>0</v>
      </c>
      <c r="MG153" s="243">
        <f t="shared" si="2236"/>
        <v>0</v>
      </c>
      <c r="MH153" s="243">
        <f t="shared" si="2237"/>
        <v>0</v>
      </c>
      <c r="MI153" s="243">
        <f t="shared" si="2238"/>
        <v>0</v>
      </c>
      <c r="MJ153" s="243">
        <f t="shared" si="2239"/>
        <v>0</v>
      </c>
      <c r="MK153" s="243">
        <f t="shared" si="2240"/>
        <v>0</v>
      </c>
      <c r="ML153" s="243">
        <f t="shared" si="2241"/>
        <v>0</v>
      </c>
      <c r="MM153" s="243">
        <f t="shared" si="2242"/>
        <v>0</v>
      </c>
      <c r="MN153" s="243">
        <f t="shared" si="2243"/>
        <v>0</v>
      </c>
      <c r="MO153" s="243">
        <f t="shared" si="2244"/>
        <v>0</v>
      </c>
      <c r="MP153" s="243">
        <f t="shared" si="2245"/>
        <v>0</v>
      </c>
      <c r="MQ153" s="243">
        <f t="shared" si="2246"/>
        <v>0</v>
      </c>
      <c r="MR153" s="243">
        <f t="shared" si="2247"/>
        <v>0</v>
      </c>
      <c r="MS153" s="243">
        <f t="shared" si="2248"/>
        <v>0</v>
      </c>
      <c r="MT153" s="243">
        <f t="shared" si="2249"/>
        <v>0</v>
      </c>
      <c r="MU153" s="243">
        <f t="shared" si="2250"/>
        <v>0</v>
      </c>
      <c r="MV153" s="243">
        <f t="shared" si="2251"/>
        <v>0</v>
      </c>
      <c r="MW153" s="861">
        <f t="shared" si="2252"/>
        <v>44621</v>
      </c>
      <c r="MX153" s="253">
        <f t="shared" si="2253"/>
        <v>493306.72499999998</v>
      </c>
      <c r="MY153" s="243">
        <f t="shared" si="2254"/>
        <v>0</v>
      </c>
      <c r="MZ153" s="243">
        <f t="shared" si="2255"/>
        <v>0</v>
      </c>
      <c r="NA153" s="243">
        <f t="shared" si="2256"/>
        <v>493306.72499999998</v>
      </c>
      <c r="NB153" s="359"/>
      <c r="NC153" s="1159">
        <f t="shared" si="2068"/>
        <v>44075</v>
      </c>
      <c r="ND153" s="378">
        <f t="shared" si="2069"/>
        <v>11816.745000000001</v>
      </c>
      <c r="NE153" s="378">
        <f t="shared" si="2070"/>
        <v>0</v>
      </c>
      <c r="NF153" s="382">
        <f t="shared" si="2071"/>
        <v>0</v>
      </c>
      <c r="NG153" s="274">
        <f t="shared" si="2072"/>
        <v>11816.745000000001</v>
      </c>
      <c r="NH153" s="819">
        <f t="shared" si="2073"/>
        <v>44075</v>
      </c>
      <c r="NI153" s="269">
        <f t="shared" si="2074"/>
        <v>11816.745000000001</v>
      </c>
      <c r="NJ153" s="274">
        <f t="shared" si="2075"/>
        <v>0</v>
      </c>
      <c r="NK153" s="1113">
        <f t="shared" si="2076"/>
        <v>1</v>
      </c>
      <c r="NL153" s="992">
        <f t="shared" si="2077"/>
        <v>0</v>
      </c>
      <c r="NM153" s="413">
        <f t="shared" si="2078"/>
        <v>44075</v>
      </c>
      <c r="NN153" s="378">
        <f t="shared" si="2171"/>
        <v>357328.84499999997</v>
      </c>
      <c r="NO153" s="243">
        <f>MAX(NN55:NN153)</f>
        <v>357328.84499999997</v>
      </c>
      <c r="NP153" s="243">
        <f t="shared" si="2079"/>
        <v>0</v>
      </c>
      <c r="NQ153" s="276">
        <f>(NP153=NP203)*1</f>
        <v>0</v>
      </c>
      <c r="NR153" s="254">
        <f t="shared" si="2080"/>
        <v>0</v>
      </c>
      <c r="NS153" s="757"/>
      <c r="NT153" s="757"/>
      <c r="NU153" s="758"/>
      <c r="NV153" s="758"/>
      <c r="NW153" s="758"/>
      <c r="NX153" s="234"/>
      <c r="NY153" s="241"/>
      <c r="NZ153" s="241"/>
      <c r="OA153" s="143"/>
      <c r="OB153" s="241"/>
      <c r="OC153" s="241"/>
      <c r="OD153" s="236"/>
      <c r="OE153" s="236"/>
      <c r="OF153" s="236"/>
      <c r="OG153" s="234"/>
      <c r="OH153" s="143"/>
      <c r="OI153" s="236"/>
      <c r="OJ153" s="236"/>
      <c r="OK153" s="236"/>
      <c r="OL153" s="236"/>
      <c r="OM153" s="236"/>
      <c r="ON153" s="236"/>
      <c r="OO153" s="236"/>
      <c r="OP153" s="236"/>
      <c r="OQ153" s="236"/>
      <c r="OR153" s="236"/>
      <c r="OS153" s="236"/>
      <c r="OT153" s="236"/>
      <c r="OU153" s="236"/>
      <c r="OV153" s="236"/>
      <c r="OW153" s="236"/>
      <c r="OX153" s="236"/>
      <c r="OY153" s="236"/>
      <c r="OZ153" s="236"/>
      <c r="PA153" s="236"/>
      <c r="PB153" s="236"/>
      <c r="PC153" s="236"/>
      <c r="PD153" s="236"/>
      <c r="PE153" s="236"/>
      <c r="PF153" s="236"/>
      <c r="PG153" s="236"/>
      <c r="PH153" s="236"/>
      <c r="PI153" s="236"/>
      <c r="PJ153" s="236"/>
      <c r="PK153" s="236"/>
      <c r="PL153" s="236"/>
      <c r="PM153" s="236"/>
      <c r="PN153" s="236"/>
      <c r="PO153" s="236"/>
      <c r="PP153" s="236"/>
      <c r="PQ153" s="236"/>
      <c r="PR153" s="236"/>
      <c r="PS153" s="236"/>
      <c r="PT153" s="236"/>
      <c r="PU153" s="236"/>
      <c r="PV153" s="236"/>
      <c r="PW153" s="236"/>
      <c r="PX153" s="236"/>
      <c r="PY153" s="236"/>
      <c r="PZ153" s="236"/>
      <c r="QA153" s="236"/>
      <c r="QB153" s="236"/>
      <c r="QC153" s="236"/>
      <c r="QD153" s="236"/>
      <c r="QE153" s="236"/>
      <c r="QF153" s="236"/>
      <c r="QG153" s="236"/>
      <c r="QH153" s="236"/>
      <c r="QI153" s="236"/>
      <c r="QJ153" s="236"/>
      <c r="QK153" s="236"/>
      <c r="QL153" s="236"/>
      <c r="QM153" s="236"/>
      <c r="QN153" s="236"/>
      <c r="QO153" s="236"/>
      <c r="QP153" s="236"/>
      <c r="QQ153" s="236"/>
      <c r="QR153" s="236"/>
      <c r="QS153" s="236"/>
      <c r="QT153" s="236"/>
      <c r="QU153" s="236"/>
      <c r="QV153" s="236"/>
      <c r="QW153" s="236"/>
      <c r="QX153" s="236"/>
      <c r="QY153" s="84"/>
      <c r="QZ153" s="84"/>
      <c r="RA153" s="84"/>
      <c r="RB153" s="84"/>
      <c r="RC153" s="84"/>
      <c r="RD153" s="84"/>
      <c r="RE153" s="84"/>
      <c r="RF153" s="84"/>
      <c r="RG153" s="84"/>
      <c r="RH153" s="84"/>
      <c r="RI153" s="84"/>
      <c r="RJ153" s="84"/>
      <c r="RK153" s="84"/>
      <c r="RL153" s="84"/>
      <c r="RM153" s="84"/>
      <c r="RN153" s="84"/>
      <c r="RO153" s="84"/>
      <c r="RP153" s="84"/>
      <c r="RQ153" s="84"/>
      <c r="RR153" s="84"/>
      <c r="RS153" s="84"/>
      <c r="RT153" s="84"/>
      <c r="RU153" s="84"/>
      <c r="RV153" s="84"/>
      <c r="RW153" s="84"/>
      <c r="RX153" s="84"/>
      <c r="RY153" s="84"/>
      <c r="RZ153" s="84"/>
      <c r="SA153" s="84"/>
      <c r="SB153" s="84"/>
      <c r="SC153" s="84"/>
      <c r="SD153" s="84"/>
      <c r="SE153" s="84"/>
      <c r="SF153" s="84"/>
      <c r="SG153" s="84"/>
      <c r="SH153" s="84"/>
      <c r="SI153" s="84"/>
      <c r="SJ153" s="84"/>
      <c r="SK153" s="84"/>
      <c r="SL153" s="84"/>
      <c r="SM153" s="84"/>
      <c r="SN153" s="84"/>
      <c r="SO153" s="84"/>
      <c r="SP153" s="84"/>
      <c r="SQ153" s="84"/>
      <c r="SR153" s="84"/>
      <c r="SS153" s="84"/>
      <c r="ST153" s="84"/>
      <c r="SU153" s="84"/>
      <c r="SV153" s="84"/>
      <c r="SW153" s="84"/>
      <c r="SX153" s="84"/>
      <c r="SY153" s="84"/>
      <c r="SZ153" s="84"/>
      <c r="TA153" s="84"/>
      <c r="TB153" s="84"/>
      <c r="TC153" s="84"/>
      <c r="TD153" s="84"/>
      <c r="TE153" s="84"/>
      <c r="TF153" s="84"/>
      <c r="TG153" s="84"/>
      <c r="TH153" s="84"/>
      <c r="TI153" s="84"/>
      <c r="TJ153" s="84"/>
      <c r="TK153" s="84"/>
      <c r="TL153" s="84"/>
      <c r="TM153" s="84"/>
      <c r="TN153" s="84"/>
      <c r="TO153" s="84"/>
      <c r="TP153" s="84"/>
      <c r="TQ153" s="84"/>
      <c r="TR153" s="84"/>
      <c r="TS153" s="84"/>
      <c r="TT153" s="84"/>
      <c r="TU153" s="84"/>
      <c r="TV153" s="84"/>
      <c r="TW153" s="84"/>
      <c r="TX153" s="84"/>
      <c r="TY153" s="84"/>
      <c r="TZ153" s="84"/>
      <c r="UA153" s="84"/>
      <c r="UB153" s="84"/>
      <c r="UC153" s="84"/>
      <c r="UD153" s="84"/>
      <c r="UE153" s="84"/>
      <c r="UF153" s="84"/>
      <c r="UG153" s="84"/>
      <c r="UH153" s="84"/>
      <c r="UI153" s="84"/>
    </row>
    <row r="154" spans="1:555" s="90" customFormat="1" ht="19.5" customHeight="1" x14ac:dyDescent="0.35">
      <c r="A154" s="84"/>
      <c r="B154" s="1167">
        <f t="shared" si="2081"/>
        <v>44105</v>
      </c>
      <c r="C154" s="867">
        <f t="shared" si="2082"/>
        <v>116193.97499999998</v>
      </c>
      <c r="D154" s="869">
        <v>0</v>
      </c>
      <c r="E154" s="869">
        <v>0</v>
      </c>
      <c r="F154" s="867">
        <f t="shared" si="1958"/>
        <v>4894.62</v>
      </c>
      <c r="G154" s="870">
        <f t="shared" si="2083"/>
        <v>121088.59499999997</v>
      </c>
      <c r="H154" s="953">
        <f t="shared" si="2084"/>
        <v>4.2124559384425921E-2</v>
      </c>
      <c r="I154" s="355">
        <f t="shared" si="2085"/>
        <v>362223.46499999997</v>
      </c>
      <c r="J154" s="355">
        <f>MAX(I55:I154)</f>
        <v>362223.46499999997</v>
      </c>
      <c r="K154" s="355">
        <f t="shared" si="1959"/>
        <v>0</v>
      </c>
      <c r="L154" s="1145">
        <f t="shared" si="1960"/>
        <v>44105</v>
      </c>
      <c r="M154" s="330">
        <f t="shared" si="2086"/>
        <v>0</v>
      </c>
      <c r="N154" s="1034">
        <v>10323.75</v>
      </c>
      <c r="O154" s="498">
        <f t="shared" si="1961"/>
        <v>0</v>
      </c>
      <c r="P154" s="330">
        <f t="shared" si="2087"/>
        <v>1</v>
      </c>
      <c r="Q154" s="382">
        <f t="shared" si="1962"/>
        <v>1032.375</v>
      </c>
      <c r="R154" s="274">
        <f t="shared" si="1963"/>
        <v>1032.375</v>
      </c>
      <c r="S154" s="499">
        <f t="shared" si="2088"/>
        <v>0</v>
      </c>
      <c r="T154" s="1036">
        <v>12110</v>
      </c>
      <c r="U154" s="269">
        <f t="shared" si="1964"/>
        <v>0</v>
      </c>
      <c r="V154" s="499">
        <f t="shared" si="2089"/>
        <v>1</v>
      </c>
      <c r="W154" s="1036">
        <v>1212</v>
      </c>
      <c r="X154" s="269">
        <f t="shared" si="1965"/>
        <v>1212</v>
      </c>
      <c r="Y154" s="499">
        <f t="shared" si="2090"/>
        <v>0</v>
      </c>
      <c r="Z154" s="298">
        <v>-2510</v>
      </c>
      <c r="AA154" s="392">
        <f t="shared" si="1966"/>
        <v>0</v>
      </c>
      <c r="AB154" s="330">
        <f t="shared" si="2091"/>
        <v>0</v>
      </c>
      <c r="AC154" s="298">
        <f t="shared" si="1967"/>
        <v>-1255</v>
      </c>
      <c r="AD154" s="274">
        <f t="shared" si="1968"/>
        <v>0</v>
      </c>
      <c r="AE154" s="499">
        <f t="shared" si="2092"/>
        <v>1</v>
      </c>
      <c r="AF154" s="964">
        <v>-251</v>
      </c>
      <c r="AG154" s="274">
        <f t="shared" si="1969"/>
        <v>-251</v>
      </c>
      <c r="AH154" s="499">
        <f t="shared" si="2093"/>
        <v>0</v>
      </c>
      <c r="AI154" s="1036">
        <v>7125</v>
      </c>
      <c r="AJ154" s="392">
        <f t="shared" si="1970"/>
        <v>0</v>
      </c>
      <c r="AK154" s="330">
        <f t="shared" si="2094"/>
        <v>0</v>
      </c>
      <c r="AL154" s="1036">
        <v>3562.5</v>
      </c>
      <c r="AM154" s="274">
        <f t="shared" si="1971"/>
        <v>0</v>
      </c>
      <c r="AN154" s="499">
        <f t="shared" si="2095"/>
        <v>1</v>
      </c>
      <c r="AO154" s="1036">
        <v>1425</v>
      </c>
      <c r="AP154" s="392">
        <f t="shared" si="1972"/>
        <v>1425</v>
      </c>
      <c r="AQ154" s="316">
        <f t="shared" si="2096"/>
        <v>0</v>
      </c>
      <c r="AR154" s="1036">
        <v>4243.75</v>
      </c>
      <c r="AS154" s="392">
        <f t="shared" si="1973"/>
        <v>0</v>
      </c>
      <c r="AT154" s="276">
        <f t="shared" si="2097"/>
        <v>0</v>
      </c>
      <c r="AU154" s="1036">
        <v>2121.88</v>
      </c>
      <c r="AV154" s="392">
        <f t="shared" si="1974"/>
        <v>0</v>
      </c>
      <c r="AW154" s="297">
        <f t="shared" si="2098"/>
        <v>1</v>
      </c>
      <c r="AX154" s="1036">
        <v>424.37</v>
      </c>
      <c r="AY154" s="274">
        <f t="shared" si="1975"/>
        <v>424.37</v>
      </c>
      <c r="AZ154" s="499">
        <f t="shared" si="2099"/>
        <v>0</v>
      </c>
      <c r="BA154" s="268">
        <v>1220</v>
      </c>
      <c r="BB154" s="392">
        <f t="shared" si="1976"/>
        <v>0</v>
      </c>
      <c r="BC154" s="330">
        <f t="shared" si="2100"/>
        <v>0</v>
      </c>
      <c r="BD154" s="268">
        <v>-365</v>
      </c>
      <c r="BE154" s="274">
        <f t="shared" si="1977"/>
        <v>0</v>
      </c>
      <c r="BF154" s="499">
        <f t="shared" si="2101"/>
        <v>0</v>
      </c>
      <c r="BG154" s="1036">
        <v>2787.5</v>
      </c>
      <c r="BH154" s="358">
        <f t="shared" si="1978"/>
        <v>0</v>
      </c>
      <c r="BI154" s="499">
        <f t="shared" si="2102"/>
        <v>0</v>
      </c>
      <c r="BJ154" s="1036">
        <v>2950</v>
      </c>
      <c r="BK154" s="269">
        <f t="shared" si="1979"/>
        <v>0</v>
      </c>
      <c r="BL154" s="499">
        <f t="shared" si="2103"/>
        <v>1</v>
      </c>
      <c r="BM154" s="382">
        <f t="shared" si="1980"/>
        <v>1475</v>
      </c>
      <c r="BN154" s="392">
        <f t="shared" si="1981"/>
        <v>1475</v>
      </c>
      <c r="BO154" s="499">
        <f t="shared" si="2104"/>
        <v>0</v>
      </c>
      <c r="BP154" s="964">
        <v>-1512.5</v>
      </c>
      <c r="BQ154" s="274">
        <f t="shared" si="1982"/>
        <v>0</v>
      </c>
      <c r="BR154" s="499">
        <f t="shared" si="2105"/>
        <v>0</v>
      </c>
      <c r="BS154" s="298">
        <v>-1106.25</v>
      </c>
      <c r="BT154" s="269">
        <f t="shared" si="1983"/>
        <v>0</v>
      </c>
      <c r="BU154" s="499">
        <f t="shared" si="2106"/>
        <v>1</v>
      </c>
      <c r="BV154" s="298">
        <f t="shared" si="1984"/>
        <v>-553.125</v>
      </c>
      <c r="BW154" s="392">
        <f t="shared" si="1985"/>
        <v>-553.125</v>
      </c>
      <c r="BX154" s="499">
        <f t="shared" si="2107"/>
        <v>0</v>
      </c>
      <c r="BY154" s="1036">
        <v>835</v>
      </c>
      <c r="BZ154" s="392">
        <f t="shared" si="1986"/>
        <v>0</v>
      </c>
      <c r="CA154" s="297">
        <f t="shared" si="2172"/>
        <v>0</v>
      </c>
      <c r="CB154" s="1036">
        <v>1300</v>
      </c>
      <c r="CC154" s="269">
        <f t="shared" si="1987"/>
        <v>0</v>
      </c>
      <c r="CD154" s="501">
        <f t="shared" si="2108"/>
        <v>0</v>
      </c>
      <c r="CE154" s="298">
        <f t="shared" si="1988"/>
        <v>650</v>
      </c>
      <c r="CF154" s="500">
        <f t="shared" si="1989"/>
        <v>0</v>
      </c>
      <c r="CG154" s="330">
        <f t="shared" si="2109"/>
        <v>1</v>
      </c>
      <c r="CH154" s="1036">
        <v>130</v>
      </c>
      <c r="CI154" s="299">
        <f t="shared" si="1990"/>
        <v>130</v>
      </c>
      <c r="CJ154" s="499">
        <f t="shared" si="2110"/>
        <v>0</v>
      </c>
      <c r="CK154" s="268"/>
      <c r="CL154" s="392">
        <f t="shared" si="1991"/>
        <v>0</v>
      </c>
      <c r="CM154" s="330">
        <f t="shared" si="2111"/>
        <v>0</v>
      </c>
      <c r="CN154" s="268"/>
      <c r="CO154" s="269">
        <f t="shared" si="1992"/>
        <v>0</v>
      </c>
      <c r="CP154" s="501">
        <f t="shared" si="2112"/>
        <v>0</v>
      </c>
      <c r="CQ154" s="268"/>
      <c r="CR154" s="299"/>
      <c r="CS154" s="330">
        <f t="shared" si="2113"/>
        <v>1</v>
      </c>
      <c r="CT154" s="268"/>
      <c r="CU154" s="274">
        <f t="shared" si="1993"/>
        <v>0</v>
      </c>
      <c r="CV154" s="323">
        <f t="shared" si="1994"/>
        <v>4894.62</v>
      </c>
      <c r="CW154" s="323">
        <f t="shared" si="2114"/>
        <v>362223.46499999997</v>
      </c>
      <c r="CX154" s="223"/>
      <c r="CY154" s="1127">
        <f t="shared" si="2115"/>
        <v>44105</v>
      </c>
      <c r="CZ154" s="297">
        <f t="shared" si="2116"/>
        <v>0</v>
      </c>
      <c r="DA154" s="269">
        <v>4195</v>
      </c>
      <c r="DB154" s="299">
        <f t="shared" si="1995"/>
        <v>0</v>
      </c>
      <c r="DC154" s="297">
        <f t="shared" si="2117"/>
        <v>0</v>
      </c>
      <c r="DD154" s="298">
        <f t="shared" si="1996"/>
        <v>419.5</v>
      </c>
      <c r="DE154" s="299">
        <f t="shared" si="1997"/>
        <v>0</v>
      </c>
      <c r="DF154" s="297">
        <f t="shared" si="2118"/>
        <v>0</v>
      </c>
      <c r="DG154" s="1034">
        <v>15180</v>
      </c>
      <c r="DH154" s="299">
        <f t="shared" si="1998"/>
        <v>0</v>
      </c>
      <c r="DI154" s="297">
        <f t="shared" si="2119"/>
        <v>0</v>
      </c>
      <c r="DJ154" s="1036">
        <v>1518</v>
      </c>
      <c r="DK154" s="596">
        <f t="shared" si="1999"/>
        <v>0</v>
      </c>
      <c r="DL154" s="297">
        <f t="shared" si="2120"/>
        <v>0</v>
      </c>
      <c r="DM154" s="1035">
        <v>-6900</v>
      </c>
      <c r="DN154" s="596">
        <f t="shared" si="2000"/>
        <v>0</v>
      </c>
      <c r="DO154" s="330">
        <f t="shared" si="2121"/>
        <v>0</v>
      </c>
      <c r="DP154" s="298">
        <f t="shared" si="2001"/>
        <v>-3450</v>
      </c>
      <c r="DQ154" s="274">
        <f t="shared" si="2002"/>
        <v>0</v>
      </c>
      <c r="DR154" s="499">
        <f t="shared" si="2122"/>
        <v>0</v>
      </c>
      <c r="DS154" s="298">
        <f t="shared" si="2003"/>
        <v>-690</v>
      </c>
      <c r="DT154" s="274">
        <f t="shared" si="2004"/>
        <v>0</v>
      </c>
      <c r="DU154" s="297">
        <f t="shared" si="2123"/>
        <v>0</v>
      </c>
      <c r="DV154" s="964">
        <v>-290</v>
      </c>
      <c r="DW154" s="596">
        <f t="shared" si="2005"/>
        <v>0</v>
      </c>
      <c r="DX154" s="297">
        <f t="shared" si="2124"/>
        <v>0</v>
      </c>
      <c r="DY154" s="269">
        <f t="shared" si="2006"/>
        <v>-145</v>
      </c>
      <c r="DZ154" s="596">
        <f t="shared" si="2007"/>
        <v>0</v>
      </c>
      <c r="EA154" s="297">
        <f t="shared" si="2125"/>
        <v>0</v>
      </c>
      <c r="EB154" s="1052">
        <v>-58</v>
      </c>
      <c r="EC154" s="596">
        <f t="shared" si="2008"/>
        <v>0</v>
      </c>
      <c r="ED154" s="297">
        <f t="shared" si="2126"/>
        <v>0</v>
      </c>
      <c r="EE154" s="274">
        <v>-1112.5</v>
      </c>
      <c r="EF154" s="596">
        <f t="shared" si="2009"/>
        <v>0</v>
      </c>
      <c r="EG154" s="297">
        <f t="shared" si="2127"/>
        <v>0</v>
      </c>
      <c r="EH154" s="269">
        <f t="shared" si="2010"/>
        <v>-556.25</v>
      </c>
      <c r="EI154" s="596">
        <f t="shared" si="2011"/>
        <v>0</v>
      </c>
      <c r="EJ154" s="276">
        <f t="shared" si="2128"/>
        <v>0</v>
      </c>
      <c r="EK154" s="269">
        <f t="shared" si="2012"/>
        <v>-111.25</v>
      </c>
      <c r="EL154" s="596">
        <f t="shared" si="2013"/>
        <v>0</v>
      </c>
      <c r="EM154" s="297">
        <f t="shared" si="2129"/>
        <v>0</v>
      </c>
      <c r="EN154" s="1224">
        <v>1450</v>
      </c>
      <c r="EO154" s="596">
        <f t="shared" si="2014"/>
        <v>0</v>
      </c>
      <c r="EP154" s="297">
        <f t="shared" si="2130"/>
        <v>0</v>
      </c>
      <c r="EQ154" s="269">
        <v>1420</v>
      </c>
      <c r="ER154" s="596">
        <f t="shared" si="2015"/>
        <v>0</v>
      </c>
      <c r="ES154" s="297">
        <f t="shared" si="2131"/>
        <v>0</v>
      </c>
      <c r="ET154" s="1036">
        <v>1910</v>
      </c>
      <c r="EU154" s="596">
        <f t="shared" si="2016"/>
        <v>0</v>
      </c>
      <c r="EV154" s="297">
        <f t="shared" si="2132"/>
        <v>0</v>
      </c>
      <c r="EW154" s="964">
        <v>-31.25</v>
      </c>
      <c r="EX154" s="596">
        <f t="shared" si="2017"/>
        <v>0</v>
      </c>
      <c r="EY154" s="297">
        <f t="shared" si="2133"/>
        <v>0</v>
      </c>
      <c r="EZ154" s="964">
        <v>-15.62</v>
      </c>
      <c r="FA154" s="596">
        <f t="shared" si="2018"/>
        <v>0</v>
      </c>
      <c r="FB154" s="297">
        <f t="shared" si="2134"/>
        <v>0</v>
      </c>
      <c r="FC154" s="964">
        <v>-1975</v>
      </c>
      <c r="FD154" s="596">
        <f t="shared" si="2019"/>
        <v>0</v>
      </c>
      <c r="FE154" s="297">
        <f t="shared" si="2135"/>
        <v>0</v>
      </c>
      <c r="FF154" s="1036">
        <v>325</v>
      </c>
      <c r="FG154" s="596">
        <f t="shared" si="2020"/>
        <v>0</v>
      </c>
      <c r="FH154" s="297">
        <f t="shared" si="2136"/>
        <v>0</v>
      </c>
      <c r="FI154" s="1036">
        <v>162.5</v>
      </c>
      <c r="FJ154" s="596">
        <f t="shared" si="2021"/>
        <v>0</v>
      </c>
      <c r="FK154" s="297">
        <f t="shared" si="2137"/>
        <v>0</v>
      </c>
      <c r="FL154" s="1036">
        <v>920</v>
      </c>
      <c r="FM154" s="596">
        <f t="shared" si="2022"/>
        <v>0</v>
      </c>
      <c r="FN154" s="297">
        <f t="shared" si="2138"/>
        <v>0</v>
      </c>
      <c r="FO154" s="1036">
        <v>1730</v>
      </c>
      <c r="FP154" s="274">
        <f t="shared" si="2023"/>
        <v>0</v>
      </c>
      <c r="FQ154" s="274"/>
      <c r="FR154" s="297">
        <f t="shared" si="2139"/>
        <v>0</v>
      </c>
      <c r="FS154" s="269">
        <f t="shared" si="2024"/>
        <v>865</v>
      </c>
      <c r="FT154" s="596">
        <f t="shared" si="2025"/>
        <v>0</v>
      </c>
      <c r="FU154" s="297">
        <f t="shared" si="2140"/>
        <v>0</v>
      </c>
      <c r="FV154" s="269">
        <f t="shared" si="2026"/>
        <v>173</v>
      </c>
      <c r="FW154" s="596">
        <f t="shared" si="2027"/>
        <v>0</v>
      </c>
      <c r="FX154" s="301">
        <f t="shared" si="2028"/>
        <v>0</v>
      </c>
      <c r="FY154" s="492">
        <f t="shared" si="2141"/>
        <v>0</v>
      </c>
      <c r="FZ154" s="302"/>
      <c r="GA154" s="1131">
        <f t="shared" si="2029"/>
        <v>44105</v>
      </c>
      <c r="GB154" s="316">
        <f t="shared" si="2142"/>
        <v>0</v>
      </c>
      <c r="GC154" s="323">
        <v>12175</v>
      </c>
      <c r="GD154" s="268">
        <f t="shared" si="2030"/>
        <v>0</v>
      </c>
      <c r="GE154" s="316">
        <f t="shared" si="2143"/>
        <v>0</v>
      </c>
      <c r="GF154" s="1036">
        <v>1217.5</v>
      </c>
      <c r="GG154" s="386">
        <f t="shared" si="2031"/>
        <v>0</v>
      </c>
      <c r="GH154" s="669">
        <f t="shared" si="2144"/>
        <v>0</v>
      </c>
      <c r="GI154" s="1036">
        <v>12215</v>
      </c>
      <c r="GJ154" s="268">
        <f t="shared" si="2032"/>
        <v>0</v>
      </c>
      <c r="GK154" s="546">
        <f t="shared" si="2145"/>
        <v>0</v>
      </c>
      <c r="GL154" s="268">
        <f t="shared" si="2033"/>
        <v>1221.5</v>
      </c>
      <c r="GM154" s="386">
        <f t="shared" si="2034"/>
        <v>0</v>
      </c>
      <c r="GN154" s="297">
        <f t="shared" si="2146"/>
        <v>0</v>
      </c>
      <c r="GO154" s="269">
        <v>-3968.75</v>
      </c>
      <c r="GP154" s="596">
        <f t="shared" si="2035"/>
        <v>0</v>
      </c>
      <c r="GQ154" s="330">
        <f t="shared" si="2147"/>
        <v>0</v>
      </c>
      <c r="GR154" s="298">
        <f t="shared" si="2036"/>
        <v>-1984.375</v>
      </c>
      <c r="GS154" s="274">
        <f t="shared" si="2037"/>
        <v>0</v>
      </c>
      <c r="GT154" s="499">
        <f t="shared" si="2148"/>
        <v>0</v>
      </c>
      <c r="GU154" s="298">
        <f t="shared" si="2038"/>
        <v>-396.875</v>
      </c>
      <c r="GV154" s="274">
        <f t="shared" si="2039"/>
        <v>0</v>
      </c>
      <c r="GW154" s="499">
        <f t="shared" si="2149"/>
        <v>0</v>
      </c>
      <c r="GX154" s="964">
        <v>-707.5</v>
      </c>
      <c r="GY154" s="274">
        <f t="shared" si="2040"/>
        <v>0</v>
      </c>
      <c r="GZ154" s="499">
        <f t="shared" si="2150"/>
        <v>0</v>
      </c>
      <c r="HA154" s="298">
        <f t="shared" si="2041"/>
        <v>-353.75</v>
      </c>
      <c r="HB154" s="274">
        <f t="shared" si="2042"/>
        <v>0</v>
      </c>
      <c r="HC154" s="499">
        <f t="shared" si="2151"/>
        <v>0</v>
      </c>
      <c r="HD154" s="964">
        <v>-141.5</v>
      </c>
      <c r="HE154" s="274">
        <f t="shared" si="2043"/>
        <v>0</v>
      </c>
      <c r="HF154" s="691">
        <f t="shared" si="2152"/>
        <v>0</v>
      </c>
      <c r="HG154" s="317">
        <v>2512.5</v>
      </c>
      <c r="HH154" s="498">
        <f t="shared" si="2044"/>
        <v>0</v>
      </c>
      <c r="HI154" s="691">
        <f t="shared" si="2153"/>
        <v>0</v>
      </c>
      <c r="HJ154" s="317">
        <f t="shared" si="2045"/>
        <v>1256.25</v>
      </c>
      <c r="HK154" s="498">
        <f t="shared" si="2046"/>
        <v>0</v>
      </c>
      <c r="HL154" s="689">
        <f t="shared" si="2154"/>
        <v>0</v>
      </c>
      <c r="HM154" s="317">
        <f t="shared" si="2047"/>
        <v>251.25</v>
      </c>
      <c r="HN154" s="317">
        <f t="shared" si="2048"/>
        <v>0</v>
      </c>
      <c r="HO154" s="691">
        <f t="shared" si="2155"/>
        <v>0</v>
      </c>
      <c r="HP154" s="964">
        <v>-750</v>
      </c>
      <c r="HQ154" s="498">
        <f t="shared" si="2049"/>
        <v>0</v>
      </c>
      <c r="HR154" s="499"/>
      <c r="HS154" s="298"/>
      <c r="HT154" s="392"/>
      <c r="HU154" s="691">
        <f t="shared" si="2156"/>
        <v>0</v>
      </c>
      <c r="HV154" s="1036">
        <v>1420</v>
      </c>
      <c r="HW154" s="498">
        <f t="shared" si="2050"/>
        <v>0</v>
      </c>
      <c r="HX154" s="499"/>
      <c r="HY154" s="298"/>
      <c r="HZ154" s="392"/>
      <c r="IA154" s="689">
        <f t="shared" si="2157"/>
        <v>0</v>
      </c>
      <c r="IB154" s="1036">
        <v>2059</v>
      </c>
      <c r="IC154" s="317">
        <f t="shared" si="2051"/>
        <v>0</v>
      </c>
      <c r="ID154" s="499">
        <f t="shared" si="2158"/>
        <v>0</v>
      </c>
      <c r="IE154" s="1036">
        <v>173.25</v>
      </c>
      <c r="IF154" s="392">
        <f t="shared" si="2052"/>
        <v>0</v>
      </c>
      <c r="IG154" s="691">
        <f t="shared" si="2159"/>
        <v>0</v>
      </c>
      <c r="IH154" s="317">
        <v>2300</v>
      </c>
      <c r="II154" s="498">
        <f t="shared" si="2053"/>
        <v>0</v>
      </c>
      <c r="IJ154" s="691">
        <f t="shared" si="2160"/>
        <v>0</v>
      </c>
      <c r="IK154" s="298">
        <f t="shared" si="2054"/>
        <v>1150</v>
      </c>
      <c r="IL154" s="317">
        <f t="shared" si="2055"/>
        <v>0</v>
      </c>
      <c r="IM154" s="499">
        <f t="shared" si="2161"/>
        <v>0</v>
      </c>
      <c r="IN154" s="1036">
        <v>181.38</v>
      </c>
      <c r="IO154" s="392">
        <f t="shared" si="2056"/>
        <v>0</v>
      </c>
      <c r="IP154" s="499">
        <f t="shared" si="2162"/>
        <v>0</v>
      </c>
      <c r="IQ154" s="964">
        <v>-2075</v>
      </c>
      <c r="IR154" s="392">
        <f t="shared" si="2057"/>
        <v>0</v>
      </c>
      <c r="IS154" s="499"/>
      <c r="IT154" s="298"/>
      <c r="IU154" s="392"/>
      <c r="IV154" s="499">
        <f t="shared" si="2163"/>
        <v>0</v>
      </c>
      <c r="IW154" s="298">
        <v>-731.25</v>
      </c>
      <c r="IX154" s="392">
        <f t="shared" si="2058"/>
        <v>0</v>
      </c>
      <c r="IY154" s="499">
        <f t="shared" si="2164"/>
        <v>0</v>
      </c>
      <c r="IZ154" s="298">
        <f t="shared" si="2059"/>
        <v>-365.625</v>
      </c>
      <c r="JA154" s="392">
        <f t="shared" si="2060"/>
        <v>0</v>
      </c>
      <c r="JB154" s="385">
        <f t="shared" si="2165"/>
        <v>0</v>
      </c>
      <c r="JC154" s="298">
        <v>-121.13</v>
      </c>
      <c r="JD154" s="392">
        <f t="shared" si="2061"/>
        <v>0</v>
      </c>
      <c r="JE154" s="499">
        <f t="shared" si="2166"/>
        <v>0</v>
      </c>
      <c r="JF154" s="298">
        <v>960</v>
      </c>
      <c r="JG154" s="392">
        <f t="shared" si="2062"/>
        <v>0</v>
      </c>
      <c r="JH154" s="499">
        <f t="shared" si="2167"/>
        <v>0</v>
      </c>
      <c r="JI154" s="1036">
        <v>4400</v>
      </c>
      <c r="JJ154" s="392">
        <f t="shared" si="2063"/>
        <v>0</v>
      </c>
      <c r="JK154" s="499">
        <f t="shared" si="2168"/>
        <v>0</v>
      </c>
      <c r="JL154" s="1036">
        <v>2200</v>
      </c>
      <c r="JM154" s="392">
        <f t="shared" si="2064"/>
        <v>0</v>
      </c>
      <c r="JN154" s="499">
        <f t="shared" si="2169"/>
        <v>0</v>
      </c>
      <c r="JO154" s="298">
        <f t="shared" si="2065"/>
        <v>440</v>
      </c>
      <c r="JP154" s="392">
        <f t="shared" si="2066"/>
        <v>0</v>
      </c>
      <c r="JQ154" s="561">
        <f t="shared" si="2067"/>
        <v>0</v>
      </c>
      <c r="JR154" s="498">
        <f t="shared" si="2170"/>
        <v>0</v>
      </c>
      <c r="JS154" s="223"/>
      <c r="JT154" s="254">
        <f t="shared" si="2173"/>
        <v>44652</v>
      </c>
      <c r="JU154" s="253">
        <f t="shared" si="2174"/>
        <v>0</v>
      </c>
      <c r="JV154" s="253">
        <f t="shared" si="2175"/>
        <v>47535.5</v>
      </c>
      <c r="JW154" s="253">
        <f t="shared" si="2176"/>
        <v>0</v>
      </c>
      <c r="JX154" s="253">
        <f t="shared" si="2177"/>
        <v>60126.5</v>
      </c>
      <c r="JY154" s="253">
        <f t="shared" si="2178"/>
        <v>0</v>
      </c>
      <c r="JZ154" s="253">
        <f t="shared" si="2179"/>
        <v>0</v>
      </c>
      <c r="KA154" s="253">
        <f t="shared" si="2180"/>
        <v>33376</v>
      </c>
      <c r="KB154" s="253">
        <f t="shared" si="2181"/>
        <v>0</v>
      </c>
      <c r="KC154" s="253">
        <f t="shared" si="2182"/>
        <v>0</v>
      </c>
      <c r="KD154" s="831">
        <f t="shared" si="2183"/>
        <v>78536</v>
      </c>
      <c r="KE154" s="831">
        <f t="shared" si="2184"/>
        <v>0</v>
      </c>
      <c r="KF154" s="831">
        <f t="shared" si="2185"/>
        <v>0</v>
      </c>
      <c r="KG154" s="831">
        <f t="shared" si="2186"/>
        <v>21180.73</v>
      </c>
      <c r="KH154" s="831">
        <f t="shared" si="2187"/>
        <v>0</v>
      </c>
      <c r="KI154" s="831">
        <f t="shared" si="2188"/>
        <v>0</v>
      </c>
      <c r="KJ154" s="253">
        <f t="shared" si="2189"/>
        <v>0</v>
      </c>
      <c r="KK154" s="831">
        <f t="shared" si="2190"/>
        <v>0</v>
      </c>
      <c r="KL154" s="831">
        <f t="shared" si="2191"/>
        <v>135112.5</v>
      </c>
      <c r="KM154" s="831">
        <f t="shared" si="2192"/>
        <v>0</v>
      </c>
      <c r="KN154" s="831">
        <f t="shared" si="2193"/>
        <v>0</v>
      </c>
      <c r="KO154" s="831">
        <f t="shared" si="2194"/>
        <v>102493.75</v>
      </c>
      <c r="KP154" s="831">
        <f t="shared" si="2195"/>
        <v>0</v>
      </c>
      <c r="KQ154" s="831">
        <f t="shared" si="2196"/>
        <v>0</v>
      </c>
      <c r="KR154" s="831">
        <f t="shared" si="2197"/>
        <v>0</v>
      </c>
      <c r="KS154" s="831">
        <f t="shared" si="2198"/>
        <v>27020</v>
      </c>
      <c r="KT154" s="243">
        <f t="shared" si="2199"/>
        <v>0</v>
      </c>
      <c r="KU154" s="243">
        <f t="shared" si="2200"/>
        <v>0</v>
      </c>
      <c r="KV154" s="243">
        <f t="shared" si="2201"/>
        <v>0</v>
      </c>
      <c r="KW154" s="243">
        <f t="shared" si="2202"/>
        <v>0</v>
      </c>
      <c r="KX154" s="243">
        <f t="shared" si="2203"/>
        <v>0</v>
      </c>
      <c r="KY154" s="243">
        <f t="shared" si="2204"/>
        <v>0</v>
      </c>
      <c r="KZ154" s="243">
        <f t="shared" si="2257"/>
        <v>0</v>
      </c>
      <c r="LA154" s="243">
        <f t="shared" si="2205"/>
        <v>0</v>
      </c>
      <c r="LB154" s="243">
        <f t="shared" si="2206"/>
        <v>0</v>
      </c>
      <c r="LC154" s="243">
        <f t="shared" si="2207"/>
        <v>0</v>
      </c>
      <c r="LD154" s="243">
        <f t="shared" si="2208"/>
        <v>0</v>
      </c>
      <c r="LE154" s="243">
        <f t="shared" si="2209"/>
        <v>0</v>
      </c>
      <c r="LF154" s="243">
        <f t="shared" si="2210"/>
        <v>0</v>
      </c>
      <c r="LG154" s="243">
        <f t="shared" si="2211"/>
        <v>0</v>
      </c>
      <c r="LH154" s="243">
        <f t="shared" si="2212"/>
        <v>0</v>
      </c>
      <c r="LI154" s="243">
        <f t="shared" si="2213"/>
        <v>0</v>
      </c>
      <c r="LJ154" s="243">
        <f t="shared" si="2214"/>
        <v>0</v>
      </c>
      <c r="LK154" s="243">
        <f t="shared" si="2215"/>
        <v>0</v>
      </c>
      <c r="LL154" s="243">
        <f t="shared" si="2216"/>
        <v>0</v>
      </c>
      <c r="LM154" s="243">
        <f t="shared" si="2217"/>
        <v>0</v>
      </c>
      <c r="LN154" s="243">
        <f t="shared" si="2218"/>
        <v>0</v>
      </c>
      <c r="LO154" s="243">
        <f t="shared" si="2219"/>
        <v>0</v>
      </c>
      <c r="LP154" s="243">
        <f t="shared" si="2220"/>
        <v>0</v>
      </c>
      <c r="LQ154" s="243">
        <f t="shared" si="2221"/>
        <v>0</v>
      </c>
      <c r="LR154" s="243">
        <f t="shared" si="2222"/>
        <v>0</v>
      </c>
      <c r="LS154" s="243">
        <f t="shared" si="2223"/>
        <v>0</v>
      </c>
      <c r="LT154" s="243">
        <f t="shared" si="2224"/>
        <v>0</v>
      </c>
      <c r="LU154" s="243">
        <f t="shared" si="2225"/>
        <v>0</v>
      </c>
      <c r="LV154" s="243">
        <f t="shared" si="2226"/>
        <v>0</v>
      </c>
      <c r="LW154" s="243">
        <f t="shared" si="2227"/>
        <v>0</v>
      </c>
      <c r="LX154" s="243">
        <f t="shared" si="2228"/>
        <v>0</v>
      </c>
      <c r="LY154" s="243">
        <f t="shared" si="2229"/>
        <v>0</v>
      </c>
      <c r="LZ154" s="243">
        <f t="shared" si="2230"/>
        <v>0</v>
      </c>
      <c r="MA154" s="243">
        <f t="shared" si="2231"/>
        <v>0</v>
      </c>
      <c r="MB154" s="243">
        <f t="shared" si="2232"/>
        <v>0</v>
      </c>
      <c r="MC154" s="243">
        <f t="shared" si="2258"/>
        <v>0</v>
      </c>
      <c r="MD154" s="243">
        <f t="shared" si="2233"/>
        <v>0</v>
      </c>
      <c r="ME154" s="243">
        <f t="shared" si="2234"/>
        <v>0</v>
      </c>
      <c r="MF154" s="243">
        <f t="shared" si="2235"/>
        <v>0</v>
      </c>
      <c r="MG154" s="243">
        <f t="shared" si="2236"/>
        <v>0</v>
      </c>
      <c r="MH154" s="243">
        <f t="shared" si="2237"/>
        <v>0</v>
      </c>
      <c r="MI154" s="243">
        <f t="shared" si="2238"/>
        <v>0</v>
      </c>
      <c r="MJ154" s="243">
        <f t="shared" si="2239"/>
        <v>0</v>
      </c>
      <c r="MK154" s="243">
        <f t="shared" si="2240"/>
        <v>0</v>
      </c>
      <c r="ML154" s="243">
        <f t="shared" si="2241"/>
        <v>0</v>
      </c>
      <c r="MM154" s="243">
        <f t="shared" si="2242"/>
        <v>0</v>
      </c>
      <c r="MN154" s="243">
        <f t="shared" si="2243"/>
        <v>0</v>
      </c>
      <c r="MO154" s="243">
        <f t="shared" si="2244"/>
        <v>0</v>
      </c>
      <c r="MP154" s="243">
        <f t="shared" si="2245"/>
        <v>0</v>
      </c>
      <c r="MQ154" s="243">
        <f t="shared" si="2246"/>
        <v>0</v>
      </c>
      <c r="MR154" s="243">
        <f t="shared" si="2247"/>
        <v>0</v>
      </c>
      <c r="MS154" s="243">
        <f t="shared" si="2248"/>
        <v>0</v>
      </c>
      <c r="MT154" s="243">
        <f t="shared" si="2249"/>
        <v>0</v>
      </c>
      <c r="MU154" s="243">
        <f t="shared" si="2250"/>
        <v>0</v>
      </c>
      <c r="MV154" s="243">
        <f t="shared" si="2251"/>
        <v>0</v>
      </c>
      <c r="MW154" s="861">
        <f t="shared" si="2252"/>
        <v>44652</v>
      </c>
      <c r="MX154" s="253">
        <f t="shared" si="2253"/>
        <v>505380.98</v>
      </c>
      <c r="MY154" s="243">
        <f t="shared" si="2254"/>
        <v>0</v>
      </c>
      <c r="MZ154" s="243">
        <f t="shared" si="2255"/>
        <v>0</v>
      </c>
      <c r="NA154" s="243">
        <f t="shared" si="2256"/>
        <v>505380.98</v>
      </c>
      <c r="NB154" s="359"/>
      <c r="NC154" s="1159">
        <f t="shared" si="2068"/>
        <v>44105</v>
      </c>
      <c r="ND154" s="378">
        <f t="shared" si="2069"/>
        <v>4894.62</v>
      </c>
      <c r="NE154" s="378">
        <f t="shared" si="2070"/>
        <v>0</v>
      </c>
      <c r="NF154" s="382">
        <f t="shared" si="2071"/>
        <v>0</v>
      </c>
      <c r="NG154" s="274">
        <f t="shared" si="2072"/>
        <v>4894.62</v>
      </c>
      <c r="NH154" s="819">
        <f t="shared" si="2073"/>
        <v>44105</v>
      </c>
      <c r="NI154" s="269">
        <f t="shared" si="2074"/>
        <v>4894.62</v>
      </c>
      <c r="NJ154" s="274">
        <f t="shared" si="2075"/>
        <v>0</v>
      </c>
      <c r="NK154" s="1113">
        <f t="shared" si="2076"/>
        <v>1</v>
      </c>
      <c r="NL154" s="992">
        <f t="shared" si="2077"/>
        <v>0</v>
      </c>
      <c r="NM154" s="413">
        <f t="shared" si="2078"/>
        <v>44105</v>
      </c>
      <c r="NN154" s="378">
        <f t="shared" si="2171"/>
        <v>362223.46499999997</v>
      </c>
      <c r="NO154" s="243">
        <f>MAX(NN55:NN154)</f>
        <v>362223.46499999997</v>
      </c>
      <c r="NP154" s="243">
        <f t="shared" si="2079"/>
        <v>0</v>
      </c>
      <c r="NQ154" s="276">
        <f>(NP154=NP203)*1</f>
        <v>0</v>
      </c>
      <c r="NR154" s="254">
        <f t="shared" si="2080"/>
        <v>0</v>
      </c>
      <c r="NS154" s="757"/>
      <c r="NT154" s="757"/>
      <c r="NU154" s="758"/>
      <c r="NV154" s="758"/>
      <c r="NW154" s="758"/>
      <c r="NX154" s="234"/>
      <c r="NY154" s="241"/>
      <c r="NZ154" s="241"/>
      <c r="OA154" s="143"/>
      <c r="OB154" s="241"/>
      <c r="OC154" s="241"/>
      <c r="OD154" s="236"/>
      <c r="OE154" s="236"/>
      <c r="OF154" s="236"/>
      <c r="OG154" s="234"/>
      <c r="OH154" s="143"/>
      <c r="OI154" s="236"/>
      <c r="OJ154" s="236"/>
      <c r="OK154" s="236"/>
      <c r="OL154" s="236"/>
      <c r="OM154" s="236"/>
      <c r="ON154" s="236"/>
      <c r="OO154" s="236"/>
      <c r="OP154" s="236"/>
      <c r="OQ154" s="236"/>
      <c r="OR154" s="236"/>
      <c r="OS154" s="236"/>
      <c r="OT154" s="236"/>
      <c r="OU154" s="236"/>
      <c r="OV154" s="236"/>
      <c r="OW154" s="236"/>
      <c r="OX154" s="236"/>
      <c r="OY154" s="236"/>
      <c r="OZ154" s="236"/>
      <c r="PA154" s="236"/>
      <c r="PB154" s="236"/>
      <c r="PC154" s="236"/>
      <c r="PD154" s="236"/>
      <c r="PE154" s="236"/>
      <c r="PF154" s="236"/>
      <c r="PG154" s="236"/>
      <c r="PH154" s="236"/>
      <c r="PI154" s="236"/>
      <c r="PJ154" s="236"/>
      <c r="PK154" s="236"/>
      <c r="PL154" s="236"/>
      <c r="PM154" s="236"/>
      <c r="PN154" s="236"/>
      <c r="PO154" s="236"/>
      <c r="PP154" s="236"/>
      <c r="PQ154" s="236"/>
      <c r="PR154" s="236"/>
      <c r="PS154" s="236"/>
      <c r="PT154" s="236"/>
      <c r="PU154" s="236"/>
      <c r="PV154" s="236"/>
      <c r="PW154" s="236"/>
      <c r="PX154" s="236"/>
      <c r="PY154" s="236"/>
      <c r="PZ154" s="236"/>
      <c r="QA154" s="236"/>
      <c r="QB154" s="236"/>
      <c r="QC154" s="236"/>
      <c r="QD154" s="236"/>
      <c r="QE154" s="236"/>
      <c r="QF154" s="236"/>
      <c r="QG154" s="236"/>
      <c r="QH154" s="236"/>
      <c r="QI154" s="236"/>
      <c r="QJ154" s="236"/>
      <c r="QK154" s="236"/>
      <c r="QL154" s="236"/>
      <c r="QM154" s="236"/>
      <c r="QN154" s="236"/>
      <c r="QO154" s="236"/>
      <c r="QP154" s="236"/>
      <c r="QQ154" s="236"/>
      <c r="QR154" s="236"/>
      <c r="QS154" s="236"/>
      <c r="QT154" s="236"/>
      <c r="QU154" s="236"/>
      <c r="QV154" s="236"/>
      <c r="QW154" s="236"/>
      <c r="QX154" s="236"/>
      <c r="QY154" s="84"/>
      <c r="QZ154" s="84"/>
      <c r="RA154" s="84"/>
      <c r="RB154" s="84"/>
      <c r="RC154" s="84"/>
      <c r="RD154" s="84"/>
      <c r="RE154" s="84"/>
      <c r="RF154" s="84"/>
      <c r="RG154" s="84"/>
      <c r="RH154" s="84"/>
      <c r="RI154" s="84"/>
      <c r="RJ154" s="84"/>
      <c r="RK154" s="84"/>
      <c r="RL154" s="84"/>
      <c r="RM154" s="84"/>
      <c r="RN154" s="84"/>
      <c r="RO154" s="84"/>
      <c r="RP154" s="84"/>
      <c r="RQ154" s="84"/>
      <c r="RR154" s="84"/>
      <c r="RS154" s="84"/>
      <c r="RT154" s="84"/>
      <c r="RU154" s="84"/>
      <c r="RV154" s="84"/>
      <c r="RW154" s="84"/>
      <c r="RX154" s="84"/>
      <c r="RY154" s="84"/>
      <c r="RZ154" s="84"/>
      <c r="SA154" s="84"/>
      <c r="SB154" s="84"/>
      <c r="SC154" s="84"/>
      <c r="SD154" s="84"/>
      <c r="SE154" s="84"/>
      <c r="SF154" s="84"/>
      <c r="SG154" s="84"/>
      <c r="SH154" s="84"/>
      <c r="SI154" s="84"/>
      <c r="SJ154" s="84"/>
      <c r="SK154" s="84"/>
      <c r="SL154" s="84"/>
      <c r="SM154" s="84"/>
      <c r="SN154" s="84"/>
      <c r="SO154" s="84"/>
      <c r="SP154" s="84"/>
      <c r="SQ154" s="84"/>
      <c r="SR154" s="84"/>
      <c r="SS154" s="84"/>
      <c r="ST154" s="84"/>
      <c r="SU154" s="84"/>
      <c r="SV154" s="84"/>
      <c r="SW154" s="84"/>
      <c r="SX154" s="84"/>
      <c r="SY154" s="84"/>
      <c r="SZ154" s="84"/>
      <c r="TA154" s="84"/>
      <c r="TB154" s="84"/>
      <c r="TC154" s="84"/>
      <c r="TD154" s="84"/>
      <c r="TE154" s="84"/>
      <c r="TF154" s="84"/>
      <c r="TG154" s="84"/>
      <c r="TH154" s="84"/>
      <c r="TI154" s="84"/>
      <c r="TJ154" s="84"/>
      <c r="TK154" s="84"/>
      <c r="TL154" s="84"/>
      <c r="TM154" s="84"/>
      <c r="TN154" s="84"/>
      <c r="TO154" s="84"/>
      <c r="TP154" s="84"/>
      <c r="TQ154" s="84"/>
      <c r="TR154" s="84"/>
      <c r="TS154" s="84"/>
      <c r="TT154" s="84"/>
      <c r="TU154" s="84"/>
      <c r="TV154" s="84"/>
      <c r="TW154" s="84"/>
      <c r="TX154" s="84"/>
      <c r="TY154" s="84"/>
      <c r="TZ154" s="84"/>
      <c r="UA154" s="84"/>
      <c r="UB154" s="84"/>
      <c r="UC154" s="84"/>
      <c r="UD154" s="84"/>
      <c r="UE154" s="84"/>
      <c r="UF154" s="84"/>
      <c r="UG154" s="84"/>
      <c r="UH154" s="84"/>
      <c r="UI154" s="84"/>
    </row>
    <row r="155" spans="1:555" s="90" customFormat="1" ht="19.5" customHeight="1" x14ac:dyDescent="0.35">
      <c r="A155" s="84"/>
      <c r="B155" s="1167">
        <f t="shared" si="2081"/>
        <v>44136</v>
      </c>
      <c r="C155" s="867">
        <f t="shared" si="2082"/>
        <v>121088.59499999997</v>
      </c>
      <c r="D155" s="869">
        <v>0</v>
      </c>
      <c r="E155" s="869">
        <v>0</v>
      </c>
      <c r="F155" s="867">
        <f t="shared" si="1958"/>
        <v>9007.5</v>
      </c>
      <c r="G155" s="870">
        <f t="shared" si="2083"/>
        <v>130096.09499999997</v>
      </c>
      <c r="H155" s="953">
        <f t="shared" si="2084"/>
        <v>7.4387682836686661E-2</v>
      </c>
      <c r="I155" s="355">
        <f t="shared" si="2085"/>
        <v>371230.96499999997</v>
      </c>
      <c r="J155" s="355">
        <f>MAX(I55:I155)</f>
        <v>371230.96499999997</v>
      </c>
      <c r="K155" s="355">
        <f t="shared" si="1959"/>
        <v>0</v>
      </c>
      <c r="L155" s="1145">
        <f t="shared" si="1960"/>
        <v>44136</v>
      </c>
      <c r="M155" s="330">
        <f t="shared" si="2086"/>
        <v>0</v>
      </c>
      <c r="N155" s="1034">
        <v>13465</v>
      </c>
      <c r="O155" s="498">
        <f t="shared" si="1961"/>
        <v>0</v>
      </c>
      <c r="P155" s="330">
        <f t="shared" si="2087"/>
        <v>1</v>
      </c>
      <c r="Q155" s="382">
        <f t="shared" si="1962"/>
        <v>1346.5</v>
      </c>
      <c r="R155" s="274">
        <f t="shared" si="1963"/>
        <v>1346.5</v>
      </c>
      <c r="S155" s="499">
        <f t="shared" si="2088"/>
        <v>0</v>
      </c>
      <c r="T155" s="1036">
        <v>15310</v>
      </c>
      <c r="U155" s="269">
        <f t="shared" si="1964"/>
        <v>0</v>
      </c>
      <c r="V155" s="499">
        <f t="shared" si="2089"/>
        <v>1</v>
      </c>
      <c r="W155" s="1036">
        <v>1531</v>
      </c>
      <c r="X155" s="269">
        <f t="shared" si="1965"/>
        <v>1531</v>
      </c>
      <c r="Y155" s="499">
        <f t="shared" si="2090"/>
        <v>0</v>
      </c>
      <c r="Z155" s="298">
        <v>13170</v>
      </c>
      <c r="AA155" s="392">
        <f t="shared" si="1966"/>
        <v>0</v>
      </c>
      <c r="AB155" s="330">
        <f t="shared" si="2091"/>
        <v>0</v>
      </c>
      <c r="AC155" s="298">
        <f t="shared" si="1967"/>
        <v>6585</v>
      </c>
      <c r="AD155" s="274">
        <f t="shared" si="1968"/>
        <v>0</v>
      </c>
      <c r="AE155" s="499">
        <f t="shared" si="2092"/>
        <v>1</v>
      </c>
      <c r="AF155" s="1036">
        <v>1317</v>
      </c>
      <c r="AG155" s="274">
        <f t="shared" si="1969"/>
        <v>1317</v>
      </c>
      <c r="AH155" s="499">
        <f t="shared" si="2093"/>
        <v>0</v>
      </c>
      <c r="AI155" s="1036">
        <v>11130</v>
      </c>
      <c r="AJ155" s="392">
        <f t="shared" si="1970"/>
        <v>0</v>
      </c>
      <c r="AK155" s="330">
        <f t="shared" si="2094"/>
        <v>0</v>
      </c>
      <c r="AL155" s="1036">
        <v>5565</v>
      </c>
      <c r="AM155" s="274">
        <f t="shared" si="1971"/>
        <v>0</v>
      </c>
      <c r="AN155" s="499">
        <f t="shared" si="2095"/>
        <v>1</v>
      </c>
      <c r="AO155" s="1036">
        <v>2226</v>
      </c>
      <c r="AP155" s="392">
        <f t="shared" si="1972"/>
        <v>2226</v>
      </c>
      <c r="AQ155" s="316">
        <f t="shared" si="2096"/>
        <v>0</v>
      </c>
      <c r="AR155" s="1036">
        <v>2562.5</v>
      </c>
      <c r="AS155" s="392">
        <f t="shared" si="1973"/>
        <v>0</v>
      </c>
      <c r="AT155" s="276">
        <f t="shared" si="2097"/>
        <v>0</v>
      </c>
      <c r="AU155" s="1036">
        <v>1281.25</v>
      </c>
      <c r="AV155" s="392">
        <f t="shared" si="1974"/>
        <v>0</v>
      </c>
      <c r="AW155" s="297">
        <f t="shared" si="2098"/>
        <v>1</v>
      </c>
      <c r="AX155" s="1036">
        <v>256.25</v>
      </c>
      <c r="AY155" s="274">
        <f t="shared" si="1975"/>
        <v>256.25</v>
      </c>
      <c r="AZ155" s="499">
        <f t="shared" si="2099"/>
        <v>0</v>
      </c>
      <c r="BA155" s="268">
        <v>35</v>
      </c>
      <c r="BB155" s="392">
        <f t="shared" si="1976"/>
        <v>0</v>
      </c>
      <c r="BC155" s="330">
        <f t="shared" si="2100"/>
        <v>0</v>
      </c>
      <c r="BD155" s="268">
        <v>1095</v>
      </c>
      <c r="BE155" s="274">
        <f t="shared" si="1977"/>
        <v>0</v>
      </c>
      <c r="BF155" s="499">
        <f t="shared" si="2101"/>
        <v>0</v>
      </c>
      <c r="BG155" s="1036">
        <v>2012.5</v>
      </c>
      <c r="BH155" s="358">
        <f t="shared" si="1978"/>
        <v>0</v>
      </c>
      <c r="BI155" s="499">
        <f t="shared" si="2102"/>
        <v>0</v>
      </c>
      <c r="BJ155" s="1036">
        <v>893.75</v>
      </c>
      <c r="BK155" s="269">
        <f t="shared" si="1979"/>
        <v>0</v>
      </c>
      <c r="BL155" s="499">
        <f t="shared" si="2103"/>
        <v>1</v>
      </c>
      <c r="BM155" s="382">
        <f t="shared" si="1980"/>
        <v>446.875</v>
      </c>
      <c r="BN155" s="392">
        <f t="shared" si="1981"/>
        <v>446.875</v>
      </c>
      <c r="BO155" s="499">
        <f t="shared" si="2104"/>
        <v>0</v>
      </c>
      <c r="BP155" s="964">
        <v>-337.5</v>
      </c>
      <c r="BQ155" s="274">
        <f t="shared" si="1982"/>
        <v>0</v>
      </c>
      <c r="BR155" s="499">
        <f t="shared" si="2105"/>
        <v>0</v>
      </c>
      <c r="BS155" s="298">
        <v>2943.75</v>
      </c>
      <c r="BT155" s="269">
        <f t="shared" si="1983"/>
        <v>0</v>
      </c>
      <c r="BU155" s="499">
        <f t="shared" si="2106"/>
        <v>1</v>
      </c>
      <c r="BV155" s="298">
        <f t="shared" si="1984"/>
        <v>1471.875</v>
      </c>
      <c r="BW155" s="392">
        <f t="shared" si="1985"/>
        <v>1471.875</v>
      </c>
      <c r="BX155" s="499">
        <f t="shared" si="2107"/>
        <v>0</v>
      </c>
      <c r="BY155" s="964">
        <v>-435</v>
      </c>
      <c r="BZ155" s="392">
        <f t="shared" si="1986"/>
        <v>0</v>
      </c>
      <c r="CA155" s="297">
        <f t="shared" si="2172"/>
        <v>0</v>
      </c>
      <c r="CB155" s="1036">
        <v>4120</v>
      </c>
      <c r="CC155" s="269">
        <f t="shared" si="1987"/>
        <v>0</v>
      </c>
      <c r="CD155" s="501">
        <f t="shared" si="2108"/>
        <v>0</v>
      </c>
      <c r="CE155" s="298">
        <f t="shared" si="1988"/>
        <v>2060</v>
      </c>
      <c r="CF155" s="500">
        <f t="shared" si="1989"/>
        <v>0</v>
      </c>
      <c r="CG155" s="330">
        <f t="shared" si="2109"/>
        <v>1</v>
      </c>
      <c r="CH155" s="1036">
        <v>412</v>
      </c>
      <c r="CI155" s="299">
        <f t="shared" si="1990"/>
        <v>412</v>
      </c>
      <c r="CJ155" s="499">
        <f t="shared" si="2110"/>
        <v>0</v>
      </c>
      <c r="CK155" s="268"/>
      <c r="CL155" s="392">
        <f t="shared" si="1991"/>
        <v>0</v>
      </c>
      <c r="CM155" s="330">
        <f t="shared" si="2111"/>
        <v>0</v>
      </c>
      <c r="CN155" s="268"/>
      <c r="CO155" s="269">
        <f t="shared" si="1992"/>
        <v>0</v>
      </c>
      <c r="CP155" s="501">
        <f t="shared" si="2112"/>
        <v>0</v>
      </c>
      <c r="CQ155" s="268"/>
      <c r="CR155" s="299"/>
      <c r="CS155" s="330">
        <f t="shared" si="2113"/>
        <v>1</v>
      </c>
      <c r="CT155" s="268"/>
      <c r="CU155" s="274">
        <f t="shared" si="1993"/>
        <v>0</v>
      </c>
      <c r="CV155" s="323">
        <f t="shared" si="1994"/>
        <v>9007.5</v>
      </c>
      <c r="CW155" s="323">
        <f t="shared" si="2114"/>
        <v>371230.96499999997</v>
      </c>
      <c r="CX155" s="223"/>
      <c r="CY155" s="1127">
        <f t="shared" si="2115"/>
        <v>44136</v>
      </c>
      <c r="CZ155" s="297">
        <f t="shared" si="2116"/>
        <v>0</v>
      </c>
      <c r="DA155" s="269">
        <v>13012.5</v>
      </c>
      <c r="DB155" s="299">
        <f t="shared" si="1995"/>
        <v>0</v>
      </c>
      <c r="DC155" s="297">
        <f t="shared" si="2117"/>
        <v>0</v>
      </c>
      <c r="DD155" s="298">
        <f t="shared" si="1996"/>
        <v>1301.25</v>
      </c>
      <c r="DE155" s="299">
        <f t="shared" si="1997"/>
        <v>0</v>
      </c>
      <c r="DF155" s="297">
        <f t="shared" si="2118"/>
        <v>0</v>
      </c>
      <c r="DG155" s="1034">
        <v>10530</v>
      </c>
      <c r="DH155" s="299">
        <f t="shared" si="1998"/>
        <v>0</v>
      </c>
      <c r="DI155" s="297">
        <f t="shared" si="2119"/>
        <v>0</v>
      </c>
      <c r="DJ155" s="1036">
        <v>1053</v>
      </c>
      <c r="DK155" s="596">
        <f t="shared" si="1999"/>
        <v>0</v>
      </c>
      <c r="DL155" s="297">
        <f t="shared" si="2120"/>
        <v>0</v>
      </c>
      <c r="DM155" s="1034">
        <v>8070</v>
      </c>
      <c r="DN155" s="596">
        <f t="shared" si="2000"/>
        <v>0</v>
      </c>
      <c r="DO155" s="330">
        <f t="shared" si="2121"/>
        <v>0</v>
      </c>
      <c r="DP155" s="298">
        <f t="shared" si="2001"/>
        <v>4035</v>
      </c>
      <c r="DQ155" s="274">
        <f t="shared" si="2002"/>
        <v>0</v>
      </c>
      <c r="DR155" s="499">
        <f t="shared" si="2122"/>
        <v>0</v>
      </c>
      <c r="DS155" s="298">
        <f t="shared" si="2003"/>
        <v>807</v>
      </c>
      <c r="DT155" s="274">
        <f t="shared" si="2004"/>
        <v>0</v>
      </c>
      <c r="DU155" s="297">
        <f t="shared" si="2123"/>
        <v>0</v>
      </c>
      <c r="DV155" s="1036">
        <v>2897.5</v>
      </c>
      <c r="DW155" s="596">
        <f t="shared" si="2005"/>
        <v>0</v>
      </c>
      <c r="DX155" s="297">
        <f t="shared" si="2124"/>
        <v>0</v>
      </c>
      <c r="DY155" s="269">
        <f t="shared" si="2006"/>
        <v>1448.75</v>
      </c>
      <c r="DZ155" s="596">
        <f t="shared" si="2007"/>
        <v>0</v>
      </c>
      <c r="EA155" s="297">
        <f t="shared" si="2125"/>
        <v>0</v>
      </c>
      <c r="EB155" s="1053">
        <v>579.5</v>
      </c>
      <c r="EC155" s="596">
        <f t="shared" si="2008"/>
        <v>0</v>
      </c>
      <c r="ED155" s="297">
        <f t="shared" si="2126"/>
        <v>0</v>
      </c>
      <c r="EE155" s="274">
        <v>2700</v>
      </c>
      <c r="EF155" s="596">
        <f t="shared" si="2009"/>
        <v>0</v>
      </c>
      <c r="EG155" s="297">
        <f t="shared" si="2127"/>
        <v>0</v>
      </c>
      <c r="EH155" s="269">
        <f t="shared" si="2010"/>
        <v>1350</v>
      </c>
      <c r="EI155" s="596">
        <f t="shared" si="2011"/>
        <v>0</v>
      </c>
      <c r="EJ155" s="276">
        <f t="shared" si="2128"/>
        <v>0</v>
      </c>
      <c r="EK155" s="269">
        <f t="shared" si="2012"/>
        <v>270</v>
      </c>
      <c r="EL155" s="596">
        <f t="shared" si="2013"/>
        <v>0</v>
      </c>
      <c r="EM155" s="297">
        <f t="shared" si="2129"/>
        <v>0</v>
      </c>
      <c r="EN155" s="1224">
        <v>955</v>
      </c>
      <c r="EO155" s="596">
        <f t="shared" si="2014"/>
        <v>0</v>
      </c>
      <c r="EP155" s="297">
        <f t="shared" si="2130"/>
        <v>0</v>
      </c>
      <c r="EQ155" s="269">
        <v>-295</v>
      </c>
      <c r="ER155" s="596">
        <f t="shared" si="2015"/>
        <v>0</v>
      </c>
      <c r="ES155" s="297">
        <f t="shared" si="2131"/>
        <v>0</v>
      </c>
      <c r="ET155" s="964">
        <v>-40</v>
      </c>
      <c r="EU155" s="596">
        <f t="shared" si="2016"/>
        <v>0</v>
      </c>
      <c r="EV155" s="297">
        <f t="shared" si="2132"/>
        <v>0</v>
      </c>
      <c r="EW155" s="1036">
        <v>787.5</v>
      </c>
      <c r="EX155" s="596">
        <f t="shared" si="2017"/>
        <v>0</v>
      </c>
      <c r="EY155" s="297">
        <f t="shared" si="2133"/>
        <v>0</v>
      </c>
      <c r="EZ155" s="1036">
        <v>393.75</v>
      </c>
      <c r="FA155" s="596">
        <f t="shared" si="2018"/>
        <v>0</v>
      </c>
      <c r="FB155" s="297">
        <f t="shared" si="2134"/>
        <v>0</v>
      </c>
      <c r="FC155" s="1036">
        <v>656.25</v>
      </c>
      <c r="FD155" s="596">
        <f t="shared" si="2019"/>
        <v>0</v>
      </c>
      <c r="FE155" s="297">
        <f t="shared" si="2135"/>
        <v>0</v>
      </c>
      <c r="FF155" s="964">
        <v>-481.25</v>
      </c>
      <c r="FG155" s="596">
        <f t="shared" si="2020"/>
        <v>0</v>
      </c>
      <c r="FH155" s="297">
        <f t="shared" si="2136"/>
        <v>0</v>
      </c>
      <c r="FI155" s="964">
        <v>-240.62</v>
      </c>
      <c r="FJ155" s="596">
        <f t="shared" si="2021"/>
        <v>0</v>
      </c>
      <c r="FK155" s="297">
        <f t="shared" si="2137"/>
        <v>0</v>
      </c>
      <c r="FL155" s="1036">
        <v>805</v>
      </c>
      <c r="FM155" s="596">
        <f t="shared" si="2022"/>
        <v>0</v>
      </c>
      <c r="FN155" s="297">
        <f t="shared" si="2138"/>
        <v>0</v>
      </c>
      <c r="FO155" s="1036">
        <v>720</v>
      </c>
      <c r="FP155" s="274">
        <f t="shared" si="2023"/>
        <v>0</v>
      </c>
      <c r="FQ155" s="274"/>
      <c r="FR155" s="297">
        <f t="shared" si="2139"/>
        <v>0</v>
      </c>
      <c r="FS155" s="269">
        <f t="shared" si="2024"/>
        <v>360</v>
      </c>
      <c r="FT155" s="596">
        <f t="shared" si="2025"/>
        <v>0</v>
      </c>
      <c r="FU155" s="297">
        <f t="shared" si="2140"/>
        <v>0</v>
      </c>
      <c r="FV155" s="269">
        <f t="shared" si="2026"/>
        <v>72</v>
      </c>
      <c r="FW155" s="596">
        <f t="shared" si="2027"/>
        <v>0</v>
      </c>
      <c r="FX155" s="301">
        <f t="shared" si="2028"/>
        <v>0</v>
      </c>
      <c r="FY155" s="492">
        <f t="shared" si="2141"/>
        <v>0</v>
      </c>
      <c r="FZ155" s="302"/>
      <c r="GA155" s="1131">
        <f t="shared" si="2029"/>
        <v>44136</v>
      </c>
      <c r="GB155" s="316">
        <f t="shared" si="2142"/>
        <v>0</v>
      </c>
      <c r="GC155" s="323">
        <v>12207.5</v>
      </c>
      <c r="GD155" s="268">
        <f t="shared" si="2030"/>
        <v>0</v>
      </c>
      <c r="GE155" s="316">
        <f t="shared" si="2143"/>
        <v>0</v>
      </c>
      <c r="GF155" s="1036">
        <v>1220.75</v>
      </c>
      <c r="GG155" s="386">
        <f t="shared" si="2031"/>
        <v>0</v>
      </c>
      <c r="GH155" s="669">
        <f t="shared" si="2144"/>
        <v>0</v>
      </c>
      <c r="GI155" s="964">
        <v>-1045</v>
      </c>
      <c r="GJ155" s="268">
        <f t="shared" si="2032"/>
        <v>0</v>
      </c>
      <c r="GK155" s="546">
        <f t="shared" si="2145"/>
        <v>0</v>
      </c>
      <c r="GL155" s="268">
        <f t="shared" si="2033"/>
        <v>-104.5</v>
      </c>
      <c r="GM155" s="386">
        <f t="shared" si="2034"/>
        <v>0</v>
      </c>
      <c r="GN155" s="297">
        <f t="shared" si="2146"/>
        <v>0</v>
      </c>
      <c r="GO155" s="269">
        <v>-150</v>
      </c>
      <c r="GP155" s="596">
        <f t="shared" si="2035"/>
        <v>0</v>
      </c>
      <c r="GQ155" s="330">
        <f t="shared" si="2147"/>
        <v>0</v>
      </c>
      <c r="GR155" s="298">
        <f t="shared" si="2036"/>
        <v>-75</v>
      </c>
      <c r="GS155" s="274">
        <f t="shared" si="2037"/>
        <v>0</v>
      </c>
      <c r="GT155" s="499">
        <f t="shared" si="2148"/>
        <v>0</v>
      </c>
      <c r="GU155" s="298">
        <f t="shared" si="2038"/>
        <v>-15</v>
      </c>
      <c r="GV155" s="274">
        <f t="shared" si="2039"/>
        <v>0</v>
      </c>
      <c r="GW155" s="499">
        <f t="shared" si="2149"/>
        <v>0</v>
      </c>
      <c r="GX155" s="1036">
        <v>1235</v>
      </c>
      <c r="GY155" s="274">
        <f t="shared" si="2040"/>
        <v>0</v>
      </c>
      <c r="GZ155" s="499">
        <f t="shared" si="2150"/>
        <v>0</v>
      </c>
      <c r="HA155" s="298">
        <f t="shared" si="2041"/>
        <v>617.5</v>
      </c>
      <c r="HB155" s="274">
        <f t="shared" si="2042"/>
        <v>0</v>
      </c>
      <c r="HC155" s="499">
        <f t="shared" si="2151"/>
        <v>0</v>
      </c>
      <c r="HD155" s="1036">
        <v>247</v>
      </c>
      <c r="HE155" s="274">
        <f t="shared" si="2043"/>
        <v>0</v>
      </c>
      <c r="HF155" s="691">
        <f t="shared" si="2152"/>
        <v>0</v>
      </c>
      <c r="HG155" s="317">
        <v>8467.5</v>
      </c>
      <c r="HH155" s="498">
        <f t="shared" si="2044"/>
        <v>0</v>
      </c>
      <c r="HI155" s="691">
        <f t="shared" si="2153"/>
        <v>0</v>
      </c>
      <c r="HJ155" s="317">
        <f t="shared" si="2045"/>
        <v>4233.75</v>
      </c>
      <c r="HK155" s="498">
        <f t="shared" si="2046"/>
        <v>0</v>
      </c>
      <c r="HL155" s="689">
        <f t="shared" si="2154"/>
        <v>0</v>
      </c>
      <c r="HM155" s="317">
        <f t="shared" si="2047"/>
        <v>846.75</v>
      </c>
      <c r="HN155" s="317">
        <f t="shared" si="2048"/>
        <v>0</v>
      </c>
      <c r="HO155" s="691">
        <f t="shared" si="2155"/>
        <v>0</v>
      </c>
      <c r="HP155" s="1036">
        <v>85</v>
      </c>
      <c r="HQ155" s="498">
        <f t="shared" si="2049"/>
        <v>0</v>
      </c>
      <c r="HR155" s="499"/>
      <c r="HS155" s="298"/>
      <c r="HT155" s="392"/>
      <c r="HU155" s="691">
        <f t="shared" si="2156"/>
        <v>0</v>
      </c>
      <c r="HV155" s="964">
        <v>-1130</v>
      </c>
      <c r="HW155" s="498">
        <f t="shared" si="2050"/>
        <v>0</v>
      </c>
      <c r="HX155" s="499"/>
      <c r="HY155" s="298"/>
      <c r="HZ155" s="392"/>
      <c r="IA155" s="689">
        <f t="shared" si="2157"/>
        <v>0</v>
      </c>
      <c r="IB155" s="964">
        <v>-737.5</v>
      </c>
      <c r="IC155" s="317">
        <f t="shared" si="2051"/>
        <v>0</v>
      </c>
      <c r="ID155" s="499">
        <f t="shared" si="2158"/>
        <v>0</v>
      </c>
      <c r="IE155" s="964">
        <v>-131.75</v>
      </c>
      <c r="IF155" s="392">
        <f t="shared" si="2052"/>
        <v>0</v>
      </c>
      <c r="IG155" s="691">
        <f t="shared" si="2159"/>
        <v>0</v>
      </c>
      <c r="IH155" s="317">
        <v>-381.25</v>
      </c>
      <c r="II155" s="498">
        <f t="shared" si="2053"/>
        <v>0</v>
      </c>
      <c r="IJ155" s="691">
        <f t="shared" si="2160"/>
        <v>0</v>
      </c>
      <c r="IK155" s="298">
        <f t="shared" si="2054"/>
        <v>-190.625</v>
      </c>
      <c r="IL155" s="317">
        <f t="shared" si="2055"/>
        <v>0</v>
      </c>
      <c r="IM155" s="499">
        <f t="shared" si="2161"/>
        <v>0</v>
      </c>
      <c r="IN155" s="964">
        <v>-73</v>
      </c>
      <c r="IO155" s="392">
        <f t="shared" si="2056"/>
        <v>0</v>
      </c>
      <c r="IP155" s="499">
        <f t="shared" si="2162"/>
        <v>0</v>
      </c>
      <c r="IQ155" s="964">
        <v>-181.25</v>
      </c>
      <c r="IR155" s="392">
        <f t="shared" si="2057"/>
        <v>0</v>
      </c>
      <c r="IS155" s="499"/>
      <c r="IT155" s="298"/>
      <c r="IU155" s="392"/>
      <c r="IV155" s="499">
        <f t="shared" si="2163"/>
        <v>0</v>
      </c>
      <c r="IW155" s="298">
        <v>-3418.75</v>
      </c>
      <c r="IX155" s="392">
        <f t="shared" si="2058"/>
        <v>0</v>
      </c>
      <c r="IY155" s="499">
        <f t="shared" si="2164"/>
        <v>0</v>
      </c>
      <c r="IZ155" s="298">
        <f t="shared" si="2059"/>
        <v>-1709.375</v>
      </c>
      <c r="JA155" s="392">
        <f t="shared" si="2060"/>
        <v>0</v>
      </c>
      <c r="JB155" s="385">
        <f t="shared" si="2165"/>
        <v>0</v>
      </c>
      <c r="JC155" s="298">
        <v>-437.88</v>
      </c>
      <c r="JD155" s="392">
        <f t="shared" si="2061"/>
        <v>0</v>
      </c>
      <c r="JE155" s="499">
        <f t="shared" si="2166"/>
        <v>0</v>
      </c>
      <c r="JF155" s="298">
        <v>-405</v>
      </c>
      <c r="JG155" s="392">
        <f t="shared" si="2062"/>
        <v>0</v>
      </c>
      <c r="JH155" s="499">
        <f t="shared" si="2167"/>
        <v>0</v>
      </c>
      <c r="JI155" s="1036">
        <v>3500</v>
      </c>
      <c r="JJ155" s="392">
        <f t="shared" si="2063"/>
        <v>0</v>
      </c>
      <c r="JK155" s="499">
        <f t="shared" si="2168"/>
        <v>0</v>
      </c>
      <c r="JL155" s="1036">
        <v>1750</v>
      </c>
      <c r="JM155" s="392">
        <f t="shared" si="2064"/>
        <v>0</v>
      </c>
      <c r="JN155" s="499">
        <f t="shared" si="2169"/>
        <v>0</v>
      </c>
      <c r="JO155" s="298">
        <f t="shared" si="2065"/>
        <v>350</v>
      </c>
      <c r="JP155" s="392">
        <f t="shared" si="2066"/>
        <v>0</v>
      </c>
      <c r="JQ155" s="561">
        <f t="shared" si="2067"/>
        <v>0</v>
      </c>
      <c r="JR155" s="498">
        <f t="shared" si="2170"/>
        <v>0</v>
      </c>
      <c r="JS155" s="223"/>
      <c r="JT155" s="254">
        <f t="shared" si="2173"/>
        <v>44682</v>
      </c>
      <c r="JU155" s="253">
        <f t="shared" si="2174"/>
        <v>0</v>
      </c>
      <c r="JV155" s="253">
        <f t="shared" si="2175"/>
        <v>50157.75</v>
      </c>
      <c r="JW155" s="253">
        <f t="shared" si="2176"/>
        <v>0</v>
      </c>
      <c r="JX155" s="253">
        <f t="shared" si="2177"/>
        <v>62309.5</v>
      </c>
      <c r="JY155" s="253">
        <f t="shared" si="2178"/>
        <v>0</v>
      </c>
      <c r="JZ155" s="253">
        <f t="shared" si="2179"/>
        <v>0</v>
      </c>
      <c r="KA155" s="253">
        <f t="shared" si="2180"/>
        <v>33867</v>
      </c>
      <c r="KB155" s="253">
        <f t="shared" si="2181"/>
        <v>0</v>
      </c>
      <c r="KC155" s="253">
        <f t="shared" si="2182"/>
        <v>0</v>
      </c>
      <c r="KD155" s="831">
        <f t="shared" si="2183"/>
        <v>78544</v>
      </c>
      <c r="KE155" s="831">
        <f t="shared" si="2184"/>
        <v>0</v>
      </c>
      <c r="KF155" s="831">
        <f t="shared" si="2185"/>
        <v>0</v>
      </c>
      <c r="KG155" s="831">
        <f t="shared" si="2186"/>
        <v>22101.98</v>
      </c>
      <c r="KH155" s="831">
        <f t="shared" si="2187"/>
        <v>0</v>
      </c>
      <c r="KI155" s="831">
        <f t="shared" si="2188"/>
        <v>0</v>
      </c>
      <c r="KJ155" s="253">
        <f t="shared" si="2189"/>
        <v>0</v>
      </c>
      <c r="KK155" s="831">
        <f t="shared" si="2190"/>
        <v>0</v>
      </c>
      <c r="KL155" s="831">
        <f t="shared" si="2191"/>
        <v>136640.625</v>
      </c>
      <c r="KM155" s="831">
        <f t="shared" si="2192"/>
        <v>0</v>
      </c>
      <c r="KN155" s="831">
        <f t="shared" si="2193"/>
        <v>0</v>
      </c>
      <c r="KO155" s="831">
        <f t="shared" si="2194"/>
        <v>102331.25</v>
      </c>
      <c r="KP155" s="831">
        <f t="shared" si="2195"/>
        <v>0</v>
      </c>
      <c r="KQ155" s="831">
        <f t="shared" si="2196"/>
        <v>0</v>
      </c>
      <c r="KR155" s="831">
        <f t="shared" si="2197"/>
        <v>0</v>
      </c>
      <c r="KS155" s="831">
        <f t="shared" si="2198"/>
        <v>28528</v>
      </c>
      <c r="KT155" s="243">
        <f t="shared" si="2199"/>
        <v>0</v>
      </c>
      <c r="KU155" s="243">
        <f t="shared" si="2200"/>
        <v>0</v>
      </c>
      <c r="KV155" s="243">
        <f t="shared" si="2201"/>
        <v>0</v>
      </c>
      <c r="KW155" s="243">
        <f t="shared" si="2202"/>
        <v>0</v>
      </c>
      <c r="KX155" s="243">
        <f t="shared" si="2203"/>
        <v>0</v>
      </c>
      <c r="KY155" s="243">
        <f t="shared" si="2204"/>
        <v>0</v>
      </c>
      <c r="KZ155" s="243">
        <f t="shared" si="2257"/>
        <v>0</v>
      </c>
      <c r="LA155" s="243">
        <f t="shared" si="2205"/>
        <v>0</v>
      </c>
      <c r="LB155" s="243">
        <f t="shared" si="2206"/>
        <v>0</v>
      </c>
      <c r="LC155" s="243">
        <f t="shared" si="2207"/>
        <v>0</v>
      </c>
      <c r="LD155" s="243">
        <f t="shared" si="2208"/>
        <v>0</v>
      </c>
      <c r="LE155" s="243">
        <f t="shared" si="2209"/>
        <v>0</v>
      </c>
      <c r="LF155" s="243">
        <f t="shared" si="2210"/>
        <v>0</v>
      </c>
      <c r="LG155" s="243">
        <f t="shared" si="2211"/>
        <v>0</v>
      </c>
      <c r="LH155" s="243">
        <f t="shared" si="2212"/>
        <v>0</v>
      </c>
      <c r="LI155" s="243">
        <f t="shared" si="2213"/>
        <v>0</v>
      </c>
      <c r="LJ155" s="243">
        <f t="shared" si="2214"/>
        <v>0</v>
      </c>
      <c r="LK155" s="243">
        <f t="shared" si="2215"/>
        <v>0</v>
      </c>
      <c r="LL155" s="243">
        <f t="shared" si="2216"/>
        <v>0</v>
      </c>
      <c r="LM155" s="243">
        <f t="shared" si="2217"/>
        <v>0</v>
      </c>
      <c r="LN155" s="243">
        <f t="shared" si="2218"/>
        <v>0</v>
      </c>
      <c r="LO155" s="243">
        <f t="shared" si="2219"/>
        <v>0</v>
      </c>
      <c r="LP155" s="243">
        <f t="shared" si="2220"/>
        <v>0</v>
      </c>
      <c r="LQ155" s="243">
        <f t="shared" si="2221"/>
        <v>0</v>
      </c>
      <c r="LR155" s="243">
        <f t="shared" si="2222"/>
        <v>0</v>
      </c>
      <c r="LS155" s="243">
        <f t="shared" si="2223"/>
        <v>0</v>
      </c>
      <c r="LT155" s="243">
        <f t="shared" si="2224"/>
        <v>0</v>
      </c>
      <c r="LU155" s="243">
        <f t="shared" si="2225"/>
        <v>0</v>
      </c>
      <c r="LV155" s="243">
        <f t="shared" si="2226"/>
        <v>0</v>
      </c>
      <c r="LW155" s="243">
        <f t="shared" si="2227"/>
        <v>0</v>
      </c>
      <c r="LX155" s="243">
        <f t="shared" si="2228"/>
        <v>0</v>
      </c>
      <c r="LY155" s="243">
        <f t="shared" si="2229"/>
        <v>0</v>
      </c>
      <c r="LZ155" s="243">
        <f t="shared" si="2230"/>
        <v>0</v>
      </c>
      <c r="MA155" s="243">
        <f t="shared" si="2231"/>
        <v>0</v>
      </c>
      <c r="MB155" s="243">
        <f t="shared" si="2232"/>
        <v>0</v>
      </c>
      <c r="MC155" s="243">
        <f t="shared" si="2258"/>
        <v>0</v>
      </c>
      <c r="MD155" s="243">
        <f t="shared" si="2233"/>
        <v>0</v>
      </c>
      <c r="ME155" s="243">
        <f t="shared" si="2234"/>
        <v>0</v>
      </c>
      <c r="MF155" s="243">
        <f t="shared" si="2235"/>
        <v>0</v>
      </c>
      <c r="MG155" s="243">
        <f t="shared" si="2236"/>
        <v>0</v>
      </c>
      <c r="MH155" s="243">
        <f t="shared" si="2237"/>
        <v>0</v>
      </c>
      <c r="MI155" s="243">
        <f t="shared" si="2238"/>
        <v>0</v>
      </c>
      <c r="MJ155" s="243">
        <f t="shared" si="2239"/>
        <v>0</v>
      </c>
      <c r="MK155" s="243">
        <f t="shared" si="2240"/>
        <v>0</v>
      </c>
      <c r="ML155" s="243">
        <f t="shared" si="2241"/>
        <v>0</v>
      </c>
      <c r="MM155" s="243">
        <f t="shared" si="2242"/>
        <v>0</v>
      </c>
      <c r="MN155" s="243">
        <f t="shared" si="2243"/>
        <v>0</v>
      </c>
      <c r="MO155" s="243">
        <f t="shared" si="2244"/>
        <v>0</v>
      </c>
      <c r="MP155" s="243">
        <f t="shared" si="2245"/>
        <v>0</v>
      </c>
      <c r="MQ155" s="243">
        <f t="shared" si="2246"/>
        <v>0</v>
      </c>
      <c r="MR155" s="243">
        <f t="shared" si="2247"/>
        <v>0</v>
      </c>
      <c r="MS155" s="243">
        <f t="shared" si="2248"/>
        <v>0</v>
      </c>
      <c r="MT155" s="243">
        <f t="shared" si="2249"/>
        <v>0</v>
      </c>
      <c r="MU155" s="243">
        <f t="shared" si="2250"/>
        <v>0</v>
      </c>
      <c r="MV155" s="243">
        <f t="shared" si="2251"/>
        <v>0</v>
      </c>
      <c r="MW155" s="861">
        <f t="shared" si="2252"/>
        <v>44682</v>
      </c>
      <c r="MX155" s="253">
        <f t="shared" si="2253"/>
        <v>514480.10499999998</v>
      </c>
      <c r="MY155" s="243">
        <f t="shared" si="2254"/>
        <v>0</v>
      </c>
      <c r="MZ155" s="243">
        <f t="shared" si="2255"/>
        <v>0</v>
      </c>
      <c r="NA155" s="243">
        <f t="shared" si="2256"/>
        <v>514480.10499999998</v>
      </c>
      <c r="NB155" s="359"/>
      <c r="NC155" s="1159">
        <f t="shared" si="2068"/>
        <v>44136</v>
      </c>
      <c r="ND155" s="378">
        <f t="shared" si="2069"/>
        <v>9007.5</v>
      </c>
      <c r="NE155" s="378">
        <f t="shared" si="2070"/>
        <v>0</v>
      </c>
      <c r="NF155" s="382">
        <f t="shared" si="2071"/>
        <v>0</v>
      </c>
      <c r="NG155" s="274">
        <f t="shared" si="2072"/>
        <v>9007.5</v>
      </c>
      <c r="NH155" s="819">
        <f t="shared" si="2073"/>
        <v>44136</v>
      </c>
      <c r="NI155" s="269">
        <f t="shared" si="2074"/>
        <v>9007.5</v>
      </c>
      <c r="NJ155" s="274">
        <f t="shared" si="2075"/>
        <v>0</v>
      </c>
      <c r="NK155" s="1113">
        <f t="shared" si="2076"/>
        <v>1</v>
      </c>
      <c r="NL155" s="992">
        <f t="shared" si="2077"/>
        <v>0</v>
      </c>
      <c r="NM155" s="413">
        <f t="shared" si="2078"/>
        <v>44136</v>
      </c>
      <c r="NN155" s="378">
        <f t="shared" si="2171"/>
        <v>371230.96499999997</v>
      </c>
      <c r="NO155" s="243">
        <f>MAX(NN55:NN155)</f>
        <v>371230.96499999997</v>
      </c>
      <c r="NP155" s="243">
        <f t="shared" si="2079"/>
        <v>0</v>
      </c>
      <c r="NQ155" s="276">
        <f>(NP155=NP203)*1</f>
        <v>0</v>
      </c>
      <c r="NR155" s="254">
        <f t="shared" si="2080"/>
        <v>0</v>
      </c>
      <c r="NS155" s="757"/>
      <c r="NT155" s="757"/>
      <c r="NU155" s="758"/>
      <c r="NV155" s="758"/>
      <c r="NW155" s="758"/>
      <c r="NX155" s="234"/>
      <c r="NY155" s="241"/>
      <c r="NZ155" s="241"/>
      <c r="OA155" s="143"/>
      <c r="OB155" s="241"/>
      <c r="OC155" s="241"/>
      <c r="OD155" s="236"/>
      <c r="OE155" s="236"/>
      <c r="OF155" s="236"/>
      <c r="OG155" s="234"/>
      <c r="OH155" s="143"/>
      <c r="OI155" s="236"/>
      <c r="OJ155" s="236"/>
      <c r="OK155" s="236"/>
      <c r="OL155" s="236"/>
      <c r="OM155" s="236"/>
      <c r="ON155" s="236"/>
      <c r="OO155" s="236"/>
      <c r="OP155" s="236"/>
      <c r="OQ155" s="236"/>
      <c r="OR155" s="236"/>
      <c r="OS155" s="236"/>
      <c r="OT155" s="236"/>
      <c r="OU155" s="236"/>
      <c r="OV155" s="236"/>
      <c r="OW155" s="236"/>
      <c r="OX155" s="236"/>
      <c r="OY155" s="236"/>
      <c r="OZ155" s="236"/>
      <c r="PA155" s="236"/>
      <c r="PB155" s="236"/>
      <c r="PC155" s="236"/>
      <c r="PD155" s="236"/>
      <c r="PE155" s="236"/>
      <c r="PF155" s="236"/>
      <c r="PG155" s="236"/>
      <c r="PH155" s="236"/>
      <c r="PI155" s="236"/>
      <c r="PJ155" s="236"/>
      <c r="PK155" s="236"/>
      <c r="PL155" s="236"/>
      <c r="PM155" s="236"/>
      <c r="PN155" s="236"/>
      <c r="PO155" s="236"/>
      <c r="PP155" s="236"/>
      <c r="PQ155" s="236"/>
      <c r="PR155" s="236"/>
      <c r="PS155" s="236"/>
      <c r="PT155" s="236"/>
      <c r="PU155" s="236"/>
      <c r="PV155" s="236"/>
      <c r="PW155" s="236"/>
      <c r="PX155" s="236"/>
      <c r="PY155" s="236"/>
      <c r="PZ155" s="236"/>
      <c r="QA155" s="236"/>
      <c r="QB155" s="236"/>
      <c r="QC155" s="236"/>
      <c r="QD155" s="236"/>
      <c r="QE155" s="236"/>
      <c r="QF155" s="236"/>
      <c r="QG155" s="236"/>
      <c r="QH155" s="236"/>
      <c r="QI155" s="236"/>
      <c r="QJ155" s="236"/>
      <c r="QK155" s="236"/>
      <c r="QL155" s="236"/>
      <c r="QM155" s="236"/>
      <c r="QN155" s="236"/>
      <c r="QO155" s="236"/>
      <c r="QP155" s="236"/>
      <c r="QQ155" s="236"/>
      <c r="QR155" s="236"/>
      <c r="QS155" s="236"/>
      <c r="QT155" s="236"/>
      <c r="QU155" s="236"/>
      <c r="QV155" s="236"/>
      <c r="QW155" s="236"/>
      <c r="QX155" s="236"/>
      <c r="QY155" s="84"/>
      <c r="QZ155" s="84"/>
      <c r="RA155" s="84"/>
      <c r="RB155" s="84"/>
      <c r="RC155" s="84"/>
      <c r="RD155" s="84"/>
      <c r="RE155" s="84"/>
      <c r="RF155" s="84"/>
      <c r="RG155" s="84"/>
      <c r="RH155" s="84"/>
      <c r="RI155" s="84"/>
      <c r="RJ155" s="84"/>
      <c r="RK155" s="84"/>
      <c r="RL155" s="84"/>
      <c r="RM155" s="84"/>
      <c r="RN155" s="84"/>
      <c r="RO155" s="84"/>
      <c r="RP155" s="84"/>
      <c r="RQ155" s="84"/>
      <c r="RR155" s="84"/>
      <c r="RS155" s="84"/>
      <c r="RT155" s="84"/>
      <c r="RU155" s="84"/>
      <c r="RV155" s="84"/>
      <c r="RW155" s="84"/>
      <c r="RX155" s="84"/>
      <c r="RY155" s="84"/>
      <c r="RZ155" s="84"/>
      <c r="SA155" s="84"/>
      <c r="SB155" s="84"/>
      <c r="SC155" s="84"/>
      <c r="SD155" s="84"/>
      <c r="SE155" s="84"/>
      <c r="SF155" s="84"/>
      <c r="SG155" s="84"/>
      <c r="SH155" s="84"/>
      <c r="SI155" s="84"/>
      <c r="SJ155" s="84"/>
      <c r="SK155" s="84"/>
      <c r="SL155" s="84"/>
      <c r="SM155" s="84"/>
      <c r="SN155" s="84"/>
      <c r="SO155" s="84"/>
      <c r="SP155" s="84"/>
      <c r="SQ155" s="84"/>
      <c r="SR155" s="84"/>
      <c r="SS155" s="84"/>
      <c r="ST155" s="84"/>
      <c r="SU155" s="84"/>
      <c r="SV155" s="84"/>
      <c r="SW155" s="84"/>
      <c r="SX155" s="84"/>
      <c r="SY155" s="84"/>
      <c r="SZ155" s="84"/>
      <c r="TA155" s="84"/>
      <c r="TB155" s="84"/>
      <c r="TC155" s="84"/>
      <c r="TD155" s="84"/>
      <c r="TE155" s="84"/>
      <c r="TF155" s="84"/>
      <c r="TG155" s="84"/>
      <c r="TH155" s="84"/>
      <c r="TI155" s="84"/>
      <c r="TJ155" s="84"/>
      <c r="TK155" s="84"/>
      <c r="TL155" s="84"/>
      <c r="TM155" s="84"/>
      <c r="TN155" s="84"/>
      <c r="TO155" s="84"/>
      <c r="TP155" s="84"/>
      <c r="TQ155" s="84"/>
      <c r="TR155" s="84"/>
      <c r="TS155" s="84"/>
      <c r="TT155" s="84"/>
      <c r="TU155" s="84"/>
      <c r="TV155" s="84"/>
      <c r="TW155" s="84"/>
      <c r="TX155" s="84"/>
      <c r="TY155" s="84"/>
      <c r="TZ155" s="84"/>
      <c r="UA155" s="84"/>
      <c r="UB155" s="84"/>
      <c r="UC155" s="84"/>
      <c r="UD155" s="84"/>
      <c r="UE155" s="84"/>
      <c r="UF155" s="84"/>
      <c r="UG155" s="84"/>
      <c r="UH155" s="84"/>
      <c r="UI155" s="84"/>
    </row>
    <row r="156" spans="1:555" s="90" customFormat="1" ht="19.5" customHeight="1" x14ac:dyDescent="0.35">
      <c r="A156" s="84"/>
      <c r="B156" s="1167">
        <f t="shared" si="2081"/>
        <v>44166</v>
      </c>
      <c r="C156" s="867">
        <f t="shared" si="2082"/>
        <v>130096.09499999997</v>
      </c>
      <c r="D156" s="869">
        <v>0</v>
      </c>
      <c r="E156" s="869">
        <v>0</v>
      </c>
      <c r="F156" s="867">
        <f t="shared" si="1958"/>
        <v>3357.0050000000001</v>
      </c>
      <c r="G156" s="870">
        <f t="shared" si="2083"/>
        <v>133453.09999999998</v>
      </c>
      <c r="H156" s="953">
        <f t="shared" si="2084"/>
        <v>2.5804041235826494E-2</v>
      </c>
      <c r="I156" s="355">
        <f t="shared" si="2085"/>
        <v>374587.97</v>
      </c>
      <c r="J156" s="355">
        <f>MAX(I55:I156)</f>
        <v>374587.97</v>
      </c>
      <c r="K156" s="355"/>
      <c r="L156" s="1145">
        <f t="shared" si="1960"/>
        <v>44166</v>
      </c>
      <c r="M156" s="330">
        <f t="shared" si="2086"/>
        <v>0</v>
      </c>
      <c r="N156" s="1034">
        <v>3292.5</v>
      </c>
      <c r="O156" s="498">
        <f t="shared" si="1961"/>
        <v>0</v>
      </c>
      <c r="P156" s="330">
        <f t="shared" si="2087"/>
        <v>1</v>
      </c>
      <c r="Q156" s="382">
        <f t="shared" si="1962"/>
        <v>329.25</v>
      </c>
      <c r="R156" s="274">
        <f t="shared" si="1963"/>
        <v>329.25</v>
      </c>
      <c r="S156" s="499">
        <f t="shared" si="2088"/>
        <v>0</v>
      </c>
      <c r="T156" s="1036">
        <v>6505</v>
      </c>
      <c r="U156" s="269">
        <f t="shared" si="1964"/>
        <v>0</v>
      </c>
      <c r="V156" s="499">
        <f t="shared" si="2089"/>
        <v>1</v>
      </c>
      <c r="W156" s="1036">
        <v>650.5</v>
      </c>
      <c r="X156" s="269">
        <f t="shared" si="1965"/>
        <v>650.5</v>
      </c>
      <c r="Y156" s="499">
        <f t="shared" si="2090"/>
        <v>0</v>
      </c>
      <c r="Z156" s="298">
        <v>5930</v>
      </c>
      <c r="AA156" s="392">
        <f t="shared" si="1966"/>
        <v>0</v>
      </c>
      <c r="AB156" s="330">
        <f t="shared" si="2091"/>
        <v>0</v>
      </c>
      <c r="AC156" s="298">
        <f t="shared" si="1967"/>
        <v>2965</v>
      </c>
      <c r="AD156" s="274">
        <f t="shared" si="1968"/>
        <v>0</v>
      </c>
      <c r="AE156" s="499">
        <f t="shared" si="2092"/>
        <v>1</v>
      </c>
      <c r="AF156" s="1036">
        <v>593</v>
      </c>
      <c r="AG156" s="274">
        <f t="shared" si="1969"/>
        <v>593</v>
      </c>
      <c r="AH156" s="499">
        <f t="shared" si="2093"/>
        <v>0</v>
      </c>
      <c r="AI156" s="1036">
        <v>5015</v>
      </c>
      <c r="AJ156" s="392">
        <f t="shared" si="1970"/>
        <v>0</v>
      </c>
      <c r="AK156" s="330">
        <f t="shared" si="2094"/>
        <v>0</v>
      </c>
      <c r="AL156" s="1036">
        <v>2507.5</v>
      </c>
      <c r="AM156" s="274">
        <f t="shared" si="1971"/>
        <v>0</v>
      </c>
      <c r="AN156" s="499">
        <f t="shared" si="2095"/>
        <v>1</v>
      </c>
      <c r="AO156" s="1036">
        <v>1003</v>
      </c>
      <c r="AP156" s="392">
        <f t="shared" si="1972"/>
        <v>1003</v>
      </c>
      <c r="AQ156" s="316">
        <f t="shared" si="2096"/>
        <v>0</v>
      </c>
      <c r="AR156" s="1036">
        <v>2251.25</v>
      </c>
      <c r="AS156" s="392">
        <f t="shared" si="1973"/>
        <v>0</v>
      </c>
      <c r="AT156" s="276">
        <f t="shared" si="2097"/>
        <v>0</v>
      </c>
      <c r="AU156" s="1036">
        <v>1125.6300000000001</v>
      </c>
      <c r="AV156" s="392">
        <f t="shared" si="1974"/>
        <v>0</v>
      </c>
      <c r="AW156" s="297">
        <f t="shared" si="2098"/>
        <v>1</v>
      </c>
      <c r="AX156" s="1036">
        <v>225.13</v>
      </c>
      <c r="AY156" s="274">
        <f t="shared" si="1975"/>
        <v>225.13</v>
      </c>
      <c r="AZ156" s="499">
        <f t="shared" si="2099"/>
        <v>0</v>
      </c>
      <c r="BA156" s="497">
        <v>2360</v>
      </c>
      <c r="BB156" s="392">
        <f t="shared" si="1976"/>
        <v>0</v>
      </c>
      <c r="BC156" s="330">
        <f t="shared" si="2100"/>
        <v>0</v>
      </c>
      <c r="BD156" s="497">
        <v>1335</v>
      </c>
      <c r="BE156" s="274">
        <f t="shared" si="1977"/>
        <v>0</v>
      </c>
      <c r="BF156" s="499">
        <f t="shared" si="2101"/>
        <v>0</v>
      </c>
      <c r="BG156" s="964">
        <v>-225</v>
      </c>
      <c r="BH156" s="358">
        <f t="shared" si="1978"/>
        <v>0</v>
      </c>
      <c r="BI156" s="499">
        <f t="shared" si="2102"/>
        <v>0</v>
      </c>
      <c r="BJ156" s="1036">
        <v>2725</v>
      </c>
      <c r="BK156" s="269">
        <f t="shared" si="1979"/>
        <v>0</v>
      </c>
      <c r="BL156" s="499">
        <f t="shared" si="2103"/>
        <v>1</v>
      </c>
      <c r="BM156" s="382">
        <f t="shared" si="1980"/>
        <v>1362.5</v>
      </c>
      <c r="BN156" s="392">
        <f t="shared" si="1981"/>
        <v>1362.5</v>
      </c>
      <c r="BO156" s="499">
        <f t="shared" si="2104"/>
        <v>0</v>
      </c>
      <c r="BP156" s="1036">
        <v>4187.5</v>
      </c>
      <c r="BQ156" s="274">
        <f t="shared" si="1982"/>
        <v>0</v>
      </c>
      <c r="BR156" s="499">
        <f t="shared" si="2105"/>
        <v>0</v>
      </c>
      <c r="BS156" s="298">
        <v>-18.75</v>
      </c>
      <c r="BT156" s="269">
        <f t="shared" si="1983"/>
        <v>0</v>
      </c>
      <c r="BU156" s="499">
        <f t="shared" si="2106"/>
        <v>1</v>
      </c>
      <c r="BV156" s="298">
        <f t="shared" si="1984"/>
        <v>-9.375</v>
      </c>
      <c r="BW156" s="392">
        <f t="shared" si="1985"/>
        <v>-9.375</v>
      </c>
      <c r="BX156" s="499">
        <f t="shared" si="2107"/>
        <v>0</v>
      </c>
      <c r="BY156" s="1036">
        <v>1740</v>
      </c>
      <c r="BZ156" s="392">
        <f t="shared" si="1986"/>
        <v>0</v>
      </c>
      <c r="CA156" s="297">
        <f t="shared" si="2172"/>
        <v>0</v>
      </c>
      <c r="CB156" s="964">
        <v>-7970</v>
      </c>
      <c r="CC156" s="269">
        <f t="shared" si="1987"/>
        <v>0</v>
      </c>
      <c r="CD156" s="501">
        <f t="shared" si="2108"/>
        <v>0</v>
      </c>
      <c r="CE156" s="298">
        <f t="shared" si="1988"/>
        <v>-3985</v>
      </c>
      <c r="CF156" s="500">
        <f t="shared" si="1989"/>
        <v>0</v>
      </c>
      <c r="CG156" s="330">
        <f t="shared" si="2109"/>
        <v>1</v>
      </c>
      <c r="CH156" s="964">
        <v>-797</v>
      </c>
      <c r="CI156" s="299">
        <f t="shared" si="1990"/>
        <v>-797</v>
      </c>
      <c r="CJ156" s="499">
        <f t="shared" si="2110"/>
        <v>0</v>
      </c>
      <c r="CK156" s="497"/>
      <c r="CL156" s="392">
        <f t="shared" si="1991"/>
        <v>0</v>
      </c>
      <c r="CM156" s="330">
        <f t="shared" si="2111"/>
        <v>0</v>
      </c>
      <c r="CN156" s="497"/>
      <c r="CO156" s="269">
        <f t="shared" si="1992"/>
        <v>0</v>
      </c>
      <c r="CP156" s="501">
        <f t="shared" si="2112"/>
        <v>0</v>
      </c>
      <c r="CQ156" s="497"/>
      <c r="CR156" s="299"/>
      <c r="CS156" s="330">
        <f t="shared" si="2113"/>
        <v>1</v>
      </c>
      <c r="CT156" s="497"/>
      <c r="CU156" s="274">
        <f t="shared" si="1993"/>
        <v>0</v>
      </c>
      <c r="CV156" s="323">
        <f t="shared" si="1994"/>
        <v>3357.0050000000001</v>
      </c>
      <c r="CW156" s="323">
        <f t="shared" si="2114"/>
        <v>374587.97</v>
      </c>
      <c r="CX156" s="223"/>
      <c r="CY156" s="1127">
        <f t="shared" si="2115"/>
        <v>44166</v>
      </c>
      <c r="CZ156" s="297">
        <f t="shared" si="2116"/>
        <v>0</v>
      </c>
      <c r="DA156" s="269">
        <v>1827.5</v>
      </c>
      <c r="DB156" s="299">
        <f t="shared" si="1995"/>
        <v>0</v>
      </c>
      <c r="DC156" s="297">
        <f t="shared" si="2117"/>
        <v>0</v>
      </c>
      <c r="DD156" s="298">
        <f t="shared" si="1996"/>
        <v>182.75</v>
      </c>
      <c r="DE156" s="299">
        <f t="shared" si="1997"/>
        <v>0</v>
      </c>
      <c r="DF156" s="297">
        <f t="shared" si="2118"/>
        <v>0</v>
      </c>
      <c r="DG156" s="1034">
        <v>4930</v>
      </c>
      <c r="DH156" s="299">
        <f t="shared" si="1998"/>
        <v>0</v>
      </c>
      <c r="DI156" s="297">
        <f t="shared" si="2119"/>
        <v>0</v>
      </c>
      <c r="DJ156" s="1036">
        <v>493</v>
      </c>
      <c r="DK156" s="596">
        <f t="shared" si="1999"/>
        <v>0</v>
      </c>
      <c r="DL156" s="297">
        <f t="shared" si="2120"/>
        <v>0</v>
      </c>
      <c r="DM156" s="1034">
        <v>3580</v>
      </c>
      <c r="DN156" s="596">
        <f t="shared" si="2000"/>
        <v>0</v>
      </c>
      <c r="DO156" s="330">
        <f t="shared" si="2121"/>
        <v>0</v>
      </c>
      <c r="DP156" s="298">
        <f t="shared" si="2001"/>
        <v>1790</v>
      </c>
      <c r="DQ156" s="274">
        <f t="shared" si="2002"/>
        <v>0</v>
      </c>
      <c r="DR156" s="499">
        <f t="shared" si="2122"/>
        <v>0</v>
      </c>
      <c r="DS156" s="298">
        <f t="shared" si="2003"/>
        <v>358</v>
      </c>
      <c r="DT156" s="274">
        <f t="shared" si="2004"/>
        <v>0</v>
      </c>
      <c r="DU156" s="297">
        <f t="shared" si="2123"/>
        <v>0</v>
      </c>
      <c r="DV156" s="1036">
        <v>9352.5</v>
      </c>
      <c r="DW156" s="596">
        <f t="shared" si="2005"/>
        <v>0</v>
      </c>
      <c r="DX156" s="297">
        <f t="shared" si="2124"/>
        <v>0</v>
      </c>
      <c r="DY156" s="269">
        <f t="shared" si="2006"/>
        <v>4676.25</v>
      </c>
      <c r="DZ156" s="596">
        <f t="shared" si="2007"/>
        <v>0</v>
      </c>
      <c r="EA156" s="297">
        <f t="shared" si="2125"/>
        <v>0</v>
      </c>
      <c r="EB156" s="1053">
        <v>1870.5</v>
      </c>
      <c r="EC156" s="596">
        <f t="shared" si="2008"/>
        <v>0</v>
      </c>
      <c r="ED156" s="297">
        <f t="shared" si="2126"/>
        <v>0</v>
      </c>
      <c r="EE156" s="274">
        <v>1125</v>
      </c>
      <c r="EF156" s="596">
        <f t="shared" si="2009"/>
        <v>0</v>
      </c>
      <c r="EG156" s="297">
        <f t="shared" si="2127"/>
        <v>0</v>
      </c>
      <c r="EH156" s="269">
        <f t="shared" si="2010"/>
        <v>562.5</v>
      </c>
      <c r="EI156" s="596">
        <f t="shared" si="2011"/>
        <v>0</v>
      </c>
      <c r="EJ156" s="276">
        <f t="shared" si="2128"/>
        <v>0</v>
      </c>
      <c r="EK156" s="269">
        <f t="shared" si="2012"/>
        <v>112.5</v>
      </c>
      <c r="EL156" s="596">
        <f t="shared" si="2013"/>
        <v>0</v>
      </c>
      <c r="EM156" s="297">
        <f t="shared" si="2129"/>
        <v>0</v>
      </c>
      <c r="EN156" s="1224">
        <v>1715</v>
      </c>
      <c r="EO156" s="596">
        <f t="shared" si="2014"/>
        <v>0</v>
      </c>
      <c r="EP156" s="297">
        <f t="shared" si="2130"/>
        <v>0</v>
      </c>
      <c r="EQ156" s="269">
        <v>1470</v>
      </c>
      <c r="ER156" s="596">
        <f t="shared" si="2015"/>
        <v>0</v>
      </c>
      <c r="ES156" s="297">
        <f t="shared" si="2131"/>
        <v>0</v>
      </c>
      <c r="ET156" s="1036">
        <v>2220</v>
      </c>
      <c r="EU156" s="596">
        <f t="shared" si="2016"/>
        <v>0</v>
      </c>
      <c r="EV156" s="297">
        <f t="shared" si="2132"/>
        <v>0</v>
      </c>
      <c r="EW156" s="964">
        <v>-325</v>
      </c>
      <c r="EX156" s="596">
        <f t="shared" si="2017"/>
        <v>0</v>
      </c>
      <c r="EY156" s="297">
        <f t="shared" si="2133"/>
        <v>0</v>
      </c>
      <c r="EZ156" s="964">
        <v>-162.5</v>
      </c>
      <c r="FA156" s="596">
        <f t="shared" si="2018"/>
        <v>0</v>
      </c>
      <c r="FB156" s="297">
        <f t="shared" si="2134"/>
        <v>0</v>
      </c>
      <c r="FC156" s="964">
        <v>-856.25</v>
      </c>
      <c r="FD156" s="596">
        <f t="shared" si="2019"/>
        <v>0</v>
      </c>
      <c r="FE156" s="297">
        <f t="shared" si="2135"/>
        <v>0</v>
      </c>
      <c r="FF156" s="964">
        <v>-937.5</v>
      </c>
      <c r="FG156" s="596">
        <f t="shared" si="2020"/>
        <v>0</v>
      </c>
      <c r="FH156" s="297">
        <f t="shared" si="2136"/>
        <v>0</v>
      </c>
      <c r="FI156" s="964">
        <v>-468.75</v>
      </c>
      <c r="FJ156" s="596">
        <f t="shared" si="2021"/>
        <v>0</v>
      </c>
      <c r="FK156" s="297">
        <f t="shared" si="2137"/>
        <v>0</v>
      </c>
      <c r="FL156" s="1036">
        <v>410</v>
      </c>
      <c r="FM156" s="596">
        <f t="shared" si="2022"/>
        <v>0</v>
      </c>
      <c r="FN156" s="297">
        <f t="shared" si="2138"/>
        <v>0</v>
      </c>
      <c r="FO156" s="964">
        <v>-2330</v>
      </c>
      <c r="FP156" s="274">
        <f t="shared" si="2023"/>
        <v>0</v>
      </c>
      <c r="FQ156" s="274"/>
      <c r="FR156" s="297">
        <f t="shared" si="2139"/>
        <v>0</v>
      </c>
      <c r="FS156" s="269">
        <f t="shared" si="2024"/>
        <v>-1165</v>
      </c>
      <c r="FT156" s="596">
        <f t="shared" si="2025"/>
        <v>0</v>
      </c>
      <c r="FU156" s="297">
        <f t="shared" si="2140"/>
        <v>0</v>
      </c>
      <c r="FV156" s="269">
        <f t="shared" si="2026"/>
        <v>-233</v>
      </c>
      <c r="FW156" s="596">
        <f t="shared" si="2027"/>
        <v>0</v>
      </c>
      <c r="FX156" s="301">
        <f t="shared" si="2028"/>
        <v>0</v>
      </c>
      <c r="FY156" s="492">
        <f t="shared" si="2141"/>
        <v>0</v>
      </c>
      <c r="FZ156" s="302"/>
      <c r="GA156" s="1131">
        <f t="shared" si="2029"/>
        <v>44166</v>
      </c>
      <c r="GB156" s="316">
        <f t="shared" si="2142"/>
        <v>0</v>
      </c>
      <c r="GC156" s="323">
        <v>2197.5</v>
      </c>
      <c r="GD156" s="268">
        <f t="shared" si="2030"/>
        <v>0</v>
      </c>
      <c r="GE156" s="316">
        <f t="shared" si="2143"/>
        <v>0</v>
      </c>
      <c r="GF156" s="1036">
        <v>219.75</v>
      </c>
      <c r="GG156" s="386">
        <f t="shared" si="2031"/>
        <v>0</v>
      </c>
      <c r="GH156" s="669">
        <f t="shared" si="2144"/>
        <v>0</v>
      </c>
      <c r="GI156" s="1036">
        <v>360</v>
      </c>
      <c r="GJ156" s="268">
        <f t="shared" si="2032"/>
        <v>0</v>
      </c>
      <c r="GK156" s="546">
        <f t="shared" si="2145"/>
        <v>0</v>
      </c>
      <c r="GL156" s="268">
        <v>39</v>
      </c>
      <c r="GM156" s="386">
        <f t="shared" si="2034"/>
        <v>0</v>
      </c>
      <c r="GN156" s="297">
        <f t="shared" si="2146"/>
        <v>0</v>
      </c>
      <c r="GO156" s="269">
        <v>-728.75</v>
      </c>
      <c r="GP156" s="596">
        <f t="shared" si="2035"/>
        <v>0</v>
      </c>
      <c r="GQ156" s="330">
        <f t="shared" si="2147"/>
        <v>0</v>
      </c>
      <c r="GR156" s="298">
        <f t="shared" si="2036"/>
        <v>-364.375</v>
      </c>
      <c r="GS156" s="274">
        <f t="shared" si="2037"/>
        <v>0</v>
      </c>
      <c r="GT156" s="499">
        <f t="shared" si="2148"/>
        <v>0</v>
      </c>
      <c r="GU156" s="298">
        <f t="shared" si="2038"/>
        <v>-72.875</v>
      </c>
      <c r="GV156" s="274">
        <f t="shared" si="2039"/>
        <v>0</v>
      </c>
      <c r="GW156" s="499">
        <f t="shared" si="2149"/>
        <v>0</v>
      </c>
      <c r="GX156" s="1036">
        <v>3350</v>
      </c>
      <c r="GY156" s="274">
        <f t="shared" si="2040"/>
        <v>0</v>
      </c>
      <c r="GZ156" s="499">
        <f t="shared" si="2150"/>
        <v>0</v>
      </c>
      <c r="HA156" s="298">
        <f t="shared" si="2041"/>
        <v>1675</v>
      </c>
      <c r="HB156" s="274">
        <f t="shared" si="2042"/>
        <v>0</v>
      </c>
      <c r="HC156" s="499">
        <f t="shared" si="2151"/>
        <v>0</v>
      </c>
      <c r="HD156" s="1036">
        <v>670</v>
      </c>
      <c r="HE156" s="274">
        <f t="shared" si="2043"/>
        <v>0</v>
      </c>
      <c r="HF156" s="691">
        <f t="shared" si="2152"/>
        <v>0</v>
      </c>
      <c r="HG156" s="317">
        <v>627.5</v>
      </c>
      <c r="HH156" s="498">
        <f t="shared" si="2044"/>
        <v>0</v>
      </c>
      <c r="HI156" s="691">
        <f t="shared" si="2153"/>
        <v>0</v>
      </c>
      <c r="HJ156" s="317">
        <f t="shared" si="2045"/>
        <v>313.75</v>
      </c>
      <c r="HK156" s="498">
        <f t="shared" si="2046"/>
        <v>0</v>
      </c>
      <c r="HL156" s="689">
        <f t="shared" si="2154"/>
        <v>0</v>
      </c>
      <c r="HM156" s="317">
        <f t="shared" si="2047"/>
        <v>62.75</v>
      </c>
      <c r="HN156" s="317">
        <f t="shared" si="2048"/>
        <v>0</v>
      </c>
      <c r="HO156" s="691">
        <f t="shared" si="2155"/>
        <v>0</v>
      </c>
      <c r="HP156" s="1036">
        <v>2120</v>
      </c>
      <c r="HQ156" s="498">
        <f t="shared" si="2049"/>
        <v>0</v>
      </c>
      <c r="HR156" s="499"/>
      <c r="HS156" s="298"/>
      <c r="HT156" s="392"/>
      <c r="HU156" s="691">
        <f t="shared" si="2156"/>
        <v>0</v>
      </c>
      <c r="HV156" s="1036">
        <v>1325</v>
      </c>
      <c r="HW156" s="498">
        <f t="shared" si="2050"/>
        <v>0</v>
      </c>
      <c r="HX156" s="499"/>
      <c r="HY156" s="298"/>
      <c r="HZ156" s="392"/>
      <c r="IA156" s="689">
        <f t="shared" si="2157"/>
        <v>0</v>
      </c>
      <c r="IB156" s="1036">
        <v>2700</v>
      </c>
      <c r="IC156" s="317">
        <f t="shared" si="2051"/>
        <v>0</v>
      </c>
      <c r="ID156" s="499">
        <f t="shared" si="2158"/>
        <v>0</v>
      </c>
      <c r="IE156" s="1036">
        <v>270</v>
      </c>
      <c r="IF156" s="392">
        <f t="shared" si="2052"/>
        <v>0</v>
      </c>
      <c r="IG156" s="691">
        <f t="shared" si="2159"/>
        <v>0</v>
      </c>
      <c r="IH156" s="317">
        <v>2450</v>
      </c>
      <c r="II156" s="498">
        <f t="shared" si="2053"/>
        <v>0</v>
      </c>
      <c r="IJ156" s="691">
        <f t="shared" si="2160"/>
        <v>0</v>
      </c>
      <c r="IK156" s="298">
        <f t="shared" si="2054"/>
        <v>1225</v>
      </c>
      <c r="IL156" s="317">
        <f t="shared" si="2055"/>
        <v>0</v>
      </c>
      <c r="IM156" s="499">
        <f t="shared" si="2161"/>
        <v>0</v>
      </c>
      <c r="IN156" s="1036">
        <v>226</v>
      </c>
      <c r="IO156" s="392">
        <f t="shared" si="2056"/>
        <v>0</v>
      </c>
      <c r="IP156" s="499">
        <f t="shared" si="2162"/>
        <v>0</v>
      </c>
      <c r="IQ156" s="964">
        <v>-156.25</v>
      </c>
      <c r="IR156" s="392">
        <f t="shared" si="2057"/>
        <v>0</v>
      </c>
      <c r="IS156" s="499"/>
      <c r="IT156" s="298"/>
      <c r="IU156" s="392"/>
      <c r="IV156" s="499">
        <f t="shared" si="2163"/>
        <v>0</v>
      </c>
      <c r="IW156" s="298">
        <v>-556.25</v>
      </c>
      <c r="IX156" s="392">
        <f t="shared" si="2058"/>
        <v>0</v>
      </c>
      <c r="IY156" s="499">
        <f t="shared" si="2164"/>
        <v>0</v>
      </c>
      <c r="IZ156" s="298">
        <f t="shared" si="2059"/>
        <v>-278.125</v>
      </c>
      <c r="JA156" s="392">
        <f t="shared" si="2060"/>
        <v>0</v>
      </c>
      <c r="JB156" s="385">
        <f t="shared" si="2165"/>
        <v>0</v>
      </c>
      <c r="JC156" s="298">
        <v>-127.63</v>
      </c>
      <c r="JD156" s="392">
        <f t="shared" si="2061"/>
        <v>0</v>
      </c>
      <c r="JE156" s="499">
        <f t="shared" si="2166"/>
        <v>0</v>
      </c>
      <c r="JF156" s="298">
        <v>280</v>
      </c>
      <c r="JG156" s="392">
        <f t="shared" si="2062"/>
        <v>0</v>
      </c>
      <c r="JH156" s="499">
        <f t="shared" si="2167"/>
        <v>0</v>
      </c>
      <c r="JI156" s="964">
        <v>-3970</v>
      </c>
      <c r="JJ156" s="392">
        <f t="shared" si="2063"/>
        <v>0</v>
      </c>
      <c r="JK156" s="499">
        <f t="shared" si="2168"/>
        <v>0</v>
      </c>
      <c r="JL156" s="964">
        <v>-1985</v>
      </c>
      <c r="JM156" s="392">
        <f t="shared" si="2064"/>
        <v>0</v>
      </c>
      <c r="JN156" s="499">
        <f t="shared" si="2169"/>
        <v>0</v>
      </c>
      <c r="JO156" s="298">
        <f t="shared" si="2065"/>
        <v>-397</v>
      </c>
      <c r="JP156" s="392">
        <f t="shared" si="2066"/>
        <v>0</v>
      </c>
      <c r="JQ156" s="561">
        <f t="shared" si="2067"/>
        <v>0</v>
      </c>
      <c r="JR156" s="498">
        <f t="shared" si="2170"/>
        <v>0</v>
      </c>
      <c r="JS156" s="223"/>
      <c r="JT156" s="254">
        <f t="shared" si="2173"/>
        <v>44713</v>
      </c>
      <c r="JU156" s="253">
        <f t="shared" si="2174"/>
        <v>0</v>
      </c>
      <c r="JV156" s="253">
        <f t="shared" si="2175"/>
        <v>52804.375</v>
      </c>
      <c r="JW156" s="253">
        <f t="shared" si="2176"/>
        <v>0</v>
      </c>
      <c r="JX156" s="253">
        <f t="shared" si="2177"/>
        <v>65352</v>
      </c>
      <c r="JY156" s="253">
        <f t="shared" si="2178"/>
        <v>0</v>
      </c>
      <c r="JZ156" s="253">
        <f t="shared" si="2179"/>
        <v>0</v>
      </c>
      <c r="KA156" s="253">
        <f t="shared" si="2180"/>
        <v>33577</v>
      </c>
      <c r="KB156" s="253">
        <f t="shared" si="2181"/>
        <v>0</v>
      </c>
      <c r="KC156" s="253">
        <f t="shared" si="2182"/>
        <v>0</v>
      </c>
      <c r="KD156" s="831">
        <f t="shared" si="2183"/>
        <v>79150</v>
      </c>
      <c r="KE156" s="831">
        <f t="shared" si="2184"/>
        <v>0</v>
      </c>
      <c r="KF156" s="831">
        <f t="shared" si="2185"/>
        <v>0</v>
      </c>
      <c r="KG156" s="831">
        <f t="shared" si="2186"/>
        <v>23573.23</v>
      </c>
      <c r="KH156" s="831">
        <f t="shared" si="2187"/>
        <v>0</v>
      </c>
      <c r="KI156" s="831">
        <f t="shared" si="2188"/>
        <v>0</v>
      </c>
      <c r="KJ156" s="253">
        <f t="shared" si="2189"/>
        <v>0</v>
      </c>
      <c r="KK156" s="831">
        <f t="shared" si="2190"/>
        <v>0</v>
      </c>
      <c r="KL156" s="831">
        <f t="shared" si="2191"/>
        <v>137218.75</v>
      </c>
      <c r="KM156" s="831">
        <f t="shared" si="2192"/>
        <v>0</v>
      </c>
      <c r="KN156" s="831">
        <f t="shared" si="2193"/>
        <v>0</v>
      </c>
      <c r="KO156" s="831">
        <f t="shared" si="2194"/>
        <v>104437.5</v>
      </c>
      <c r="KP156" s="831">
        <f t="shared" si="2195"/>
        <v>0</v>
      </c>
      <c r="KQ156" s="831">
        <f t="shared" si="2196"/>
        <v>0</v>
      </c>
      <c r="KR156" s="831">
        <f t="shared" si="2197"/>
        <v>0</v>
      </c>
      <c r="KS156" s="831">
        <f t="shared" si="2198"/>
        <v>29036</v>
      </c>
      <c r="KT156" s="243">
        <f t="shared" si="2199"/>
        <v>0</v>
      </c>
      <c r="KU156" s="243">
        <f t="shared" si="2200"/>
        <v>0</v>
      </c>
      <c r="KV156" s="243">
        <f t="shared" si="2201"/>
        <v>0</v>
      </c>
      <c r="KW156" s="243">
        <f t="shared" si="2202"/>
        <v>0</v>
      </c>
      <c r="KX156" s="243">
        <f t="shared" si="2203"/>
        <v>0</v>
      </c>
      <c r="KY156" s="243">
        <f t="shared" si="2204"/>
        <v>0</v>
      </c>
      <c r="KZ156" s="243">
        <f t="shared" si="2257"/>
        <v>0</v>
      </c>
      <c r="LA156" s="243">
        <f t="shared" si="2205"/>
        <v>0</v>
      </c>
      <c r="LB156" s="243">
        <f t="shared" si="2206"/>
        <v>0</v>
      </c>
      <c r="LC156" s="243">
        <f t="shared" si="2207"/>
        <v>0</v>
      </c>
      <c r="LD156" s="243">
        <f t="shared" si="2208"/>
        <v>0</v>
      </c>
      <c r="LE156" s="243">
        <f t="shared" si="2209"/>
        <v>0</v>
      </c>
      <c r="LF156" s="243">
        <f t="shared" si="2210"/>
        <v>0</v>
      </c>
      <c r="LG156" s="243">
        <f t="shared" si="2211"/>
        <v>0</v>
      </c>
      <c r="LH156" s="243">
        <f t="shared" si="2212"/>
        <v>0</v>
      </c>
      <c r="LI156" s="243">
        <f t="shared" si="2213"/>
        <v>0</v>
      </c>
      <c r="LJ156" s="243">
        <f t="shared" si="2214"/>
        <v>0</v>
      </c>
      <c r="LK156" s="243">
        <f t="shared" si="2215"/>
        <v>0</v>
      </c>
      <c r="LL156" s="243">
        <f t="shared" si="2216"/>
        <v>0</v>
      </c>
      <c r="LM156" s="243">
        <f t="shared" si="2217"/>
        <v>0</v>
      </c>
      <c r="LN156" s="243">
        <f t="shared" si="2218"/>
        <v>0</v>
      </c>
      <c r="LO156" s="243">
        <f t="shared" si="2219"/>
        <v>0</v>
      </c>
      <c r="LP156" s="243">
        <f t="shared" si="2220"/>
        <v>0</v>
      </c>
      <c r="LQ156" s="243">
        <f t="shared" si="2221"/>
        <v>0</v>
      </c>
      <c r="LR156" s="243">
        <f t="shared" si="2222"/>
        <v>0</v>
      </c>
      <c r="LS156" s="243">
        <f t="shared" si="2223"/>
        <v>0</v>
      </c>
      <c r="LT156" s="243">
        <f t="shared" si="2224"/>
        <v>0</v>
      </c>
      <c r="LU156" s="243">
        <f t="shared" si="2225"/>
        <v>0</v>
      </c>
      <c r="LV156" s="243">
        <f t="shared" si="2226"/>
        <v>0</v>
      </c>
      <c r="LW156" s="243">
        <f t="shared" si="2227"/>
        <v>0</v>
      </c>
      <c r="LX156" s="243">
        <f t="shared" si="2228"/>
        <v>0</v>
      </c>
      <c r="LY156" s="243">
        <f t="shared" si="2229"/>
        <v>0</v>
      </c>
      <c r="LZ156" s="243">
        <f t="shared" si="2230"/>
        <v>0</v>
      </c>
      <c r="MA156" s="243">
        <f t="shared" si="2231"/>
        <v>0</v>
      </c>
      <c r="MB156" s="243">
        <f t="shared" si="2232"/>
        <v>0</v>
      </c>
      <c r="MC156" s="243">
        <f t="shared" si="2258"/>
        <v>0</v>
      </c>
      <c r="MD156" s="243">
        <f t="shared" si="2233"/>
        <v>0</v>
      </c>
      <c r="ME156" s="243">
        <f t="shared" si="2234"/>
        <v>0</v>
      </c>
      <c r="MF156" s="243">
        <f t="shared" si="2235"/>
        <v>0</v>
      </c>
      <c r="MG156" s="243">
        <f t="shared" si="2236"/>
        <v>0</v>
      </c>
      <c r="MH156" s="243">
        <f t="shared" si="2237"/>
        <v>0</v>
      </c>
      <c r="MI156" s="243">
        <f t="shared" si="2238"/>
        <v>0</v>
      </c>
      <c r="MJ156" s="243">
        <f t="shared" si="2239"/>
        <v>0</v>
      </c>
      <c r="MK156" s="243">
        <f t="shared" si="2240"/>
        <v>0</v>
      </c>
      <c r="ML156" s="243">
        <f t="shared" si="2241"/>
        <v>0</v>
      </c>
      <c r="MM156" s="243">
        <f t="shared" si="2242"/>
        <v>0</v>
      </c>
      <c r="MN156" s="243">
        <f t="shared" si="2243"/>
        <v>0</v>
      </c>
      <c r="MO156" s="243">
        <f t="shared" si="2244"/>
        <v>0</v>
      </c>
      <c r="MP156" s="243">
        <f t="shared" si="2245"/>
        <v>0</v>
      </c>
      <c r="MQ156" s="243">
        <f t="shared" si="2246"/>
        <v>0</v>
      </c>
      <c r="MR156" s="243">
        <f t="shared" si="2247"/>
        <v>0</v>
      </c>
      <c r="MS156" s="243">
        <f t="shared" si="2248"/>
        <v>0</v>
      </c>
      <c r="MT156" s="243">
        <f t="shared" si="2249"/>
        <v>0</v>
      </c>
      <c r="MU156" s="243">
        <f t="shared" si="2250"/>
        <v>0</v>
      </c>
      <c r="MV156" s="243">
        <f t="shared" si="2251"/>
        <v>0</v>
      </c>
      <c r="MW156" s="861">
        <f t="shared" si="2252"/>
        <v>44713</v>
      </c>
      <c r="MX156" s="253">
        <f t="shared" si="2253"/>
        <v>525148.85499999998</v>
      </c>
      <c r="MY156" s="243">
        <f t="shared" si="2254"/>
        <v>0</v>
      </c>
      <c r="MZ156" s="243">
        <f t="shared" si="2255"/>
        <v>0</v>
      </c>
      <c r="NA156" s="243">
        <f t="shared" si="2256"/>
        <v>525148.85499999998</v>
      </c>
      <c r="NB156" s="359"/>
      <c r="NC156" s="1159">
        <f t="shared" si="2068"/>
        <v>44166</v>
      </c>
      <c r="ND156" s="378">
        <f t="shared" si="2069"/>
        <v>3357.0050000000001</v>
      </c>
      <c r="NE156" s="378">
        <f t="shared" si="2070"/>
        <v>0</v>
      </c>
      <c r="NF156" s="382">
        <f t="shared" si="2071"/>
        <v>0</v>
      </c>
      <c r="NG156" s="274">
        <f t="shared" si="2072"/>
        <v>3357.0050000000001</v>
      </c>
      <c r="NH156" s="819">
        <f t="shared" si="2073"/>
        <v>44166</v>
      </c>
      <c r="NI156" s="269">
        <f t="shared" si="2074"/>
        <v>3357.0050000000001</v>
      </c>
      <c r="NJ156" s="274">
        <f t="shared" si="2075"/>
        <v>0</v>
      </c>
      <c r="NK156" s="1113">
        <f t="shared" si="2076"/>
        <v>1</v>
      </c>
      <c r="NL156" s="992">
        <f t="shared" si="2077"/>
        <v>0</v>
      </c>
      <c r="NM156" s="413">
        <f t="shared" si="2078"/>
        <v>44166</v>
      </c>
      <c r="NN156" s="378">
        <f t="shared" si="2171"/>
        <v>374587.97</v>
      </c>
      <c r="NO156" s="243">
        <f>MAX(NN86:NN156)</f>
        <v>374587.97</v>
      </c>
      <c r="NP156" s="243">
        <f t="shared" si="2079"/>
        <v>0</v>
      </c>
      <c r="NQ156" s="276">
        <f>(NP156=NP203)*1</f>
        <v>0</v>
      </c>
      <c r="NR156" s="254">
        <f t="shared" si="2080"/>
        <v>0</v>
      </c>
      <c r="NS156" s="757"/>
      <c r="NT156" s="757"/>
      <c r="NU156" s="758"/>
      <c r="NV156" s="758"/>
      <c r="NW156" s="758"/>
      <c r="NX156" s="234"/>
      <c r="NY156" s="241"/>
      <c r="NZ156" s="241"/>
      <c r="OA156" s="143"/>
      <c r="OB156" s="241"/>
      <c r="OC156" s="241"/>
      <c r="OD156" s="236"/>
      <c r="OE156" s="236"/>
      <c r="OF156" s="236"/>
      <c r="OG156" s="234"/>
      <c r="OH156" s="143"/>
      <c r="OI156" s="236"/>
      <c r="OJ156" s="236"/>
      <c r="OK156" s="236"/>
      <c r="OL156" s="236"/>
      <c r="OM156" s="236"/>
      <c r="ON156" s="236"/>
      <c r="OO156" s="236"/>
      <c r="OP156" s="236"/>
      <c r="OQ156" s="236"/>
      <c r="OR156" s="236"/>
      <c r="OS156" s="236"/>
      <c r="OT156" s="236"/>
      <c r="OU156" s="236"/>
      <c r="OV156" s="236"/>
      <c r="OW156" s="236"/>
      <c r="OX156" s="236"/>
      <c r="OY156" s="236"/>
      <c r="OZ156" s="236"/>
      <c r="PA156" s="236"/>
      <c r="PB156" s="236"/>
      <c r="PC156" s="236"/>
      <c r="PD156" s="236"/>
      <c r="PE156" s="236"/>
      <c r="PF156" s="236"/>
      <c r="PG156" s="236"/>
      <c r="PH156" s="236"/>
      <c r="PI156" s="236"/>
      <c r="PJ156" s="236"/>
      <c r="PK156" s="236"/>
      <c r="PL156" s="236"/>
      <c r="PM156" s="236"/>
      <c r="PN156" s="236"/>
      <c r="PO156" s="236"/>
      <c r="PP156" s="236"/>
      <c r="PQ156" s="236"/>
      <c r="PR156" s="236"/>
      <c r="PS156" s="236"/>
      <c r="PT156" s="236"/>
      <c r="PU156" s="236"/>
      <c r="PV156" s="236"/>
      <c r="PW156" s="236"/>
      <c r="PX156" s="236"/>
      <c r="PY156" s="236"/>
      <c r="PZ156" s="236"/>
      <c r="QA156" s="236"/>
      <c r="QB156" s="236"/>
      <c r="QC156" s="236"/>
      <c r="QD156" s="236"/>
      <c r="QE156" s="236"/>
      <c r="QF156" s="236"/>
      <c r="QG156" s="236"/>
      <c r="QH156" s="236"/>
      <c r="QI156" s="236"/>
      <c r="QJ156" s="236"/>
      <c r="QK156" s="236"/>
      <c r="QL156" s="236"/>
      <c r="QM156" s="236"/>
      <c r="QN156" s="236"/>
      <c r="QO156" s="236"/>
      <c r="QP156" s="236"/>
      <c r="QQ156" s="236"/>
      <c r="QR156" s="236"/>
      <c r="QS156" s="236"/>
      <c r="QT156" s="236"/>
      <c r="QU156" s="236"/>
      <c r="QV156" s="236"/>
      <c r="QW156" s="236"/>
      <c r="QX156" s="236"/>
      <c r="QY156" s="84"/>
      <c r="QZ156" s="84"/>
      <c r="RA156" s="84"/>
      <c r="RB156" s="84"/>
      <c r="RC156" s="84"/>
      <c r="RD156" s="84"/>
      <c r="RE156" s="84"/>
      <c r="RF156" s="84"/>
      <c r="RG156" s="84"/>
      <c r="RH156" s="84"/>
      <c r="RI156" s="84"/>
      <c r="RJ156" s="84"/>
      <c r="RK156" s="84"/>
      <c r="RL156" s="84"/>
      <c r="RM156" s="84"/>
      <c r="RN156" s="84"/>
      <c r="RO156" s="84"/>
      <c r="RP156" s="84"/>
      <c r="RQ156" s="84"/>
      <c r="RR156" s="84"/>
      <c r="RS156" s="84"/>
      <c r="RT156" s="84"/>
      <c r="RU156" s="84"/>
      <c r="RV156" s="84"/>
      <c r="RW156" s="84"/>
      <c r="RX156" s="84"/>
      <c r="RY156" s="84"/>
      <c r="RZ156" s="84"/>
      <c r="SA156" s="84"/>
      <c r="SB156" s="84"/>
      <c r="SC156" s="84"/>
      <c r="SD156" s="84"/>
      <c r="SE156" s="84"/>
      <c r="SF156" s="84"/>
      <c r="SG156" s="84"/>
      <c r="SH156" s="84"/>
      <c r="SI156" s="84"/>
      <c r="SJ156" s="84"/>
      <c r="SK156" s="84"/>
      <c r="SL156" s="84"/>
      <c r="SM156" s="84"/>
      <c r="SN156" s="84"/>
      <c r="SO156" s="84"/>
      <c r="SP156" s="84"/>
      <c r="SQ156" s="84"/>
      <c r="SR156" s="84"/>
      <c r="SS156" s="84"/>
      <c r="ST156" s="84"/>
      <c r="SU156" s="84"/>
      <c r="SV156" s="84"/>
      <c r="SW156" s="84"/>
      <c r="SX156" s="84"/>
      <c r="SY156" s="84"/>
      <c r="SZ156" s="84"/>
      <c r="TA156" s="84"/>
      <c r="TB156" s="84"/>
      <c r="TC156" s="84"/>
      <c r="TD156" s="84"/>
      <c r="TE156" s="84"/>
      <c r="TF156" s="84"/>
      <c r="TG156" s="84"/>
      <c r="TH156" s="84"/>
      <c r="TI156" s="84"/>
      <c r="TJ156" s="84"/>
      <c r="TK156" s="84"/>
      <c r="TL156" s="84"/>
      <c r="TM156" s="84"/>
      <c r="TN156" s="84"/>
      <c r="TO156" s="84"/>
      <c r="TP156" s="84"/>
      <c r="TQ156" s="84"/>
      <c r="TR156" s="84"/>
      <c r="TS156" s="84"/>
      <c r="TT156" s="84"/>
      <c r="TU156" s="84"/>
      <c r="TV156" s="84"/>
      <c r="TW156" s="84"/>
      <c r="TX156" s="84"/>
      <c r="TY156" s="84"/>
      <c r="TZ156" s="84"/>
      <c r="UA156" s="84"/>
      <c r="UB156" s="84"/>
      <c r="UC156" s="84"/>
      <c r="UD156" s="84"/>
      <c r="UE156" s="84"/>
      <c r="UF156" s="84"/>
      <c r="UG156" s="84"/>
      <c r="UH156" s="84"/>
      <c r="UI156" s="84"/>
    </row>
    <row r="157" spans="1:555" s="90" customFormat="1" ht="19.5" customHeight="1" x14ac:dyDescent="0.35">
      <c r="A157" s="84"/>
      <c r="B157" s="1167"/>
      <c r="C157" s="867"/>
      <c r="D157" s="869"/>
      <c r="E157" s="869"/>
      <c r="F157" s="871" t="s">
        <v>35</v>
      </c>
      <c r="G157" s="870"/>
      <c r="H157" s="954" t="s">
        <v>18</v>
      </c>
      <c r="I157" s="355"/>
      <c r="J157" s="355"/>
      <c r="K157" s="355"/>
      <c r="L157" s="1146"/>
      <c r="M157" s="330"/>
      <c r="N157" s="1215" t="s">
        <v>89</v>
      </c>
      <c r="O157" s="498"/>
      <c r="P157" s="330"/>
      <c r="Q157" s="536"/>
      <c r="R157" s="274"/>
      <c r="S157" s="499"/>
      <c r="T157" s="1037" t="s">
        <v>89</v>
      </c>
      <c r="U157" s="269"/>
      <c r="V157" s="499"/>
      <c r="W157" s="1037" t="s">
        <v>89</v>
      </c>
      <c r="X157" s="269"/>
      <c r="Y157" s="499"/>
      <c r="Z157" s="617" t="s">
        <v>89</v>
      </c>
      <c r="AA157" s="392"/>
      <c r="AB157" s="330"/>
      <c r="AC157" s="607" t="s">
        <v>89</v>
      </c>
      <c r="AD157" s="274"/>
      <c r="AE157" s="499"/>
      <c r="AF157" s="1037" t="s">
        <v>89</v>
      </c>
      <c r="AG157" s="274"/>
      <c r="AH157" s="499"/>
      <c r="AI157" s="1037" t="s">
        <v>89</v>
      </c>
      <c r="AJ157" s="392"/>
      <c r="AK157" s="330"/>
      <c r="AL157" s="1037" t="s">
        <v>89</v>
      </c>
      <c r="AM157" s="274"/>
      <c r="AN157" s="499"/>
      <c r="AO157" s="1037" t="s">
        <v>89</v>
      </c>
      <c r="AP157" s="392"/>
      <c r="AQ157" s="660"/>
      <c r="AR157" s="1037" t="s">
        <v>89</v>
      </c>
      <c r="AS157" s="270"/>
      <c r="AT157" s="669"/>
      <c r="AU157" s="1037" t="s">
        <v>89</v>
      </c>
      <c r="AV157" s="270"/>
      <c r="AW157" s="675"/>
      <c r="AX157" s="1037" t="s">
        <v>89</v>
      </c>
      <c r="AY157" s="270"/>
      <c r="AZ157" s="499"/>
      <c r="BA157" s="270" t="s">
        <v>89</v>
      </c>
      <c r="BB157" s="392"/>
      <c r="BC157" s="330"/>
      <c r="BD157" s="270" t="s">
        <v>89</v>
      </c>
      <c r="BE157" s="274"/>
      <c r="BF157" s="499"/>
      <c r="BG157" s="1037" t="s">
        <v>89</v>
      </c>
      <c r="BH157" s="358"/>
      <c r="BI157" s="499"/>
      <c r="BJ157" s="1037" t="s">
        <v>89</v>
      </c>
      <c r="BK157" s="269"/>
      <c r="BL157" s="499"/>
      <c r="BM157" s="576" t="s">
        <v>89</v>
      </c>
      <c r="BN157" s="392"/>
      <c r="BO157" s="499"/>
      <c r="BP157" s="1037" t="s">
        <v>89</v>
      </c>
      <c r="BQ157" s="274"/>
      <c r="BR157" s="499"/>
      <c r="BS157" s="617" t="s">
        <v>89</v>
      </c>
      <c r="BT157" s="269"/>
      <c r="BU157" s="499"/>
      <c r="BV157" s="617"/>
      <c r="BW157" s="392"/>
      <c r="BX157" s="499"/>
      <c r="BY157" s="1037" t="s">
        <v>89</v>
      </c>
      <c r="BZ157" s="392"/>
      <c r="CA157" s="297"/>
      <c r="CB157" s="1037" t="s">
        <v>89</v>
      </c>
      <c r="CC157" s="269"/>
      <c r="CD157" s="297"/>
      <c r="CE157" s="270" t="s">
        <v>89</v>
      </c>
      <c r="CF157" s="269"/>
      <c r="CG157" s="297"/>
      <c r="CH157" s="1037" t="s">
        <v>89</v>
      </c>
      <c r="CI157" s="269"/>
      <c r="CJ157" s="499"/>
      <c r="CK157" s="270"/>
      <c r="CL157" s="392"/>
      <c r="CM157" s="330"/>
      <c r="CN157" s="270"/>
      <c r="CO157" s="269"/>
      <c r="CP157" s="501"/>
      <c r="CQ157" s="270"/>
      <c r="CR157" s="299"/>
      <c r="CS157" s="330"/>
      <c r="CT157" s="270"/>
      <c r="CU157" s="274"/>
      <c r="CV157" s="502" t="s">
        <v>56</v>
      </c>
      <c r="CW157" s="502"/>
      <c r="CX157" s="223"/>
      <c r="CY157" s="1127"/>
      <c r="CZ157" s="303"/>
      <c r="DA157" s="269" t="s">
        <v>89</v>
      </c>
      <c r="DB157" s="299"/>
      <c r="DC157" s="303"/>
      <c r="DD157" s="298" t="s">
        <v>89</v>
      </c>
      <c r="DE157" s="299"/>
      <c r="DF157" s="303"/>
      <c r="DG157" s="1215" t="s">
        <v>89</v>
      </c>
      <c r="DH157" s="299"/>
      <c r="DI157" s="297"/>
      <c r="DJ157" s="1037" t="s">
        <v>89</v>
      </c>
      <c r="DK157" s="596"/>
      <c r="DL157" s="297"/>
      <c r="DM157" s="1215" t="s">
        <v>89</v>
      </c>
      <c r="DN157" s="299"/>
      <c r="DO157" s="330"/>
      <c r="DP157" s="607" t="s">
        <v>89</v>
      </c>
      <c r="DQ157" s="274"/>
      <c r="DR157" s="499"/>
      <c r="DS157" s="607" t="s">
        <v>89</v>
      </c>
      <c r="DT157" s="274"/>
      <c r="DU157" s="297"/>
      <c r="DV157" s="1037" t="s">
        <v>89</v>
      </c>
      <c r="DW157" s="299"/>
      <c r="DX157" s="297"/>
      <c r="DY157" s="269" t="s">
        <v>89</v>
      </c>
      <c r="DZ157" s="299"/>
      <c r="EA157" s="297"/>
      <c r="EB157" s="1053" t="s">
        <v>89</v>
      </c>
      <c r="EC157" s="299"/>
      <c r="ED157" s="276"/>
      <c r="EE157" s="269" t="s">
        <v>89</v>
      </c>
      <c r="EF157" s="299"/>
      <c r="EG157" s="316"/>
      <c r="EH157" s="269" t="s">
        <v>89</v>
      </c>
      <c r="EI157" s="358"/>
      <c r="EJ157" s="276"/>
      <c r="EK157" s="269" t="s">
        <v>89</v>
      </c>
      <c r="EL157" s="269"/>
      <c r="EM157" s="297"/>
      <c r="EN157" s="1226" t="s">
        <v>89</v>
      </c>
      <c r="EO157" s="299"/>
      <c r="EP157" s="297"/>
      <c r="EQ157" s="269" t="s">
        <v>89</v>
      </c>
      <c r="ER157" s="299"/>
      <c r="ES157" s="297"/>
      <c r="ET157" s="1037" t="s">
        <v>89</v>
      </c>
      <c r="EU157" s="299"/>
      <c r="EV157" s="297"/>
      <c r="EW157" s="1037" t="s">
        <v>89</v>
      </c>
      <c r="EX157" s="299"/>
      <c r="EY157" s="297"/>
      <c r="EZ157" s="1037" t="s">
        <v>89</v>
      </c>
      <c r="FA157" s="299"/>
      <c r="FB157" s="297"/>
      <c r="FC157" s="1037" t="s">
        <v>89</v>
      </c>
      <c r="FD157" s="299"/>
      <c r="FE157" s="297"/>
      <c r="FF157" s="1037" t="s">
        <v>89</v>
      </c>
      <c r="FG157" s="299"/>
      <c r="FH157" s="297"/>
      <c r="FI157" s="1037" t="s">
        <v>89</v>
      </c>
      <c r="FJ157" s="299"/>
      <c r="FK157" s="297"/>
      <c r="FL157" s="1037" t="s">
        <v>89</v>
      </c>
      <c r="FM157" s="299"/>
      <c r="FN157" s="297"/>
      <c r="FO157" s="1037" t="s">
        <v>89</v>
      </c>
      <c r="FP157" s="269"/>
      <c r="FQ157" s="269"/>
      <c r="FR157" s="297"/>
      <c r="FS157" s="269" t="s">
        <v>89</v>
      </c>
      <c r="FT157" s="299"/>
      <c r="FU157" s="297"/>
      <c r="FV157" s="269" t="s">
        <v>89</v>
      </c>
      <c r="FW157" s="299"/>
      <c r="FX157" s="607" t="s">
        <v>89</v>
      </c>
      <c r="FY157" s="492"/>
      <c r="FZ157" s="302"/>
      <c r="GA157" s="1131"/>
      <c r="GB157" s="387"/>
      <c r="GC157" s="502" t="s">
        <v>89</v>
      </c>
      <c r="GD157" s="270"/>
      <c r="GE157" s="546"/>
      <c r="GF157" s="1037" t="s">
        <v>89</v>
      </c>
      <c r="GG157" s="388"/>
      <c r="GH157" s="669"/>
      <c r="GI157" s="1037" t="s">
        <v>89</v>
      </c>
      <c r="GJ157" s="270"/>
      <c r="GK157" s="546"/>
      <c r="GL157" s="270" t="s">
        <v>89</v>
      </c>
      <c r="GM157" s="388"/>
      <c r="GN157" s="297"/>
      <c r="GO157" s="269" t="s">
        <v>89</v>
      </c>
      <c r="GP157" s="299"/>
      <c r="GQ157" s="330"/>
      <c r="GR157" s="607" t="s">
        <v>89</v>
      </c>
      <c r="GS157" s="274"/>
      <c r="GT157" s="499"/>
      <c r="GU157" s="607" t="s">
        <v>89</v>
      </c>
      <c r="GV157" s="274"/>
      <c r="GW157" s="499"/>
      <c r="GX157" s="1037" t="s">
        <v>89</v>
      </c>
      <c r="GY157" s="274"/>
      <c r="GZ157" s="499"/>
      <c r="HA157" s="269" t="s">
        <v>89</v>
      </c>
      <c r="HB157" s="274"/>
      <c r="HC157" s="499"/>
      <c r="HD157" s="1037" t="s">
        <v>89</v>
      </c>
      <c r="HE157" s="274"/>
      <c r="HF157" s="691"/>
      <c r="HG157" s="230" t="s">
        <v>89</v>
      </c>
      <c r="HH157" s="498"/>
      <c r="HI157" s="691"/>
      <c r="HJ157" s="230" t="s">
        <v>89</v>
      </c>
      <c r="HK157" s="498"/>
      <c r="HL157" s="276"/>
      <c r="HM157" s="230" t="s">
        <v>89</v>
      </c>
      <c r="HN157" s="317"/>
      <c r="HO157" s="691"/>
      <c r="HP157" s="1037" t="s">
        <v>89</v>
      </c>
      <c r="HQ157" s="498"/>
      <c r="HR157" s="499"/>
      <c r="HS157" s="270"/>
      <c r="HT157" s="392"/>
      <c r="HU157" s="691"/>
      <c r="HV157" s="1037" t="s">
        <v>89</v>
      </c>
      <c r="HW157" s="498"/>
      <c r="HX157" s="499"/>
      <c r="HY157" s="270"/>
      <c r="HZ157" s="392"/>
      <c r="IA157" s="276"/>
      <c r="IB157" s="1037" t="s">
        <v>89</v>
      </c>
      <c r="IC157" s="317"/>
      <c r="ID157" s="499"/>
      <c r="IE157" s="1037" t="s">
        <v>89</v>
      </c>
      <c r="IF157" s="392"/>
      <c r="IG157" s="316"/>
      <c r="IH157" s="230" t="s">
        <v>89</v>
      </c>
      <c r="II157" s="498"/>
      <c r="IJ157" s="316"/>
      <c r="IK157" s="304" t="s">
        <v>89</v>
      </c>
      <c r="IL157" s="317"/>
      <c r="IM157" s="499"/>
      <c r="IN157" s="1037" t="s">
        <v>89</v>
      </c>
      <c r="IO157" s="392"/>
      <c r="IP157" s="499"/>
      <c r="IQ157" s="1037" t="s">
        <v>89</v>
      </c>
      <c r="IR157" s="392"/>
      <c r="IS157" s="499"/>
      <c r="IT157" s="270"/>
      <c r="IU157" s="392"/>
      <c r="IV157" s="499"/>
      <c r="IW157" s="617" t="s">
        <v>89</v>
      </c>
      <c r="IX157" s="392"/>
      <c r="IY157" s="499"/>
      <c r="IZ157" s="270" t="s">
        <v>89</v>
      </c>
      <c r="JA157" s="392"/>
      <c r="JB157" s="385"/>
      <c r="JC157" s="270" t="s">
        <v>89</v>
      </c>
      <c r="JD157" s="392"/>
      <c r="JE157" s="499"/>
      <c r="JF157" s="270" t="s">
        <v>89</v>
      </c>
      <c r="JG157" s="392"/>
      <c r="JH157" s="499"/>
      <c r="JI157" s="1037" t="s">
        <v>89</v>
      </c>
      <c r="JJ157" s="392"/>
      <c r="JK157" s="499"/>
      <c r="JL157" s="1037" t="s">
        <v>89</v>
      </c>
      <c r="JM157" s="392"/>
      <c r="JN157" s="499"/>
      <c r="JO157" s="270" t="s">
        <v>89</v>
      </c>
      <c r="JP157" s="392"/>
      <c r="JQ157" s="269" t="s">
        <v>89</v>
      </c>
      <c r="JR157" s="498"/>
      <c r="JS157" s="223"/>
      <c r="JT157" s="254">
        <f t="shared" si="2173"/>
        <v>44743</v>
      </c>
      <c r="JU157" s="253">
        <f t="shared" si="2174"/>
        <v>0</v>
      </c>
      <c r="JV157" s="253">
        <f t="shared" si="2175"/>
        <v>54226.875</v>
      </c>
      <c r="JW157" s="253">
        <f t="shared" si="2176"/>
        <v>0</v>
      </c>
      <c r="JX157" s="253">
        <f t="shared" si="2177"/>
        <v>68275</v>
      </c>
      <c r="JY157" s="253">
        <f t="shared" si="2178"/>
        <v>0</v>
      </c>
      <c r="JZ157" s="253">
        <f t="shared" si="2179"/>
        <v>0</v>
      </c>
      <c r="KA157" s="253">
        <f t="shared" si="2180"/>
        <v>34351</v>
      </c>
      <c r="KB157" s="253">
        <f t="shared" si="2181"/>
        <v>0</v>
      </c>
      <c r="KC157" s="253">
        <f t="shared" si="2182"/>
        <v>0</v>
      </c>
      <c r="KD157" s="831">
        <f t="shared" si="2183"/>
        <v>80931</v>
      </c>
      <c r="KE157" s="831">
        <f t="shared" si="2184"/>
        <v>0</v>
      </c>
      <c r="KF157" s="831">
        <f t="shared" si="2185"/>
        <v>0</v>
      </c>
      <c r="KG157" s="831">
        <f t="shared" si="2186"/>
        <v>24859.23</v>
      </c>
      <c r="KH157" s="831">
        <f t="shared" si="2187"/>
        <v>0</v>
      </c>
      <c r="KI157" s="831">
        <f t="shared" si="2188"/>
        <v>0</v>
      </c>
      <c r="KJ157" s="253">
        <f t="shared" si="2189"/>
        <v>0</v>
      </c>
      <c r="KK157" s="831">
        <f t="shared" si="2190"/>
        <v>0</v>
      </c>
      <c r="KL157" s="831">
        <f t="shared" si="2191"/>
        <v>135896.875</v>
      </c>
      <c r="KM157" s="831">
        <f t="shared" si="2192"/>
        <v>0</v>
      </c>
      <c r="KN157" s="831">
        <f t="shared" si="2193"/>
        <v>0</v>
      </c>
      <c r="KO157" s="831">
        <f t="shared" si="2194"/>
        <v>105228.125</v>
      </c>
      <c r="KP157" s="831">
        <f t="shared" si="2195"/>
        <v>0</v>
      </c>
      <c r="KQ157" s="831">
        <f t="shared" si="2196"/>
        <v>0</v>
      </c>
      <c r="KR157" s="831">
        <f t="shared" si="2197"/>
        <v>0</v>
      </c>
      <c r="KS157" s="831">
        <f t="shared" si="2198"/>
        <v>30953</v>
      </c>
      <c r="KT157" s="243">
        <f t="shared" si="2199"/>
        <v>0</v>
      </c>
      <c r="KU157" s="243">
        <f t="shared" si="2200"/>
        <v>0</v>
      </c>
      <c r="KV157" s="243">
        <f t="shared" si="2201"/>
        <v>0</v>
      </c>
      <c r="KW157" s="243">
        <f t="shared" si="2202"/>
        <v>0</v>
      </c>
      <c r="KX157" s="243">
        <f t="shared" si="2203"/>
        <v>0</v>
      </c>
      <c r="KY157" s="243">
        <f t="shared" si="2204"/>
        <v>0</v>
      </c>
      <c r="KZ157" s="243">
        <f t="shared" si="2257"/>
        <v>0</v>
      </c>
      <c r="LA157" s="243">
        <f t="shared" si="2205"/>
        <v>0</v>
      </c>
      <c r="LB157" s="243">
        <f t="shared" si="2206"/>
        <v>0</v>
      </c>
      <c r="LC157" s="243">
        <f t="shared" si="2207"/>
        <v>0</v>
      </c>
      <c r="LD157" s="243">
        <f t="shared" si="2208"/>
        <v>0</v>
      </c>
      <c r="LE157" s="243">
        <f t="shared" si="2209"/>
        <v>0</v>
      </c>
      <c r="LF157" s="243">
        <f t="shared" si="2210"/>
        <v>0</v>
      </c>
      <c r="LG157" s="243">
        <f t="shared" si="2211"/>
        <v>0</v>
      </c>
      <c r="LH157" s="243">
        <f t="shared" si="2212"/>
        <v>0</v>
      </c>
      <c r="LI157" s="243">
        <f t="shared" si="2213"/>
        <v>0</v>
      </c>
      <c r="LJ157" s="243">
        <f t="shared" si="2214"/>
        <v>0</v>
      </c>
      <c r="LK157" s="243">
        <f t="shared" si="2215"/>
        <v>0</v>
      </c>
      <c r="LL157" s="243">
        <f t="shared" si="2216"/>
        <v>0</v>
      </c>
      <c r="LM157" s="243">
        <f t="shared" si="2217"/>
        <v>0</v>
      </c>
      <c r="LN157" s="243">
        <f t="shared" si="2218"/>
        <v>0</v>
      </c>
      <c r="LO157" s="243">
        <f t="shared" si="2219"/>
        <v>0</v>
      </c>
      <c r="LP157" s="243">
        <f t="shared" si="2220"/>
        <v>0</v>
      </c>
      <c r="LQ157" s="243">
        <f t="shared" si="2221"/>
        <v>0</v>
      </c>
      <c r="LR157" s="243">
        <f t="shared" si="2222"/>
        <v>0</v>
      </c>
      <c r="LS157" s="243">
        <f t="shared" si="2223"/>
        <v>0</v>
      </c>
      <c r="LT157" s="243">
        <f t="shared" si="2224"/>
        <v>0</v>
      </c>
      <c r="LU157" s="243">
        <f t="shared" si="2225"/>
        <v>0</v>
      </c>
      <c r="LV157" s="243">
        <f t="shared" si="2226"/>
        <v>0</v>
      </c>
      <c r="LW157" s="243">
        <f t="shared" si="2227"/>
        <v>0</v>
      </c>
      <c r="LX157" s="243">
        <f t="shared" si="2228"/>
        <v>0</v>
      </c>
      <c r="LY157" s="243">
        <f t="shared" si="2229"/>
        <v>0</v>
      </c>
      <c r="LZ157" s="243">
        <f t="shared" si="2230"/>
        <v>0</v>
      </c>
      <c r="MA157" s="243">
        <f t="shared" si="2231"/>
        <v>0</v>
      </c>
      <c r="MB157" s="243">
        <f t="shared" si="2232"/>
        <v>0</v>
      </c>
      <c r="MC157" s="243">
        <f t="shared" si="2258"/>
        <v>0</v>
      </c>
      <c r="MD157" s="243">
        <f t="shared" si="2233"/>
        <v>0</v>
      </c>
      <c r="ME157" s="243">
        <f t="shared" si="2234"/>
        <v>0</v>
      </c>
      <c r="MF157" s="243">
        <f t="shared" si="2235"/>
        <v>0</v>
      </c>
      <c r="MG157" s="243">
        <f t="shared" si="2236"/>
        <v>0</v>
      </c>
      <c r="MH157" s="243">
        <f t="shared" si="2237"/>
        <v>0</v>
      </c>
      <c r="MI157" s="243">
        <f t="shared" si="2238"/>
        <v>0</v>
      </c>
      <c r="MJ157" s="243">
        <f t="shared" si="2239"/>
        <v>0</v>
      </c>
      <c r="MK157" s="243">
        <f t="shared" si="2240"/>
        <v>0</v>
      </c>
      <c r="ML157" s="243">
        <f t="shared" si="2241"/>
        <v>0</v>
      </c>
      <c r="MM157" s="243">
        <f t="shared" si="2242"/>
        <v>0</v>
      </c>
      <c r="MN157" s="243">
        <f t="shared" si="2243"/>
        <v>0</v>
      </c>
      <c r="MO157" s="243">
        <f t="shared" si="2244"/>
        <v>0</v>
      </c>
      <c r="MP157" s="243">
        <f t="shared" si="2245"/>
        <v>0</v>
      </c>
      <c r="MQ157" s="243">
        <f t="shared" si="2246"/>
        <v>0</v>
      </c>
      <c r="MR157" s="243">
        <f t="shared" si="2247"/>
        <v>0</v>
      </c>
      <c r="MS157" s="243">
        <f t="shared" si="2248"/>
        <v>0</v>
      </c>
      <c r="MT157" s="243">
        <f t="shared" si="2249"/>
        <v>0</v>
      </c>
      <c r="MU157" s="243">
        <f t="shared" si="2250"/>
        <v>0</v>
      </c>
      <c r="MV157" s="243">
        <f t="shared" si="2251"/>
        <v>0</v>
      </c>
      <c r="MW157" s="861">
        <f t="shared" si="2252"/>
        <v>44743</v>
      </c>
      <c r="MX157" s="253">
        <f t="shared" si="2253"/>
        <v>534721.10499999998</v>
      </c>
      <c r="MY157" s="243">
        <f t="shared" si="2254"/>
        <v>0</v>
      </c>
      <c r="MZ157" s="243">
        <f t="shared" si="2255"/>
        <v>0</v>
      </c>
      <c r="NA157" s="243">
        <f t="shared" si="2256"/>
        <v>534721.10499999998</v>
      </c>
      <c r="NB157" s="359"/>
      <c r="NC157" s="1159"/>
      <c r="ND157" s="378"/>
      <c r="NE157" s="378"/>
      <c r="NF157" s="382"/>
      <c r="NG157" s="414"/>
      <c r="NH157" s="820"/>
      <c r="NI157" s="397"/>
      <c r="NJ157" s="414"/>
      <c r="NK157" s="1114"/>
      <c r="NL157" s="993"/>
      <c r="NM157" s="413"/>
      <c r="NN157" s="378"/>
      <c r="NO157" s="243"/>
      <c r="NP157" s="243"/>
      <c r="NQ157" s="276"/>
      <c r="NR157" s="254"/>
      <c r="NS157" s="757"/>
      <c r="NT157" s="757"/>
      <c r="NU157" s="758"/>
      <c r="NV157" s="758"/>
      <c r="NW157" s="758"/>
      <c r="NX157" s="234"/>
      <c r="NY157" s="241"/>
      <c r="NZ157" s="241"/>
      <c r="OA157" s="143"/>
      <c r="OB157" s="241"/>
      <c r="OC157" s="241"/>
      <c r="OD157" s="236"/>
      <c r="OE157" s="236"/>
      <c r="OF157" s="236"/>
      <c r="OG157" s="234"/>
      <c r="OH157" s="143"/>
      <c r="OI157" s="236"/>
      <c r="OJ157" s="236"/>
      <c r="OK157" s="236"/>
      <c r="OL157" s="236"/>
      <c r="OM157" s="236"/>
      <c r="ON157" s="236"/>
      <c r="OO157" s="236"/>
      <c r="OP157" s="236"/>
      <c r="OQ157" s="236"/>
      <c r="OR157" s="236"/>
      <c r="OS157" s="236"/>
      <c r="OT157" s="236"/>
      <c r="OU157" s="236"/>
      <c r="OV157" s="236"/>
      <c r="OW157" s="236"/>
      <c r="OX157" s="236"/>
      <c r="OY157" s="236"/>
      <c r="OZ157" s="236"/>
      <c r="PA157" s="236"/>
      <c r="PB157" s="236"/>
      <c r="PC157" s="236"/>
      <c r="PD157" s="236"/>
      <c r="PE157" s="236"/>
      <c r="PF157" s="236"/>
      <c r="PG157" s="236"/>
      <c r="PH157" s="236"/>
      <c r="PI157" s="236"/>
      <c r="PJ157" s="236"/>
      <c r="PK157" s="236"/>
      <c r="PL157" s="236"/>
      <c r="PM157" s="236"/>
      <c r="PN157" s="236"/>
      <c r="PO157" s="236"/>
      <c r="PP157" s="236"/>
      <c r="PQ157" s="236"/>
      <c r="PR157" s="236"/>
      <c r="PS157" s="236"/>
      <c r="PT157" s="236"/>
      <c r="PU157" s="236"/>
      <c r="PV157" s="236"/>
      <c r="PW157" s="236"/>
      <c r="PX157" s="236"/>
      <c r="PY157" s="236"/>
      <c r="PZ157" s="236"/>
      <c r="QA157" s="236"/>
      <c r="QB157" s="236"/>
      <c r="QC157" s="236"/>
      <c r="QD157" s="236"/>
      <c r="QE157" s="236"/>
      <c r="QF157" s="236"/>
      <c r="QG157" s="236"/>
      <c r="QH157" s="236"/>
      <c r="QI157" s="236"/>
      <c r="QJ157" s="236"/>
      <c r="QK157" s="236"/>
      <c r="QL157" s="236"/>
      <c r="QM157" s="236"/>
      <c r="QN157" s="236"/>
      <c r="QO157" s="236"/>
      <c r="QP157" s="236"/>
      <c r="QQ157" s="236"/>
      <c r="QR157" s="236"/>
      <c r="QS157" s="236"/>
      <c r="QT157" s="236"/>
      <c r="QU157" s="236"/>
      <c r="QV157" s="236"/>
      <c r="QW157" s="236"/>
      <c r="QX157" s="236"/>
      <c r="QY157" s="84"/>
      <c r="QZ157" s="84"/>
      <c r="RA157" s="84"/>
      <c r="RB157" s="84"/>
      <c r="RC157" s="84"/>
      <c r="RD157" s="84"/>
      <c r="RE157" s="84"/>
      <c r="RF157" s="84"/>
      <c r="RG157" s="84"/>
      <c r="RH157" s="84"/>
      <c r="RI157" s="84"/>
      <c r="RJ157" s="84"/>
      <c r="RK157" s="84"/>
      <c r="RL157" s="84"/>
      <c r="RM157" s="84"/>
      <c r="RN157" s="84"/>
      <c r="RO157" s="84"/>
      <c r="RP157" s="84"/>
      <c r="RQ157" s="84"/>
      <c r="RR157" s="84"/>
      <c r="RS157" s="84"/>
      <c r="RT157" s="84"/>
      <c r="RU157" s="84"/>
      <c r="RV157" s="84"/>
      <c r="RW157" s="84"/>
      <c r="RX157" s="84"/>
      <c r="RY157" s="84"/>
      <c r="RZ157" s="84"/>
      <c r="SA157" s="84"/>
      <c r="SB157" s="84"/>
      <c r="SC157" s="84"/>
      <c r="SD157" s="84"/>
      <c r="SE157" s="84"/>
      <c r="SF157" s="84"/>
      <c r="SG157" s="84"/>
      <c r="SH157" s="84"/>
      <c r="SI157" s="84"/>
      <c r="SJ157" s="84"/>
      <c r="SK157" s="84"/>
      <c r="SL157" s="84"/>
      <c r="SM157" s="84"/>
      <c r="SN157" s="84"/>
      <c r="SO157" s="84"/>
      <c r="SP157" s="84"/>
      <c r="SQ157" s="84"/>
      <c r="SR157" s="84"/>
      <c r="SS157" s="84"/>
      <c r="ST157" s="84"/>
      <c r="SU157" s="84"/>
      <c r="SV157" s="84"/>
      <c r="SW157" s="84"/>
      <c r="SX157" s="84"/>
      <c r="SY157" s="84"/>
      <c r="SZ157" s="84"/>
      <c r="TA157" s="84"/>
      <c r="TB157" s="84"/>
      <c r="TC157" s="84"/>
      <c r="TD157" s="84"/>
      <c r="TE157" s="84"/>
      <c r="TF157" s="84"/>
      <c r="TG157" s="84"/>
      <c r="TH157" s="84"/>
      <c r="TI157" s="84"/>
      <c r="TJ157" s="84"/>
      <c r="TK157" s="84"/>
      <c r="TL157" s="84"/>
      <c r="TM157" s="84"/>
      <c r="TN157" s="84"/>
      <c r="TO157" s="84"/>
      <c r="TP157" s="84"/>
      <c r="TQ157" s="84"/>
      <c r="TR157" s="84"/>
      <c r="TS157" s="84"/>
      <c r="TT157" s="84"/>
      <c r="TU157" s="84"/>
      <c r="TV157" s="84"/>
      <c r="TW157" s="84"/>
      <c r="TX157" s="84"/>
      <c r="TY157" s="84"/>
      <c r="TZ157" s="84"/>
      <c r="UA157" s="84"/>
      <c r="UB157" s="84"/>
      <c r="UC157" s="84"/>
      <c r="UD157" s="84"/>
      <c r="UE157" s="84"/>
      <c r="UF157" s="84"/>
      <c r="UG157" s="84"/>
      <c r="UH157" s="84"/>
      <c r="UI157" s="84"/>
    </row>
    <row r="158" spans="1:555" s="90" customFormat="1" ht="19.5" customHeight="1" thickBot="1" x14ac:dyDescent="0.4">
      <c r="A158" s="84"/>
      <c r="B158" s="1167"/>
      <c r="C158" s="867"/>
      <c r="D158" s="869"/>
      <c r="E158" s="869"/>
      <c r="F158" s="872">
        <f>SUM(F145:F157)</f>
        <v>108453.09999999999</v>
      </c>
      <c r="G158" s="873"/>
      <c r="H158" s="955">
        <f>F158/D55</f>
        <v>4.3381239999999996</v>
      </c>
      <c r="I158" s="503"/>
      <c r="J158" s="503"/>
      <c r="K158" s="503"/>
      <c r="L158" s="1146"/>
      <c r="M158" s="330"/>
      <c r="N158" s="1216">
        <v>143546.25</v>
      </c>
      <c r="O158" s="498"/>
      <c r="P158" s="330"/>
      <c r="Q158" s="271">
        <f>SUM(Q145:Q157)</f>
        <v>14354.625</v>
      </c>
      <c r="R158" s="274"/>
      <c r="S158" s="499"/>
      <c r="T158" s="1038">
        <v>169420</v>
      </c>
      <c r="U158" s="269"/>
      <c r="V158" s="499"/>
      <c r="W158" s="1038">
        <v>16942</v>
      </c>
      <c r="X158" s="269"/>
      <c r="Y158" s="499"/>
      <c r="Z158" s="415">
        <f>SUM(Z145:Z157)</f>
        <v>111470</v>
      </c>
      <c r="AA158" s="358"/>
      <c r="AB158" s="330">
        <f>AB155</f>
        <v>0</v>
      </c>
      <c r="AC158" s="304">
        <f>SUM(AC145:AC157)</f>
        <v>55735</v>
      </c>
      <c r="AD158" s="274"/>
      <c r="AE158" s="499"/>
      <c r="AF158" s="1038">
        <v>11147</v>
      </c>
      <c r="AG158" s="274"/>
      <c r="AH158" s="499"/>
      <c r="AI158" s="1038">
        <v>150540</v>
      </c>
      <c r="AJ158" s="392"/>
      <c r="AK158" s="330"/>
      <c r="AL158" s="1038">
        <v>75270</v>
      </c>
      <c r="AM158" s="274"/>
      <c r="AN158" s="499"/>
      <c r="AO158" s="1038">
        <v>30108</v>
      </c>
      <c r="AP158" s="392"/>
      <c r="AQ158" s="318"/>
      <c r="AR158" s="1038">
        <v>26298.75</v>
      </c>
      <c r="AS158" s="304"/>
      <c r="AT158" s="277"/>
      <c r="AU158" s="1038">
        <v>13149.37</v>
      </c>
      <c r="AV158" s="304"/>
      <c r="AW158" s="591"/>
      <c r="AX158" s="1038">
        <v>2629.87</v>
      </c>
      <c r="AY158" s="304"/>
      <c r="AZ158" s="499"/>
      <c r="BA158" s="271">
        <f>SUM(BA145:BA157)</f>
        <v>27475</v>
      </c>
      <c r="BB158" s="392"/>
      <c r="BC158" s="330"/>
      <c r="BD158" s="271">
        <f>SUM(BD145:BD157)</f>
        <v>8275</v>
      </c>
      <c r="BE158" s="274"/>
      <c r="BF158" s="499"/>
      <c r="BG158" s="1038">
        <v>33375</v>
      </c>
      <c r="BH158" s="358"/>
      <c r="BI158" s="499"/>
      <c r="BJ158" s="1038">
        <v>38750</v>
      </c>
      <c r="BK158" s="358"/>
      <c r="BL158" s="499"/>
      <c r="BM158" s="699">
        <f>SUM(BM145:BM157)</f>
        <v>19375.5</v>
      </c>
      <c r="BN158" s="358"/>
      <c r="BO158" s="499"/>
      <c r="BP158" s="1038">
        <v>29506.25</v>
      </c>
      <c r="BQ158" s="358"/>
      <c r="BR158" s="499"/>
      <c r="BS158" s="699">
        <f>SUM(BS145:BS157)</f>
        <v>20256.25</v>
      </c>
      <c r="BT158" s="358"/>
      <c r="BU158" s="499"/>
      <c r="BV158" s="699">
        <f>SUM(BV145:BV157)</f>
        <v>10128.125</v>
      </c>
      <c r="BW158" s="358"/>
      <c r="BX158" s="499"/>
      <c r="BY158" s="1038">
        <v>21315</v>
      </c>
      <c r="BZ158" s="358"/>
      <c r="CA158" s="499"/>
      <c r="CB158" s="1038">
        <v>37670</v>
      </c>
      <c r="CC158" s="358"/>
      <c r="CD158" s="499"/>
      <c r="CE158" s="699">
        <f>SUM(CE145:CE157)</f>
        <v>18835</v>
      </c>
      <c r="CF158" s="358"/>
      <c r="CG158" s="499"/>
      <c r="CH158" s="1038">
        <v>3767</v>
      </c>
      <c r="CI158" s="358"/>
      <c r="CJ158" s="499">
        <f>CJ155</f>
        <v>0</v>
      </c>
      <c r="CK158" s="271"/>
      <c r="CL158" s="392">
        <f>CK158*CJ158</f>
        <v>0</v>
      </c>
      <c r="CM158" s="330">
        <f>CM155</f>
        <v>0</v>
      </c>
      <c r="CN158" s="271"/>
      <c r="CO158" s="269">
        <f>CN158*CM158</f>
        <v>0</v>
      </c>
      <c r="CP158" s="501">
        <f>CP155</f>
        <v>0</v>
      </c>
      <c r="CQ158" s="271"/>
      <c r="CR158" s="299"/>
      <c r="CS158" s="330">
        <f>CS155</f>
        <v>1</v>
      </c>
      <c r="CT158" s="271"/>
      <c r="CU158" s="274">
        <f>CT158*CS158</f>
        <v>0</v>
      </c>
      <c r="CV158" s="371">
        <f>SUM(CV145:CV157)</f>
        <v>108453.09999999999</v>
      </c>
      <c r="CW158" s="371"/>
      <c r="CX158" s="223"/>
      <c r="CY158" s="1127"/>
      <c r="CZ158" s="297"/>
      <c r="DA158" s="278">
        <f>SUM(DA145:DA157)</f>
        <v>110220</v>
      </c>
      <c r="DB158" s="305"/>
      <c r="DC158" s="297"/>
      <c r="DD158" s="304">
        <f>SUM(DD145:DD157)</f>
        <v>11022</v>
      </c>
      <c r="DE158" s="305"/>
      <c r="DF158" s="297"/>
      <c r="DG158" s="1216">
        <v>130665</v>
      </c>
      <c r="DH158" s="305"/>
      <c r="DI158" s="297"/>
      <c r="DJ158" s="1038">
        <v>13066.5</v>
      </c>
      <c r="DK158" s="596"/>
      <c r="DL158" s="297"/>
      <c r="DM158" s="1216">
        <v>90280</v>
      </c>
      <c r="DN158" s="596"/>
      <c r="DO158" s="330"/>
      <c r="DP158" s="304">
        <f>SUM(DP145:DP157)</f>
        <v>45140</v>
      </c>
      <c r="DQ158" s="274"/>
      <c r="DR158" s="499"/>
      <c r="DS158" s="304">
        <f>SUM(DS145:DS157)</f>
        <v>9028</v>
      </c>
      <c r="DT158" s="274"/>
      <c r="DU158" s="297"/>
      <c r="DV158" s="1038">
        <v>103455</v>
      </c>
      <c r="DW158" s="299"/>
      <c r="DX158" s="297"/>
      <c r="DY158" s="304">
        <f>SUM(DY145:DY157)</f>
        <v>51727.5</v>
      </c>
      <c r="DZ158" s="299"/>
      <c r="EA158" s="297"/>
      <c r="EB158" s="1054">
        <v>20691</v>
      </c>
      <c r="EC158" s="299"/>
      <c r="ED158" s="276"/>
      <c r="EE158" s="304">
        <v>9512.5</v>
      </c>
      <c r="EF158" s="299"/>
      <c r="EG158" s="316"/>
      <c r="EH158" s="304">
        <f>SUM(EH145:EH157)</f>
        <v>4756.25</v>
      </c>
      <c r="EI158" s="358"/>
      <c r="EJ158" s="276"/>
      <c r="EK158" s="304">
        <f>SUM(EK145:EK157)</f>
        <v>951.25</v>
      </c>
      <c r="EL158" s="269"/>
      <c r="EM158" s="297"/>
      <c r="EN158" s="1227">
        <v>22390</v>
      </c>
      <c r="EO158" s="299"/>
      <c r="EP158" s="297"/>
      <c r="EQ158" s="304">
        <f>SUM(EQ145:EQ157)</f>
        <v>4105</v>
      </c>
      <c r="ER158" s="299"/>
      <c r="ES158" s="297"/>
      <c r="ET158" s="1038">
        <v>15630</v>
      </c>
      <c r="EU158" s="299"/>
      <c r="EV158" s="297"/>
      <c r="EW158" s="1038">
        <v>26900</v>
      </c>
      <c r="EX158" s="299"/>
      <c r="EY158" s="297"/>
      <c r="EZ158" s="1038">
        <v>13450</v>
      </c>
      <c r="FA158" s="299"/>
      <c r="FB158" s="297"/>
      <c r="FC158" s="1038">
        <f>SUM(FC145:FC156)</f>
        <v>18668.75</v>
      </c>
      <c r="FD158" s="299"/>
      <c r="FE158" s="297"/>
      <c r="FF158" s="1038">
        <v>10343.75</v>
      </c>
      <c r="FG158" s="299"/>
      <c r="FH158" s="297"/>
      <c r="FI158" s="1038">
        <v>5171.88</v>
      </c>
      <c r="FJ158" s="299"/>
      <c r="FK158" s="297"/>
      <c r="FL158" s="1038">
        <v>22315</v>
      </c>
      <c r="FM158" s="299"/>
      <c r="FN158" s="297"/>
      <c r="FO158" s="1038">
        <v>36570</v>
      </c>
      <c r="FP158" s="269"/>
      <c r="FQ158" s="269">
        <f>FO158+FQ143</f>
        <v>197730</v>
      </c>
      <c r="FR158" s="297"/>
      <c r="FS158" s="304">
        <f>SUM(FS145:FS157)</f>
        <v>18285</v>
      </c>
      <c r="FT158" s="299"/>
      <c r="FU158" s="297"/>
      <c r="FV158" s="304">
        <f>SUM(FV145:FV157)</f>
        <v>3657</v>
      </c>
      <c r="FW158" s="299"/>
      <c r="FX158" s="647">
        <f>SUM(FX145:FX157)</f>
        <v>0</v>
      </c>
      <c r="FY158" s="492"/>
      <c r="FZ158" s="302"/>
      <c r="GA158" s="1131"/>
      <c r="GB158" s="316"/>
      <c r="GC158" s="371">
        <f>SUM(GC145:GC157)</f>
        <v>107617.5</v>
      </c>
      <c r="GD158" s="304"/>
      <c r="GE158" s="547"/>
      <c r="GF158" s="1038">
        <v>10761.75</v>
      </c>
      <c r="GG158" s="544"/>
      <c r="GH158" s="277"/>
      <c r="GI158" s="1038">
        <v>80155</v>
      </c>
      <c r="GJ158" s="304"/>
      <c r="GK158" s="547"/>
      <c r="GL158" s="304">
        <f>SUM(GL145:GL157)</f>
        <v>8018.5</v>
      </c>
      <c r="GM158" s="544"/>
      <c r="GN158" s="601"/>
      <c r="GO158" s="304">
        <f>SUM(GO145:GO157)</f>
        <v>39892.5</v>
      </c>
      <c r="GP158" s="544"/>
      <c r="GQ158" s="330"/>
      <c r="GR158" s="304">
        <f>SUM(GR145:GR157)</f>
        <v>19946.25</v>
      </c>
      <c r="GS158" s="274"/>
      <c r="GT158" s="499"/>
      <c r="GU158" s="304">
        <f>SUM(GU145:GU157)</f>
        <v>3989.25</v>
      </c>
      <c r="GV158" s="274"/>
      <c r="GW158" s="499"/>
      <c r="GX158" s="1038">
        <v>60100</v>
      </c>
      <c r="GY158" s="274"/>
      <c r="GZ158" s="499"/>
      <c r="HA158" s="304">
        <f>SUM(HA145:HA157)</f>
        <v>30050</v>
      </c>
      <c r="HB158" s="274"/>
      <c r="HC158" s="499"/>
      <c r="HD158" s="1038">
        <v>12020</v>
      </c>
      <c r="HE158" s="274"/>
      <c r="HF158" s="499"/>
      <c r="HG158" s="304">
        <f>SUM(HG145:HG157)</f>
        <v>25350</v>
      </c>
      <c r="HH158" s="274"/>
      <c r="HI158" s="691"/>
      <c r="HJ158" s="230">
        <f>SUM(HJ145:HJ157)</f>
        <v>12675</v>
      </c>
      <c r="HK158" s="498"/>
      <c r="HL158" s="276"/>
      <c r="HM158" s="230">
        <f>SUM(HM145:HM157)</f>
        <v>2535</v>
      </c>
      <c r="HN158" s="317"/>
      <c r="HO158" s="276"/>
      <c r="HP158" s="1038">
        <v>14665</v>
      </c>
      <c r="HQ158" s="317"/>
      <c r="HR158" s="499"/>
      <c r="HS158" s="304"/>
      <c r="HT158" s="392"/>
      <c r="HU158" s="691"/>
      <c r="HV158" s="1038">
        <v>7250</v>
      </c>
      <c r="HW158" s="498"/>
      <c r="HX158" s="499"/>
      <c r="HY158" s="304"/>
      <c r="HZ158" s="392"/>
      <c r="IA158" s="276"/>
      <c r="IB158" s="1038">
        <v>14100</v>
      </c>
      <c r="IC158" s="317"/>
      <c r="ID158" s="499"/>
      <c r="IE158" s="1038">
        <v>807.5</v>
      </c>
      <c r="IF158" s="392"/>
      <c r="IG158" s="316"/>
      <c r="IH158" s="230">
        <f>SUM(IH145:IH157)</f>
        <v>26400</v>
      </c>
      <c r="II158" s="498"/>
      <c r="IJ158" s="316"/>
      <c r="IK158" s="304">
        <f>SUM(IK145:IK157)</f>
        <v>13200</v>
      </c>
      <c r="IL158" s="317"/>
      <c r="IM158" s="499"/>
      <c r="IN158" s="1038">
        <v>2283.25</v>
      </c>
      <c r="IO158" s="392"/>
      <c r="IP158" s="316"/>
      <c r="IQ158" s="1038">
        <v>10475</v>
      </c>
      <c r="IR158" s="317"/>
      <c r="IS158" s="499"/>
      <c r="IT158" s="304"/>
      <c r="IU158" s="392"/>
      <c r="IV158" s="316"/>
      <c r="IW158" s="304">
        <f>SUM(IW145:IW157)</f>
        <v>9318.75</v>
      </c>
      <c r="IX158" s="317"/>
      <c r="IY158" s="499"/>
      <c r="IZ158" s="304">
        <f>SUM(IZ145:IZ157)</f>
        <v>4659.375</v>
      </c>
      <c r="JA158" s="392"/>
      <c r="JB158" s="385"/>
      <c r="JC158" s="304">
        <f>SUM(JC145:JC157)</f>
        <v>347.01000000000056</v>
      </c>
      <c r="JD158" s="392"/>
      <c r="JE158" s="499"/>
      <c r="JF158" s="304">
        <f>SUM(JF145:JF157)</f>
        <v>15720</v>
      </c>
      <c r="JG158" s="392"/>
      <c r="JH158" s="499"/>
      <c r="JI158" s="1038">
        <v>42100</v>
      </c>
      <c r="JJ158" s="392"/>
      <c r="JK158" s="499"/>
      <c r="JL158" s="1038">
        <v>21050</v>
      </c>
      <c r="JM158" s="392"/>
      <c r="JN158" s="499"/>
      <c r="JO158" s="304">
        <f>SUM(JO145:JO157)</f>
        <v>4210</v>
      </c>
      <c r="JP158" s="392"/>
      <c r="JQ158" s="304">
        <f>SUM(JQ145:JQ157)</f>
        <v>0</v>
      </c>
      <c r="JR158" s="498"/>
      <c r="JS158" s="223"/>
      <c r="JT158" s="254">
        <f t="shared" si="2173"/>
        <v>44774</v>
      </c>
      <c r="JU158" s="253">
        <f t="shared" si="2174"/>
        <v>0</v>
      </c>
      <c r="JV158" s="253">
        <f t="shared" si="2175"/>
        <v>56546.125</v>
      </c>
      <c r="JW158" s="253">
        <f t="shared" si="2176"/>
        <v>0</v>
      </c>
      <c r="JX158" s="253">
        <f t="shared" si="2177"/>
        <v>70161</v>
      </c>
      <c r="JY158" s="253">
        <f t="shared" si="2178"/>
        <v>0</v>
      </c>
      <c r="JZ158" s="253">
        <f t="shared" si="2179"/>
        <v>0</v>
      </c>
      <c r="KA158" s="253">
        <f t="shared" si="2180"/>
        <v>34720</v>
      </c>
      <c r="KB158" s="253">
        <f t="shared" si="2181"/>
        <v>0</v>
      </c>
      <c r="KC158" s="253">
        <f t="shared" si="2182"/>
        <v>0</v>
      </c>
      <c r="KD158" s="831">
        <f t="shared" si="2183"/>
        <v>82478</v>
      </c>
      <c r="KE158" s="831">
        <f t="shared" si="2184"/>
        <v>0</v>
      </c>
      <c r="KF158" s="831">
        <f t="shared" si="2185"/>
        <v>0</v>
      </c>
      <c r="KG158" s="831">
        <f t="shared" si="2186"/>
        <v>25493.23</v>
      </c>
      <c r="KH158" s="831">
        <f t="shared" si="2187"/>
        <v>0</v>
      </c>
      <c r="KI158" s="831">
        <f t="shared" si="2188"/>
        <v>0</v>
      </c>
      <c r="KJ158" s="253">
        <f t="shared" si="2189"/>
        <v>0</v>
      </c>
      <c r="KK158" s="831">
        <f t="shared" si="2190"/>
        <v>0</v>
      </c>
      <c r="KL158" s="831">
        <f t="shared" si="2191"/>
        <v>136771.875</v>
      </c>
      <c r="KM158" s="831">
        <f t="shared" si="2192"/>
        <v>0</v>
      </c>
      <c r="KN158" s="831">
        <f t="shared" si="2193"/>
        <v>0</v>
      </c>
      <c r="KO158" s="831">
        <f t="shared" si="2194"/>
        <v>107296.875</v>
      </c>
      <c r="KP158" s="831">
        <f t="shared" si="2195"/>
        <v>0</v>
      </c>
      <c r="KQ158" s="831">
        <f t="shared" si="2196"/>
        <v>0</v>
      </c>
      <c r="KR158" s="831">
        <f t="shared" si="2197"/>
        <v>0</v>
      </c>
      <c r="KS158" s="831">
        <f t="shared" si="2198"/>
        <v>31559</v>
      </c>
      <c r="KT158" s="243">
        <f t="shared" si="2199"/>
        <v>0</v>
      </c>
      <c r="KU158" s="243">
        <f t="shared" si="2200"/>
        <v>0</v>
      </c>
      <c r="KV158" s="243">
        <f t="shared" si="2201"/>
        <v>0</v>
      </c>
      <c r="KW158" s="243">
        <f t="shared" si="2202"/>
        <v>0</v>
      </c>
      <c r="KX158" s="243">
        <f t="shared" si="2203"/>
        <v>0</v>
      </c>
      <c r="KY158" s="243">
        <f t="shared" si="2204"/>
        <v>0</v>
      </c>
      <c r="KZ158" s="243">
        <f t="shared" si="2257"/>
        <v>0</v>
      </c>
      <c r="LA158" s="243">
        <f t="shared" si="2205"/>
        <v>0</v>
      </c>
      <c r="LB158" s="243">
        <f t="shared" si="2206"/>
        <v>0</v>
      </c>
      <c r="LC158" s="243">
        <f t="shared" si="2207"/>
        <v>0</v>
      </c>
      <c r="LD158" s="243">
        <f t="shared" si="2208"/>
        <v>0</v>
      </c>
      <c r="LE158" s="243">
        <f t="shared" si="2209"/>
        <v>0</v>
      </c>
      <c r="LF158" s="243">
        <f t="shared" si="2210"/>
        <v>0</v>
      </c>
      <c r="LG158" s="243">
        <f t="shared" si="2211"/>
        <v>0</v>
      </c>
      <c r="LH158" s="243">
        <f t="shared" si="2212"/>
        <v>0</v>
      </c>
      <c r="LI158" s="243">
        <f t="shared" si="2213"/>
        <v>0</v>
      </c>
      <c r="LJ158" s="243">
        <f t="shared" si="2214"/>
        <v>0</v>
      </c>
      <c r="LK158" s="243">
        <f t="shared" si="2215"/>
        <v>0</v>
      </c>
      <c r="LL158" s="243">
        <f t="shared" si="2216"/>
        <v>0</v>
      </c>
      <c r="LM158" s="243">
        <f t="shared" si="2217"/>
        <v>0</v>
      </c>
      <c r="LN158" s="243">
        <f t="shared" si="2218"/>
        <v>0</v>
      </c>
      <c r="LO158" s="243">
        <f t="shared" si="2219"/>
        <v>0</v>
      </c>
      <c r="LP158" s="243">
        <f t="shared" si="2220"/>
        <v>0</v>
      </c>
      <c r="LQ158" s="243">
        <f t="shared" si="2221"/>
        <v>0</v>
      </c>
      <c r="LR158" s="243">
        <f t="shared" si="2222"/>
        <v>0</v>
      </c>
      <c r="LS158" s="243">
        <f t="shared" si="2223"/>
        <v>0</v>
      </c>
      <c r="LT158" s="243">
        <f t="shared" si="2224"/>
        <v>0</v>
      </c>
      <c r="LU158" s="243">
        <f t="shared" si="2225"/>
        <v>0</v>
      </c>
      <c r="LV158" s="243">
        <f t="shared" si="2226"/>
        <v>0</v>
      </c>
      <c r="LW158" s="243">
        <f t="shared" si="2227"/>
        <v>0</v>
      </c>
      <c r="LX158" s="243">
        <f t="shared" si="2228"/>
        <v>0</v>
      </c>
      <c r="LY158" s="243">
        <f t="shared" si="2229"/>
        <v>0</v>
      </c>
      <c r="LZ158" s="243">
        <f t="shared" si="2230"/>
        <v>0</v>
      </c>
      <c r="MA158" s="243">
        <f t="shared" si="2231"/>
        <v>0</v>
      </c>
      <c r="MB158" s="243">
        <f t="shared" si="2232"/>
        <v>0</v>
      </c>
      <c r="MC158" s="243">
        <f t="shared" si="2258"/>
        <v>0</v>
      </c>
      <c r="MD158" s="243">
        <f t="shared" si="2233"/>
        <v>0</v>
      </c>
      <c r="ME158" s="243">
        <f t="shared" si="2234"/>
        <v>0</v>
      </c>
      <c r="MF158" s="243">
        <f t="shared" si="2235"/>
        <v>0</v>
      </c>
      <c r="MG158" s="243">
        <f t="shared" si="2236"/>
        <v>0</v>
      </c>
      <c r="MH158" s="243">
        <f t="shared" si="2237"/>
        <v>0</v>
      </c>
      <c r="MI158" s="243">
        <f t="shared" si="2238"/>
        <v>0</v>
      </c>
      <c r="MJ158" s="243">
        <f t="shared" si="2239"/>
        <v>0</v>
      </c>
      <c r="MK158" s="243">
        <f t="shared" si="2240"/>
        <v>0</v>
      </c>
      <c r="ML158" s="243">
        <f t="shared" si="2241"/>
        <v>0</v>
      </c>
      <c r="MM158" s="243">
        <f t="shared" si="2242"/>
        <v>0</v>
      </c>
      <c r="MN158" s="243">
        <f t="shared" si="2243"/>
        <v>0</v>
      </c>
      <c r="MO158" s="243">
        <f t="shared" si="2244"/>
        <v>0</v>
      </c>
      <c r="MP158" s="243">
        <f t="shared" si="2245"/>
        <v>0</v>
      </c>
      <c r="MQ158" s="243">
        <f t="shared" si="2246"/>
        <v>0</v>
      </c>
      <c r="MR158" s="243">
        <f t="shared" si="2247"/>
        <v>0</v>
      </c>
      <c r="MS158" s="243">
        <f t="shared" si="2248"/>
        <v>0</v>
      </c>
      <c r="MT158" s="243">
        <f t="shared" si="2249"/>
        <v>0</v>
      </c>
      <c r="MU158" s="243">
        <f t="shared" si="2250"/>
        <v>0</v>
      </c>
      <c r="MV158" s="243">
        <f t="shared" si="2251"/>
        <v>0</v>
      </c>
      <c r="MW158" s="861">
        <f t="shared" si="2252"/>
        <v>44774</v>
      </c>
      <c r="MX158" s="253">
        <f t="shared" si="2253"/>
        <v>545026.10499999998</v>
      </c>
      <c r="MY158" s="243">
        <f t="shared" si="2254"/>
        <v>0</v>
      </c>
      <c r="MZ158" s="243">
        <f t="shared" si="2255"/>
        <v>0</v>
      </c>
      <c r="NA158" s="243">
        <f t="shared" si="2256"/>
        <v>545026.10499999998</v>
      </c>
      <c r="NB158" s="359"/>
      <c r="NC158" s="1159"/>
      <c r="ND158" s="378"/>
      <c r="NE158" s="378"/>
      <c r="NF158" s="382"/>
      <c r="NG158" s="415"/>
      <c r="NH158" s="821"/>
      <c r="NI158" s="415"/>
      <c r="NJ158" s="415"/>
      <c r="NK158" s="1115"/>
      <c r="NL158" s="994"/>
      <c r="NM158" s="413"/>
      <c r="NN158" s="378"/>
      <c r="NO158" s="243"/>
      <c r="NP158" s="243"/>
      <c r="NQ158" s="276"/>
      <c r="NR158" s="254"/>
      <c r="NS158" s="757"/>
      <c r="NT158" s="757"/>
      <c r="NU158" s="758"/>
      <c r="NV158" s="758"/>
      <c r="NW158" s="758"/>
      <c r="NX158" s="234"/>
      <c r="NY158" s="241"/>
      <c r="NZ158" s="241"/>
      <c r="OA158" s="143"/>
      <c r="OB158" s="241"/>
      <c r="OC158" s="241"/>
      <c r="OD158" s="236"/>
      <c r="OE158" s="236"/>
      <c r="OF158" s="236"/>
      <c r="OG158" s="234"/>
      <c r="OH158" s="143"/>
      <c r="OI158" s="236"/>
      <c r="OJ158" s="236"/>
      <c r="OK158" s="236"/>
      <c r="OL158" s="236"/>
      <c r="OM158" s="236"/>
      <c r="ON158" s="236"/>
      <c r="OO158" s="236"/>
      <c r="OP158" s="236"/>
      <c r="OQ158" s="236"/>
      <c r="OR158" s="236"/>
      <c r="OS158" s="236"/>
      <c r="OT158" s="236"/>
      <c r="OU158" s="236"/>
      <c r="OV158" s="236"/>
      <c r="OW158" s="236"/>
      <c r="OX158" s="236"/>
      <c r="OY158" s="236"/>
      <c r="OZ158" s="236"/>
      <c r="PA158" s="236"/>
      <c r="PB158" s="236"/>
      <c r="PC158" s="236"/>
      <c r="PD158" s="236"/>
      <c r="PE158" s="236"/>
      <c r="PF158" s="236"/>
      <c r="PG158" s="236"/>
      <c r="PH158" s="236"/>
      <c r="PI158" s="236"/>
      <c r="PJ158" s="236"/>
      <c r="PK158" s="236"/>
      <c r="PL158" s="236"/>
      <c r="PM158" s="236"/>
      <c r="PN158" s="236"/>
      <c r="PO158" s="236"/>
      <c r="PP158" s="236"/>
      <c r="PQ158" s="236"/>
      <c r="PR158" s="236"/>
      <c r="PS158" s="236"/>
      <c r="PT158" s="236"/>
      <c r="PU158" s="236"/>
      <c r="PV158" s="236"/>
      <c r="PW158" s="236"/>
      <c r="PX158" s="236"/>
      <c r="PY158" s="236"/>
      <c r="PZ158" s="236"/>
      <c r="QA158" s="236"/>
      <c r="QB158" s="236"/>
      <c r="QC158" s="236"/>
      <c r="QD158" s="236"/>
      <c r="QE158" s="236"/>
      <c r="QF158" s="236"/>
      <c r="QG158" s="236"/>
      <c r="QH158" s="236"/>
      <c r="QI158" s="236"/>
      <c r="QJ158" s="236"/>
      <c r="QK158" s="236"/>
      <c r="QL158" s="236"/>
      <c r="QM158" s="236"/>
      <c r="QN158" s="236"/>
      <c r="QO158" s="236"/>
      <c r="QP158" s="236"/>
      <c r="QQ158" s="236"/>
      <c r="QR158" s="236"/>
      <c r="QS158" s="236"/>
      <c r="QT158" s="236"/>
      <c r="QU158" s="236"/>
      <c r="QV158" s="236"/>
      <c r="QW158" s="236"/>
      <c r="QX158" s="236"/>
      <c r="QY158" s="84"/>
      <c r="QZ158" s="84"/>
      <c r="RA158" s="84"/>
      <c r="RB158" s="84"/>
      <c r="RC158" s="84"/>
      <c r="RD158" s="84"/>
      <c r="RE158" s="84"/>
      <c r="RF158" s="84"/>
      <c r="RG158" s="84"/>
      <c r="RH158" s="84"/>
      <c r="RI158" s="84"/>
      <c r="RJ158" s="84"/>
      <c r="RK158" s="84"/>
      <c r="RL158" s="84"/>
      <c r="RM158" s="84"/>
      <c r="RN158" s="84"/>
      <c r="RO158" s="84"/>
      <c r="RP158" s="84"/>
      <c r="RQ158" s="84"/>
      <c r="RR158" s="84"/>
      <c r="RS158" s="84"/>
      <c r="RT158" s="84"/>
      <c r="RU158" s="84"/>
      <c r="RV158" s="84"/>
      <c r="RW158" s="84"/>
      <c r="RX158" s="84"/>
      <c r="RY158" s="84"/>
      <c r="RZ158" s="84"/>
      <c r="SA158" s="84"/>
      <c r="SB158" s="84"/>
      <c r="SC158" s="84"/>
      <c r="SD158" s="84"/>
      <c r="SE158" s="84"/>
      <c r="SF158" s="84"/>
      <c r="SG158" s="84"/>
      <c r="SH158" s="84"/>
      <c r="SI158" s="84"/>
      <c r="SJ158" s="84"/>
      <c r="SK158" s="84"/>
      <c r="SL158" s="84"/>
      <c r="SM158" s="84"/>
      <c r="SN158" s="84"/>
      <c r="SO158" s="84"/>
      <c r="SP158" s="84"/>
      <c r="SQ158" s="84"/>
      <c r="SR158" s="84"/>
      <c r="SS158" s="84"/>
      <c r="ST158" s="84"/>
      <c r="SU158" s="84"/>
      <c r="SV158" s="84"/>
      <c r="SW158" s="84"/>
      <c r="SX158" s="84"/>
      <c r="SY158" s="84"/>
      <c r="SZ158" s="84"/>
      <c r="TA158" s="84"/>
      <c r="TB158" s="84"/>
      <c r="TC158" s="84"/>
      <c r="TD158" s="84"/>
      <c r="TE158" s="84"/>
      <c r="TF158" s="84"/>
      <c r="TG158" s="84"/>
      <c r="TH158" s="84"/>
      <c r="TI158" s="84"/>
      <c r="TJ158" s="84"/>
      <c r="TK158" s="84"/>
      <c r="TL158" s="84"/>
      <c r="TM158" s="84"/>
      <c r="TN158" s="84"/>
      <c r="TO158" s="84"/>
      <c r="TP158" s="84"/>
      <c r="TQ158" s="84"/>
      <c r="TR158" s="84"/>
      <c r="TS158" s="84"/>
      <c r="TT158" s="84"/>
      <c r="TU158" s="84"/>
      <c r="TV158" s="84"/>
      <c r="TW158" s="84"/>
      <c r="TX158" s="84"/>
      <c r="TY158" s="84"/>
      <c r="TZ158" s="84"/>
      <c r="UA158" s="84"/>
      <c r="UB158" s="84"/>
      <c r="UC158" s="84"/>
      <c r="UD158" s="84"/>
      <c r="UE158" s="84"/>
      <c r="UF158" s="84"/>
      <c r="UG158" s="84"/>
      <c r="UH158" s="84"/>
      <c r="UI158" s="84"/>
    </row>
    <row r="159" spans="1:555" s="90" customFormat="1" ht="19.5" customHeight="1" x14ac:dyDescent="0.35">
      <c r="A159" s="84"/>
      <c r="B159" s="1167"/>
      <c r="C159" s="867"/>
      <c r="D159" s="869"/>
      <c r="E159" s="869"/>
      <c r="F159" s="867"/>
      <c r="G159" s="870"/>
      <c r="H159" s="953"/>
      <c r="I159" s="355"/>
      <c r="J159" s="355"/>
      <c r="K159" s="355"/>
      <c r="L159" s="1146"/>
      <c r="M159" s="330"/>
      <c r="N159" s="1219"/>
      <c r="O159" s="321"/>
      <c r="P159" s="330"/>
      <c r="Q159" s="526"/>
      <c r="R159" s="272"/>
      <c r="S159" s="499"/>
      <c r="T159" s="1041"/>
      <c r="U159" s="504"/>
      <c r="V159" s="499"/>
      <c r="W159" s="1041"/>
      <c r="X159" s="272"/>
      <c r="Y159" s="499"/>
      <c r="Z159" s="521"/>
      <c r="AA159" s="363"/>
      <c r="AB159" s="330"/>
      <c r="AC159" s="521"/>
      <c r="AD159" s="272"/>
      <c r="AE159" s="499"/>
      <c r="AF159" s="1041"/>
      <c r="AG159" s="272"/>
      <c r="AH159" s="499"/>
      <c r="AI159" s="1041"/>
      <c r="AJ159" s="363"/>
      <c r="AK159" s="330"/>
      <c r="AL159" s="1041"/>
      <c r="AM159" s="272"/>
      <c r="AN159" s="499"/>
      <c r="AO159" s="1041"/>
      <c r="AP159" s="363"/>
      <c r="AQ159" s="389"/>
      <c r="AR159" s="1041"/>
      <c r="AS159" s="521"/>
      <c r="AT159" s="670"/>
      <c r="AU159" s="1041"/>
      <c r="AV159" s="521"/>
      <c r="AW159" s="306"/>
      <c r="AX159" s="1041"/>
      <c r="AY159" s="521"/>
      <c r="AZ159" s="499"/>
      <c r="BA159" s="267"/>
      <c r="BB159" s="363"/>
      <c r="BC159" s="330"/>
      <c r="BD159" s="267"/>
      <c r="BE159" s="272"/>
      <c r="BF159" s="499"/>
      <c r="BG159" s="1041"/>
      <c r="BH159" s="363"/>
      <c r="BI159" s="499"/>
      <c r="BJ159" s="1041"/>
      <c r="BK159" s="272"/>
      <c r="BL159" s="499"/>
      <c r="BM159" s="267"/>
      <c r="BN159" s="363"/>
      <c r="BO159" s="499"/>
      <c r="BP159" s="1041"/>
      <c r="BQ159" s="272"/>
      <c r="BR159" s="499"/>
      <c r="BS159" s="521"/>
      <c r="BT159" s="272"/>
      <c r="BU159" s="499"/>
      <c r="BV159" s="521"/>
      <c r="BW159" s="363"/>
      <c r="BX159" s="499"/>
      <c r="BY159" s="1041"/>
      <c r="BZ159" s="363"/>
      <c r="CA159" s="306"/>
      <c r="CB159" s="1041"/>
      <c r="CC159" s="272"/>
      <c r="CD159" s="501"/>
      <c r="CE159" s="521"/>
      <c r="CF159" s="505"/>
      <c r="CG159" s="330"/>
      <c r="CH159" s="1041"/>
      <c r="CI159" s="309"/>
      <c r="CJ159" s="499"/>
      <c r="CK159" s="267"/>
      <c r="CL159" s="363"/>
      <c r="CM159" s="330"/>
      <c r="CN159" s="267"/>
      <c r="CO159" s="272"/>
      <c r="CP159" s="501"/>
      <c r="CQ159" s="267"/>
      <c r="CR159" s="807"/>
      <c r="CS159" s="330"/>
      <c r="CT159" s="267"/>
      <c r="CU159" s="272"/>
      <c r="CV159" s="323"/>
      <c r="CW159" s="323"/>
      <c r="CX159" s="224"/>
      <c r="CY159" s="1127"/>
      <c r="CZ159" s="306"/>
      <c r="DA159" s="272"/>
      <c r="DB159" s="309"/>
      <c r="DC159" s="306"/>
      <c r="DD159" s="313"/>
      <c r="DE159" s="309"/>
      <c r="DF159" s="306"/>
      <c r="DG159" s="1219"/>
      <c r="DH159" s="309"/>
      <c r="DI159" s="306"/>
      <c r="DJ159" s="1041"/>
      <c r="DK159" s="597"/>
      <c r="DL159" s="297"/>
      <c r="DM159" s="1219"/>
      <c r="DN159" s="309"/>
      <c r="DO159" s="330"/>
      <c r="DP159" s="521"/>
      <c r="DQ159" s="272"/>
      <c r="DR159" s="499"/>
      <c r="DS159" s="521"/>
      <c r="DT159" s="272"/>
      <c r="DU159" s="297"/>
      <c r="DV159" s="1041"/>
      <c r="DW159" s="309"/>
      <c r="DX159" s="297"/>
      <c r="DY159" s="272"/>
      <c r="DZ159" s="309"/>
      <c r="EA159" s="297"/>
      <c r="EB159" s="1056"/>
      <c r="EC159" s="309"/>
      <c r="ED159" s="670"/>
      <c r="EE159" s="272"/>
      <c r="EF159" s="272"/>
      <c r="EG159" s="389"/>
      <c r="EH159" s="272"/>
      <c r="EI159" s="363"/>
      <c r="EJ159" s="670"/>
      <c r="EK159" s="272"/>
      <c r="EL159" s="272"/>
      <c r="EM159" s="297"/>
      <c r="EN159" s="1231"/>
      <c r="EO159" s="309"/>
      <c r="EP159" s="297"/>
      <c r="EQ159" s="272"/>
      <c r="ER159" s="309"/>
      <c r="ES159" s="297"/>
      <c r="ET159" s="1041"/>
      <c r="EU159" s="309"/>
      <c r="EV159" s="297"/>
      <c r="EW159" s="1041"/>
      <c r="EX159" s="309"/>
      <c r="EY159" s="297"/>
      <c r="EZ159" s="1041"/>
      <c r="FA159" s="309"/>
      <c r="FB159" s="297"/>
      <c r="FC159" s="1041"/>
      <c r="FD159" s="309"/>
      <c r="FE159" s="297"/>
      <c r="FF159" s="1041"/>
      <c r="FG159" s="309"/>
      <c r="FH159" s="297"/>
      <c r="FI159" s="1041"/>
      <c r="FJ159" s="309"/>
      <c r="FK159" s="297"/>
      <c r="FL159" s="1041"/>
      <c r="FM159" s="309"/>
      <c r="FN159" s="297"/>
      <c r="FO159" s="1041"/>
      <c r="FP159" s="272"/>
      <c r="FQ159" s="272"/>
      <c r="FR159" s="297"/>
      <c r="FS159" s="272"/>
      <c r="FT159" s="309"/>
      <c r="FU159" s="297"/>
      <c r="FV159" s="272"/>
      <c r="FW159" s="309"/>
      <c r="FX159" s="311"/>
      <c r="FY159" s="493"/>
      <c r="FZ159" s="312"/>
      <c r="GA159" s="1132"/>
      <c r="GB159" s="389"/>
      <c r="GC159" s="962"/>
      <c r="GD159" s="273"/>
      <c r="GE159" s="549"/>
      <c r="GF159" s="1041"/>
      <c r="GG159" s="391"/>
      <c r="GH159" s="888"/>
      <c r="GI159" s="1041"/>
      <c r="GJ159" s="273"/>
      <c r="GK159" s="549"/>
      <c r="GL159" s="273"/>
      <c r="GM159" s="391"/>
      <c r="GN159" s="297"/>
      <c r="GO159" s="272"/>
      <c r="GP159" s="309"/>
      <c r="GQ159" s="330"/>
      <c r="GR159" s="521"/>
      <c r="GS159" s="272"/>
      <c r="GT159" s="499"/>
      <c r="GU159" s="521"/>
      <c r="GV159" s="272"/>
      <c r="GW159" s="499"/>
      <c r="GX159" s="1041"/>
      <c r="GY159" s="272"/>
      <c r="GZ159" s="499"/>
      <c r="HA159" s="521"/>
      <c r="HB159" s="272"/>
      <c r="HC159" s="499"/>
      <c r="HD159" s="1041"/>
      <c r="HE159" s="272"/>
      <c r="HF159" s="691"/>
      <c r="HG159" s="315"/>
      <c r="HH159" s="321"/>
      <c r="HI159" s="691"/>
      <c r="HJ159" s="315"/>
      <c r="HK159" s="321"/>
      <c r="HL159" s="670"/>
      <c r="HM159" s="315"/>
      <c r="HN159" s="315"/>
      <c r="HO159" s="691"/>
      <c r="HP159" s="1041"/>
      <c r="HQ159" s="321"/>
      <c r="HR159" s="499"/>
      <c r="HS159" s="521"/>
      <c r="HT159" s="363"/>
      <c r="HU159" s="691"/>
      <c r="HV159" s="1041"/>
      <c r="HW159" s="321"/>
      <c r="HX159" s="499"/>
      <c r="HY159" s="521"/>
      <c r="HZ159" s="363"/>
      <c r="IA159" s="670"/>
      <c r="IB159" s="1041"/>
      <c r="IC159" s="315"/>
      <c r="ID159" s="499"/>
      <c r="IE159" s="1041"/>
      <c r="IF159" s="363"/>
      <c r="IG159" s="389"/>
      <c r="IH159" s="315"/>
      <c r="II159" s="321"/>
      <c r="IJ159" s="389"/>
      <c r="IK159" s="313"/>
      <c r="IL159" s="315"/>
      <c r="IM159" s="499"/>
      <c r="IN159" s="1041"/>
      <c r="IO159" s="363"/>
      <c r="IP159" s="499"/>
      <c r="IQ159" s="1041"/>
      <c r="IR159" s="363"/>
      <c r="IS159" s="499"/>
      <c r="IT159" s="521"/>
      <c r="IU159" s="363"/>
      <c r="IV159" s="499"/>
      <c r="IW159" s="521"/>
      <c r="IX159" s="363"/>
      <c r="IY159" s="499"/>
      <c r="IZ159" s="521"/>
      <c r="JA159" s="363"/>
      <c r="JB159" s="385"/>
      <c r="JC159" s="521"/>
      <c r="JD159" s="363"/>
      <c r="JE159" s="499"/>
      <c r="JF159" s="521"/>
      <c r="JG159" s="363"/>
      <c r="JH159" s="499"/>
      <c r="JI159" s="1041"/>
      <c r="JJ159" s="363"/>
      <c r="JK159" s="499"/>
      <c r="JL159" s="1041"/>
      <c r="JM159" s="363"/>
      <c r="JN159" s="499"/>
      <c r="JO159" s="521"/>
      <c r="JP159" s="363"/>
      <c r="JQ159" s="562"/>
      <c r="JR159" s="321"/>
      <c r="JS159" s="224"/>
      <c r="JT159" s="254">
        <f t="shared" si="2173"/>
        <v>44805</v>
      </c>
      <c r="JU159" s="253">
        <f t="shared" si="2174"/>
        <v>0</v>
      </c>
      <c r="JV159" s="253">
        <f t="shared" si="2175"/>
        <v>58980.5</v>
      </c>
      <c r="JW159" s="253">
        <f t="shared" si="2176"/>
        <v>0</v>
      </c>
      <c r="JX159" s="253">
        <f t="shared" si="2177"/>
        <v>72156.5</v>
      </c>
      <c r="JY159" s="253">
        <f t="shared" si="2178"/>
        <v>0</v>
      </c>
      <c r="JZ159" s="253">
        <f t="shared" si="2179"/>
        <v>0</v>
      </c>
      <c r="KA159" s="253">
        <f t="shared" si="2180"/>
        <v>34663</v>
      </c>
      <c r="KB159" s="253">
        <f t="shared" si="2181"/>
        <v>0</v>
      </c>
      <c r="KC159" s="253">
        <f t="shared" si="2182"/>
        <v>0</v>
      </c>
      <c r="KD159" s="831">
        <f t="shared" si="2183"/>
        <v>84215</v>
      </c>
      <c r="KE159" s="831">
        <f t="shared" si="2184"/>
        <v>0</v>
      </c>
      <c r="KF159" s="831">
        <f t="shared" si="2185"/>
        <v>0</v>
      </c>
      <c r="KG159" s="831">
        <f t="shared" si="2186"/>
        <v>25921.37</v>
      </c>
      <c r="KH159" s="831">
        <f t="shared" si="2187"/>
        <v>0</v>
      </c>
      <c r="KI159" s="831">
        <f t="shared" si="2188"/>
        <v>0</v>
      </c>
      <c r="KJ159" s="253">
        <f t="shared" si="2189"/>
        <v>0</v>
      </c>
      <c r="KK159" s="831">
        <f t="shared" si="2190"/>
        <v>0</v>
      </c>
      <c r="KL159" s="831">
        <f t="shared" si="2191"/>
        <v>139521.875</v>
      </c>
      <c r="KM159" s="831">
        <f t="shared" si="2192"/>
        <v>0</v>
      </c>
      <c r="KN159" s="831">
        <f t="shared" si="2193"/>
        <v>0</v>
      </c>
      <c r="KO159" s="831">
        <f t="shared" si="2194"/>
        <v>106809.375</v>
      </c>
      <c r="KP159" s="831">
        <f t="shared" si="2195"/>
        <v>0</v>
      </c>
      <c r="KQ159" s="831">
        <f t="shared" si="2196"/>
        <v>0</v>
      </c>
      <c r="KR159" s="831">
        <f t="shared" si="2197"/>
        <v>0</v>
      </c>
      <c r="KS159" s="831">
        <f t="shared" si="2198"/>
        <v>31807</v>
      </c>
      <c r="KT159" s="243">
        <f t="shared" si="2199"/>
        <v>0</v>
      </c>
      <c r="KU159" s="243">
        <f t="shared" si="2200"/>
        <v>0</v>
      </c>
      <c r="KV159" s="243">
        <f t="shared" si="2201"/>
        <v>0</v>
      </c>
      <c r="KW159" s="243">
        <f t="shared" si="2202"/>
        <v>0</v>
      </c>
      <c r="KX159" s="243">
        <f t="shared" si="2203"/>
        <v>0</v>
      </c>
      <c r="KY159" s="243">
        <f t="shared" si="2204"/>
        <v>0</v>
      </c>
      <c r="KZ159" s="243">
        <f t="shared" si="2257"/>
        <v>0</v>
      </c>
      <c r="LA159" s="243">
        <f t="shared" si="2205"/>
        <v>0</v>
      </c>
      <c r="LB159" s="243">
        <f t="shared" si="2206"/>
        <v>0</v>
      </c>
      <c r="LC159" s="243">
        <f t="shared" si="2207"/>
        <v>0</v>
      </c>
      <c r="LD159" s="243">
        <f t="shared" si="2208"/>
        <v>0</v>
      </c>
      <c r="LE159" s="243">
        <f t="shared" si="2209"/>
        <v>0</v>
      </c>
      <c r="LF159" s="243">
        <f t="shared" si="2210"/>
        <v>0</v>
      </c>
      <c r="LG159" s="243">
        <f t="shared" si="2211"/>
        <v>0</v>
      </c>
      <c r="LH159" s="243">
        <f t="shared" si="2212"/>
        <v>0</v>
      </c>
      <c r="LI159" s="243">
        <f t="shared" si="2213"/>
        <v>0</v>
      </c>
      <c r="LJ159" s="243">
        <f t="shared" si="2214"/>
        <v>0</v>
      </c>
      <c r="LK159" s="243">
        <f t="shared" si="2215"/>
        <v>0</v>
      </c>
      <c r="LL159" s="243">
        <f t="shared" si="2216"/>
        <v>0</v>
      </c>
      <c r="LM159" s="243">
        <f t="shared" si="2217"/>
        <v>0</v>
      </c>
      <c r="LN159" s="243">
        <f t="shared" si="2218"/>
        <v>0</v>
      </c>
      <c r="LO159" s="243">
        <f t="shared" si="2219"/>
        <v>0</v>
      </c>
      <c r="LP159" s="243">
        <f t="shared" si="2220"/>
        <v>0</v>
      </c>
      <c r="LQ159" s="243">
        <f t="shared" si="2221"/>
        <v>0</v>
      </c>
      <c r="LR159" s="243">
        <f t="shared" si="2222"/>
        <v>0</v>
      </c>
      <c r="LS159" s="243">
        <f t="shared" si="2223"/>
        <v>0</v>
      </c>
      <c r="LT159" s="243">
        <f t="shared" si="2224"/>
        <v>0</v>
      </c>
      <c r="LU159" s="243">
        <f t="shared" si="2225"/>
        <v>0</v>
      </c>
      <c r="LV159" s="243">
        <f t="shared" si="2226"/>
        <v>0</v>
      </c>
      <c r="LW159" s="243">
        <f t="shared" si="2227"/>
        <v>0</v>
      </c>
      <c r="LX159" s="243">
        <f t="shared" si="2228"/>
        <v>0</v>
      </c>
      <c r="LY159" s="243">
        <f t="shared" si="2229"/>
        <v>0</v>
      </c>
      <c r="LZ159" s="243">
        <f t="shared" si="2230"/>
        <v>0</v>
      </c>
      <c r="MA159" s="243">
        <f t="shared" si="2231"/>
        <v>0</v>
      </c>
      <c r="MB159" s="243">
        <f t="shared" si="2232"/>
        <v>0</v>
      </c>
      <c r="MC159" s="243">
        <f t="shared" si="2258"/>
        <v>0</v>
      </c>
      <c r="MD159" s="243">
        <f t="shared" si="2233"/>
        <v>0</v>
      </c>
      <c r="ME159" s="243">
        <f t="shared" si="2234"/>
        <v>0</v>
      </c>
      <c r="MF159" s="243">
        <f t="shared" si="2235"/>
        <v>0</v>
      </c>
      <c r="MG159" s="243">
        <f t="shared" si="2236"/>
        <v>0</v>
      </c>
      <c r="MH159" s="243">
        <f t="shared" si="2237"/>
        <v>0</v>
      </c>
      <c r="MI159" s="243">
        <f t="shared" si="2238"/>
        <v>0</v>
      </c>
      <c r="MJ159" s="243">
        <f t="shared" si="2239"/>
        <v>0</v>
      </c>
      <c r="MK159" s="243">
        <f t="shared" si="2240"/>
        <v>0</v>
      </c>
      <c r="ML159" s="243">
        <f t="shared" si="2241"/>
        <v>0</v>
      </c>
      <c r="MM159" s="243">
        <f t="shared" si="2242"/>
        <v>0</v>
      </c>
      <c r="MN159" s="243">
        <f t="shared" si="2243"/>
        <v>0</v>
      </c>
      <c r="MO159" s="243">
        <f t="shared" si="2244"/>
        <v>0</v>
      </c>
      <c r="MP159" s="243">
        <f t="shared" si="2245"/>
        <v>0</v>
      </c>
      <c r="MQ159" s="243">
        <f t="shared" si="2246"/>
        <v>0</v>
      </c>
      <c r="MR159" s="243">
        <f t="shared" si="2247"/>
        <v>0</v>
      </c>
      <c r="MS159" s="243">
        <f t="shared" si="2248"/>
        <v>0</v>
      </c>
      <c r="MT159" s="243">
        <f t="shared" si="2249"/>
        <v>0</v>
      </c>
      <c r="MU159" s="243">
        <f t="shared" si="2250"/>
        <v>0</v>
      </c>
      <c r="MV159" s="243">
        <f t="shared" si="2251"/>
        <v>0</v>
      </c>
      <c r="MW159" s="861">
        <f t="shared" ref="MW159:MW164" si="2259">JT159</f>
        <v>44805</v>
      </c>
      <c r="MX159" s="253">
        <f t="shared" ref="MX159:MX164" si="2260">SUM(JU159:KS159)</f>
        <v>554074.62</v>
      </c>
      <c r="MY159" s="243">
        <f t="shared" ref="MY159:MY164" si="2261">SUM(KT159:LQ159)</f>
        <v>0</v>
      </c>
      <c r="MZ159" s="243">
        <f t="shared" ref="MZ159:MZ164" si="2262">SUM(LR159:MV159)</f>
        <v>0</v>
      </c>
      <c r="NA159" s="243">
        <f t="shared" ref="NA159:NA164" si="2263">SUM(MX159:MZ159)</f>
        <v>554074.62</v>
      </c>
      <c r="NB159" s="364"/>
      <c r="NC159" s="1159"/>
      <c r="ND159" s="378"/>
      <c r="NE159" s="378"/>
      <c r="NF159" s="382"/>
      <c r="NG159" s="416"/>
      <c r="NH159" s="822"/>
      <c r="NI159" s="272"/>
      <c r="NJ159" s="416"/>
      <c r="NK159" s="1113"/>
      <c r="NL159" s="992"/>
      <c r="NM159" s="413"/>
      <c r="NN159" s="378"/>
      <c r="NO159" s="243"/>
      <c r="NP159" s="243"/>
      <c r="NQ159" s="276"/>
      <c r="NR159" s="254"/>
      <c r="NS159" s="757"/>
      <c r="NT159" s="757"/>
      <c r="NU159" s="758"/>
      <c r="NV159" s="758"/>
      <c r="NW159" s="758"/>
      <c r="NX159" s="234"/>
      <c r="NY159" s="241"/>
      <c r="NZ159" s="241"/>
      <c r="OA159" s="143"/>
      <c r="OB159" s="241"/>
      <c r="OC159" s="241"/>
      <c r="OD159" s="236"/>
      <c r="OE159" s="236"/>
      <c r="OF159" s="236"/>
      <c r="OG159" s="234"/>
      <c r="OH159" s="143"/>
      <c r="OI159" s="236"/>
      <c r="OJ159" s="236"/>
      <c r="OK159" s="236"/>
      <c r="OL159" s="236"/>
      <c r="OM159" s="236"/>
      <c r="ON159" s="236"/>
      <c r="OO159" s="236"/>
      <c r="OP159" s="236"/>
      <c r="OQ159" s="236"/>
      <c r="OR159" s="236"/>
      <c r="OS159" s="236"/>
      <c r="OT159" s="236"/>
      <c r="OU159" s="236"/>
      <c r="OV159" s="236"/>
      <c r="OW159" s="236"/>
      <c r="OX159" s="236"/>
      <c r="OY159" s="236"/>
      <c r="OZ159" s="236"/>
      <c r="PA159" s="236"/>
      <c r="PB159" s="236"/>
      <c r="PC159" s="236"/>
      <c r="PD159" s="236"/>
      <c r="PE159" s="236"/>
      <c r="PF159" s="236"/>
      <c r="PG159" s="236"/>
      <c r="PH159" s="236"/>
      <c r="PI159" s="236"/>
      <c r="PJ159" s="236"/>
      <c r="PK159" s="236"/>
      <c r="PL159" s="236"/>
      <c r="PM159" s="236"/>
      <c r="PN159" s="236"/>
      <c r="PO159" s="236"/>
      <c r="PP159" s="236"/>
      <c r="PQ159" s="236"/>
      <c r="PR159" s="236"/>
      <c r="PS159" s="236"/>
      <c r="PT159" s="236"/>
      <c r="PU159" s="236"/>
      <c r="PV159" s="236"/>
      <c r="PW159" s="236"/>
      <c r="PX159" s="236"/>
      <c r="PY159" s="236"/>
      <c r="PZ159" s="236"/>
      <c r="QA159" s="236"/>
      <c r="QB159" s="236"/>
      <c r="QC159" s="236"/>
      <c r="QD159" s="236"/>
      <c r="QE159" s="236"/>
      <c r="QF159" s="236"/>
      <c r="QG159" s="236"/>
      <c r="QH159" s="236"/>
      <c r="QI159" s="236"/>
      <c r="QJ159" s="236"/>
      <c r="QK159" s="236"/>
      <c r="QL159" s="236"/>
      <c r="QM159" s="236"/>
      <c r="QN159" s="236"/>
      <c r="QO159" s="236"/>
      <c r="QP159" s="236"/>
      <c r="QQ159" s="236"/>
      <c r="QR159" s="236"/>
      <c r="QS159" s="236"/>
      <c r="QT159" s="236"/>
      <c r="QU159" s="236"/>
      <c r="QV159" s="236"/>
      <c r="QW159" s="236"/>
      <c r="QX159" s="236"/>
      <c r="QY159" s="84"/>
      <c r="QZ159" s="84"/>
      <c r="RA159" s="84"/>
      <c r="RB159" s="84"/>
      <c r="RC159" s="84"/>
      <c r="RD159" s="84"/>
      <c r="RE159" s="84"/>
      <c r="RF159" s="84"/>
      <c r="RG159" s="84"/>
      <c r="RH159" s="84"/>
      <c r="RI159" s="84"/>
      <c r="RJ159" s="84"/>
      <c r="RK159" s="84"/>
      <c r="RL159" s="84"/>
      <c r="RM159" s="84"/>
      <c r="RN159" s="84"/>
      <c r="RO159" s="84"/>
      <c r="RP159" s="84"/>
      <c r="RQ159" s="84"/>
      <c r="RR159" s="84"/>
      <c r="RS159" s="84"/>
      <c r="RT159" s="84"/>
      <c r="RU159" s="84"/>
      <c r="RV159" s="84"/>
      <c r="RW159" s="84"/>
      <c r="RX159" s="84"/>
      <c r="RY159" s="84"/>
      <c r="RZ159" s="84"/>
      <c r="SA159" s="84"/>
      <c r="SB159" s="84"/>
      <c r="SC159" s="84"/>
      <c r="SD159" s="84"/>
      <c r="SE159" s="84"/>
      <c r="SF159" s="84"/>
      <c r="SG159" s="84"/>
      <c r="SH159" s="84"/>
      <c r="SI159" s="84"/>
      <c r="SJ159" s="84"/>
      <c r="SK159" s="84"/>
      <c r="SL159" s="84"/>
      <c r="SM159" s="84"/>
      <c r="SN159" s="84"/>
      <c r="SO159" s="84"/>
      <c r="SP159" s="84"/>
      <c r="SQ159" s="84"/>
      <c r="SR159" s="84"/>
      <c r="SS159" s="84"/>
      <c r="ST159" s="84"/>
      <c r="SU159" s="84"/>
      <c r="SV159" s="84"/>
      <c r="SW159" s="84"/>
      <c r="SX159" s="84"/>
      <c r="SY159" s="84"/>
      <c r="SZ159" s="84"/>
      <c r="TA159" s="84"/>
      <c r="TB159" s="84"/>
      <c r="TC159" s="84"/>
      <c r="TD159" s="84"/>
      <c r="TE159" s="84"/>
      <c r="TF159" s="84"/>
      <c r="TG159" s="84"/>
      <c r="TH159" s="84"/>
      <c r="TI159" s="84"/>
      <c r="TJ159" s="84"/>
      <c r="TK159" s="84"/>
      <c r="TL159" s="84"/>
      <c r="TM159" s="84"/>
      <c r="TN159" s="84"/>
      <c r="TO159" s="84"/>
      <c r="TP159" s="84"/>
      <c r="TQ159" s="84"/>
      <c r="TR159" s="84"/>
      <c r="TS159" s="84"/>
      <c r="TT159" s="84"/>
      <c r="TU159" s="84"/>
      <c r="TV159" s="84"/>
      <c r="TW159" s="84"/>
      <c r="TX159" s="84"/>
      <c r="TY159" s="84"/>
      <c r="TZ159" s="84"/>
      <c r="UA159" s="84"/>
      <c r="UB159" s="84"/>
      <c r="UC159" s="84"/>
      <c r="UD159" s="84"/>
      <c r="UE159" s="84"/>
      <c r="UF159" s="84"/>
      <c r="UG159" s="84"/>
      <c r="UH159" s="84"/>
      <c r="UI159" s="84"/>
    </row>
    <row r="160" spans="1:555" s="90" customFormat="1" ht="19.5" customHeight="1" x14ac:dyDescent="0.35">
      <c r="A160" s="84"/>
      <c r="B160" s="1167">
        <f>EDATE(B156,1)</f>
        <v>44197</v>
      </c>
      <c r="C160" s="867">
        <f>C145</f>
        <v>25000</v>
      </c>
      <c r="D160" s="869">
        <f>(F158&lt;0)*-F158</f>
        <v>0</v>
      </c>
      <c r="E160" s="869">
        <f>(F158&gt;0)*-F158</f>
        <v>-108453.09999999999</v>
      </c>
      <c r="F160" s="867">
        <f t="shared" ref="F160:F171" si="2264">NG160</f>
        <v>3418.2550000000001</v>
      </c>
      <c r="G160" s="870">
        <f>F160+D55</f>
        <v>28418.255000000001</v>
      </c>
      <c r="H160" s="953">
        <f>F160/D55</f>
        <v>0.1367302</v>
      </c>
      <c r="I160" s="355">
        <f>F160+I156</f>
        <v>378006.22499999998</v>
      </c>
      <c r="J160" s="355">
        <f>MAX(I55:I160)</f>
        <v>378006.22499999998</v>
      </c>
      <c r="K160" s="355">
        <f t="shared" ref="K160:K170" si="2265">I160-J160</f>
        <v>0</v>
      </c>
      <c r="L160" s="1145">
        <f t="shared" ref="L160:L171" si="2266">B160</f>
        <v>44197</v>
      </c>
      <c r="M160" s="330">
        <f>M156</f>
        <v>0</v>
      </c>
      <c r="N160" s="1034">
        <v>2793.75</v>
      </c>
      <c r="O160" s="498">
        <f t="shared" ref="O160:O171" si="2267">N160*M160</f>
        <v>0</v>
      </c>
      <c r="P160" s="330">
        <f>P156</f>
        <v>1</v>
      </c>
      <c r="Q160" s="382">
        <f t="shared" ref="Q160:Q171" si="2268">N160/10</f>
        <v>279.375</v>
      </c>
      <c r="R160" s="274">
        <f t="shared" ref="R160:R171" si="2269">Q160*P160</f>
        <v>279.375</v>
      </c>
      <c r="S160" s="499">
        <f>S156</f>
        <v>0</v>
      </c>
      <c r="T160" s="1036">
        <v>11665</v>
      </c>
      <c r="U160" s="269">
        <f t="shared" ref="U160:U171" si="2270">T160*S160</f>
        <v>0</v>
      </c>
      <c r="V160" s="499">
        <f>V156</f>
        <v>1</v>
      </c>
      <c r="W160" s="1036">
        <v>1166.5</v>
      </c>
      <c r="X160" s="269">
        <f t="shared" ref="X160:X171" si="2271">W160*V160</f>
        <v>1166.5</v>
      </c>
      <c r="Y160" s="499">
        <f>Y156</f>
        <v>0</v>
      </c>
      <c r="Z160" s="298">
        <v>8850</v>
      </c>
      <c r="AA160" s="392">
        <f t="shared" ref="AA160:AA171" si="2272">Y160*Z160</f>
        <v>0</v>
      </c>
      <c r="AB160" s="330">
        <f>AB156</f>
        <v>0</v>
      </c>
      <c r="AC160" s="298">
        <f t="shared" ref="AC160:AC171" si="2273">Z160/2</f>
        <v>4425</v>
      </c>
      <c r="AD160" s="274">
        <f t="shared" ref="AD160:AD171" si="2274">AC160*AB160</f>
        <v>0</v>
      </c>
      <c r="AE160" s="499">
        <f>AE156</f>
        <v>1</v>
      </c>
      <c r="AF160" s="1036">
        <v>885</v>
      </c>
      <c r="AG160" s="274">
        <f t="shared" ref="AG160:AG171" si="2275">AF160*AE160</f>
        <v>885</v>
      </c>
      <c r="AH160" s="499">
        <f>AH156</f>
        <v>0</v>
      </c>
      <c r="AI160" s="1036">
        <v>11780</v>
      </c>
      <c r="AJ160" s="392">
        <f t="shared" ref="AJ160:AJ171" si="2276">AI160*AH160</f>
        <v>0</v>
      </c>
      <c r="AK160" s="330">
        <f>AK156</f>
        <v>0</v>
      </c>
      <c r="AL160" s="1036">
        <v>5890</v>
      </c>
      <c r="AM160" s="274">
        <f t="shared" ref="AM160:AM171" si="2277">AL160*AK160</f>
        <v>0</v>
      </c>
      <c r="AN160" s="499">
        <f>AN156</f>
        <v>1</v>
      </c>
      <c r="AO160" s="1036">
        <v>2356</v>
      </c>
      <c r="AP160" s="392">
        <f t="shared" ref="AP160:AP171" si="2278">AO160*AN160</f>
        <v>2356</v>
      </c>
      <c r="AQ160" s="316">
        <f>AQ156</f>
        <v>0</v>
      </c>
      <c r="AR160" s="964">
        <v>-1871.25</v>
      </c>
      <c r="AS160" s="392">
        <f t="shared" ref="AS160:AS171" si="2279">AR160*AQ160</f>
        <v>0</v>
      </c>
      <c r="AT160" s="276">
        <f>AT156</f>
        <v>0</v>
      </c>
      <c r="AU160" s="964">
        <v>-935.62</v>
      </c>
      <c r="AV160" s="392">
        <f t="shared" ref="AV160:AV171" si="2280">AU160*AT160</f>
        <v>0</v>
      </c>
      <c r="AW160" s="297">
        <f>AW156</f>
        <v>1</v>
      </c>
      <c r="AX160" s="964">
        <v>-187.12</v>
      </c>
      <c r="AY160" s="274">
        <f t="shared" ref="AY160:AY171" si="2281">AX160*AW160</f>
        <v>-187.12</v>
      </c>
      <c r="AZ160" s="499">
        <f>AZ156</f>
        <v>0</v>
      </c>
      <c r="BA160" s="268">
        <v>520</v>
      </c>
      <c r="BB160" s="392">
        <f t="shared" ref="BB160:BB171" si="2282">BA160*AZ160</f>
        <v>0</v>
      </c>
      <c r="BC160" s="330">
        <f>BC156</f>
        <v>0</v>
      </c>
      <c r="BD160" s="268">
        <v>-500</v>
      </c>
      <c r="BE160" s="274">
        <f t="shared" ref="BE160:BE171" si="2283">BD160*BC160</f>
        <v>0</v>
      </c>
      <c r="BF160" s="499">
        <f>BF156</f>
        <v>0</v>
      </c>
      <c r="BG160" s="964">
        <v>-1112.5</v>
      </c>
      <c r="BH160" s="358">
        <f t="shared" ref="BH160:BH171" si="2284">BG160*BF160</f>
        <v>0</v>
      </c>
      <c r="BI160" s="499">
        <f>BI156</f>
        <v>0</v>
      </c>
      <c r="BJ160" s="964">
        <v>-1325</v>
      </c>
      <c r="BK160" s="269">
        <f t="shared" ref="BK160:BK171" si="2285">BJ160*BI160</f>
        <v>0</v>
      </c>
      <c r="BL160" s="499">
        <f>BL156</f>
        <v>1</v>
      </c>
      <c r="BM160" s="382">
        <f t="shared" ref="BM160:BM171" si="2286">BJ160/2</f>
        <v>-662.5</v>
      </c>
      <c r="BN160" s="392">
        <f t="shared" ref="BN160:BN171" si="2287">BM160*BL160</f>
        <v>-662.5</v>
      </c>
      <c r="BO160" s="499">
        <f>BO156</f>
        <v>0</v>
      </c>
      <c r="BP160" s="964">
        <v>-3162.5</v>
      </c>
      <c r="BQ160" s="274">
        <f t="shared" ref="BQ160:BQ171" si="2288">BP160*BO160</f>
        <v>0</v>
      </c>
      <c r="BR160" s="499">
        <f>BR156</f>
        <v>0</v>
      </c>
      <c r="BS160" s="298">
        <v>100</v>
      </c>
      <c r="BT160" s="269">
        <f t="shared" ref="BT160:BT171" si="2289">BS160*BR160</f>
        <v>0</v>
      </c>
      <c r="BU160" s="499">
        <f>BU156</f>
        <v>1</v>
      </c>
      <c r="BV160" s="298">
        <f t="shared" ref="BV160:BV171" si="2290">(BS160/2)</f>
        <v>50</v>
      </c>
      <c r="BW160" s="392">
        <f t="shared" ref="BW160:BW171" si="2291">BV160*BU160</f>
        <v>50</v>
      </c>
      <c r="BX160" s="499">
        <f>BX156</f>
        <v>0</v>
      </c>
      <c r="BY160" s="964">
        <v>-95</v>
      </c>
      <c r="BZ160" s="392">
        <f t="shared" ref="BZ160:BZ171" si="2292">BY160*BX160</f>
        <v>0</v>
      </c>
      <c r="CA160" s="297">
        <f>CA156</f>
        <v>0</v>
      </c>
      <c r="CB160" s="964">
        <v>-4690</v>
      </c>
      <c r="CC160" s="269">
        <f t="shared" ref="CC160:CC171" si="2293">CB160*CA160</f>
        <v>0</v>
      </c>
      <c r="CD160" s="501">
        <f>CD156</f>
        <v>0</v>
      </c>
      <c r="CE160" s="298">
        <f t="shared" ref="CE160:CE170" si="2294">CB160/2</f>
        <v>-2345</v>
      </c>
      <c r="CF160" s="500">
        <f t="shared" ref="CF160:CF170" si="2295">CE160*CD160</f>
        <v>0</v>
      </c>
      <c r="CG160" s="330">
        <f>CG156</f>
        <v>1</v>
      </c>
      <c r="CH160" s="964">
        <v>-469</v>
      </c>
      <c r="CI160" s="299">
        <f t="shared" ref="CI160:CI171" si="2296">CH160*CG160</f>
        <v>-469</v>
      </c>
      <c r="CJ160" s="499">
        <f>CJ156</f>
        <v>0</v>
      </c>
      <c r="CK160" s="268"/>
      <c r="CL160" s="392">
        <f t="shared" ref="CL160:CL171" si="2297">CK160*CJ160</f>
        <v>0</v>
      </c>
      <c r="CM160" s="330">
        <f>CM156</f>
        <v>0</v>
      </c>
      <c r="CN160" s="268"/>
      <c r="CO160" s="269">
        <f t="shared" ref="CO160:CO171" si="2298">CN160*CM160</f>
        <v>0</v>
      </c>
      <c r="CP160" s="501">
        <f>CP156</f>
        <v>0</v>
      </c>
      <c r="CQ160" s="268"/>
      <c r="CR160" s="299"/>
      <c r="CS160" s="330">
        <f>CS156</f>
        <v>1</v>
      </c>
      <c r="CT160" s="268"/>
      <c r="CU160" s="274">
        <f t="shared" ref="CU160:CU171" si="2299">CT160*CS160</f>
        <v>0</v>
      </c>
      <c r="CV160" s="323">
        <f t="shared" ref="CV160:CV171" si="2300">O160+R160+U160+X160+AA160+AD160+AG160+AJ160+AM160+AP160+BB160+CL160+BE160+BH160+CO160+BK160+BN160+BQ160+BT160+BW160+CU160+BZ160+CR160+CC160+CF160+CI160+AS160+AV160+AY160</f>
        <v>3418.2550000000001</v>
      </c>
      <c r="CW160" s="323">
        <f>CV160+CW156</f>
        <v>378006.22499999998</v>
      </c>
      <c r="CX160" s="223"/>
      <c r="CY160" s="1127">
        <f>EDATE(CY156,1)</f>
        <v>44197</v>
      </c>
      <c r="CZ160" s="297">
        <f>CZ156</f>
        <v>0</v>
      </c>
      <c r="DA160" s="269">
        <v>5835</v>
      </c>
      <c r="DB160" s="299">
        <f t="shared" ref="DB160:DB171" si="2301">DA160*CZ160</f>
        <v>0</v>
      </c>
      <c r="DC160" s="297">
        <f>DC156</f>
        <v>0</v>
      </c>
      <c r="DD160" s="298">
        <f t="shared" ref="DD160:DD171" si="2302">DA160/10</f>
        <v>583.5</v>
      </c>
      <c r="DE160" s="299">
        <f t="shared" ref="DE160:DE171" si="2303">DD160*DC160</f>
        <v>0</v>
      </c>
      <c r="DF160" s="297">
        <f>DF156</f>
        <v>0</v>
      </c>
      <c r="DG160" s="1220">
        <v>9205</v>
      </c>
      <c r="DH160" s="299">
        <f t="shared" ref="DH160:DH171" si="2304">DG160*DF160</f>
        <v>0</v>
      </c>
      <c r="DI160" s="297">
        <f>DI156</f>
        <v>0</v>
      </c>
      <c r="DJ160" s="515">
        <v>920.5</v>
      </c>
      <c r="DK160" s="596">
        <f t="shared" ref="DK160:DK171" si="2305">DJ160*DI160</f>
        <v>0</v>
      </c>
      <c r="DL160" s="297">
        <f>DL156</f>
        <v>0</v>
      </c>
      <c r="DM160" s="1220">
        <v>7380</v>
      </c>
      <c r="DN160" s="596">
        <f t="shared" ref="DN160:DN171" si="2306">DM160*DL160</f>
        <v>0</v>
      </c>
      <c r="DO160" s="330">
        <f>DO156</f>
        <v>0</v>
      </c>
      <c r="DP160" s="298">
        <f t="shared" ref="DP160:DP171" si="2307">DM160/2</f>
        <v>3690</v>
      </c>
      <c r="DQ160" s="274">
        <f t="shared" ref="DQ160:DQ171" si="2308">DP160*DO160</f>
        <v>0</v>
      </c>
      <c r="DR160" s="499">
        <f>DR156</f>
        <v>0</v>
      </c>
      <c r="DS160" s="298">
        <f t="shared" ref="DS160:DS171" si="2309">DM160/10</f>
        <v>738</v>
      </c>
      <c r="DT160" s="274">
        <f t="shared" ref="DT160:DT171" si="2310">DS160*DR160</f>
        <v>0</v>
      </c>
      <c r="DU160" s="297">
        <f>DU156</f>
        <v>0</v>
      </c>
      <c r="DV160" s="515">
        <v>20335</v>
      </c>
      <c r="DW160" s="596">
        <f t="shared" ref="DW160:DW171" si="2311">DV160*DU160</f>
        <v>0</v>
      </c>
      <c r="DX160" s="297">
        <f>DX156</f>
        <v>0</v>
      </c>
      <c r="DY160" s="269">
        <f t="shared" ref="DY160:DY171" si="2312">DV160/2</f>
        <v>10167.5</v>
      </c>
      <c r="DZ160" s="596">
        <f t="shared" ref="DZ160:DZ171" si="2313">DY160*DX160</f>
        <v>0</v>
      </c>
      <c r="EA160" s="297">
        <f>EA156</f>
        <v>0</v>
      </c>
      <c r="EB160" s="1057">
        <v>4067</v>
      </c>
      <c r="EC160" s="596">
        <f t="shared" ref="EC160:EC171" si="2314">EB160*EA160</f>
        <v>0</v>
      </c>
      <c r="ED160" s="276">
        <f>ED156</f>
        <v>0</v>
      </c>
      <c r="EE160" s="274">
        <v>450</v>
      </c>
      <c r="EF160" s="596">
        <f t="shared" ref="EF160:EF171" si="2315">EE160*ED160</f>
        <v>0</v>
      </c>
      <c r="EG160" s="316">
        <f>EG145</f>
        <v>0</v>
      </c>
      <c r="EH160" s="269">
        <f t="shared" ref="EH160:EH171" si="2316">EE160/2</f>
        <v>225</v>
      </c>
      <c r="EI160" s="596">
        <f t="shared" ref="EI160:EI171" si="2317">EH160*EG160</f>
        <v>0</v>
      </c>
      <c r="EJ160" s="276">
        <f>EJ156</f>
        <v>0</v>
      </c>
      <c r="EK160" s="269">
        <f t="shared" ref="EK160:EK171" si="2318">EE160/10</f>
        <v>45</v>
      </c>
      <c r="EL160" s="596">
        <f t="shared" ref="EL160:EL171" si="2319">EK160*EJ160</f>
        <v>0</v>
      </c>
      <c r="EM160" s="297">
        <f>EM156</f>
        <v>0</v>
      </c>
      <c r="EN160" s="1232">
        <v>-320</v>
      </c>
      <c r="EO160" s="596">
        <f t="shared" ref="EO160:EO171" si="2320">EN160*EM160</f>
        <v>0</v>
      </c>
      <c r="EP160" s="297">
        <f>EP156</f>
        <v>0</v>
      </c>
      <c r="EQ160" s="269">
        <v>-695</v>
      </c>
      <c r="ER160" s="596">
        <f t="shared" ref="ER160:ER171" si="2321">EQ160*EP160</f>
        <v>0</v>
      </c>
      <c r="ES160" s="297">
        <f>ES156</f>
        <v>0</v>
      </c>
      <c r="ET160" s="515">
        <v>170</v>
      </c>
      <c r="EU160" s="596">
        <f t="shared" ref="EU160:EU171" si="2322">ET160*ES160</f>
        <v>0</v>
      </c>
      <c r="EV160" s="297">
        <f>EV156</f>
        <v>0</v>
      </c>
      <c r="EW160" s="1043">
        <v>-2075</v>
      </c>
      <c r="EX160" s="596">
        <f t="shared" ref="EX160:EX171" si="2323">EW160*EV160</f>
        <v>0</v>
      </c>
      <c r="EY160" s="297">
        <f>EY156</f>
        <v>0</v>
      </c>
      <c r="EZ160" s="1043">
        <v>-1037.5</v>
      </c>
      <c r="FA160" s="596">
        <f t="shared" ref="FA160:FA171" si="2324">EZ160*EY160</f>
        <v>0</v>
      </c>
      <c r="FB160" s="297">
        <f>FB156</f>
        <v>0</v>
      </c>
      <c r="FC160" s="1043">
        <v>-2918.75</v>
      </c>
      <c r="FD160" s="596">
        <f t="shared" ref="FD160:FD171" si="2325">FC160*FB160</f>
        <v>0</v>
      </c>
      <c r="FE160" s="297">
        <f>FE156</f>
        <v>0</v>
      </c>
      <c r="FF160" s="1043">
        <v>-406.25</v>
      </c>
      <c r="FG160" s="596">
        <f t="shared" ref="FG160:FG171" si="2326">FF160*FE160</f>
        <v>0</v>
      </c>
      <c r="FH160" s="297">
        <f>FH156</f>
        <v>0</v>
      </c>
      <c r="FI160" s="1043">
        <v>-203.12</v>
      </c>
      <c r="FJ160" s="596">
        <f t="shared" ref="FJ160:FJ171" si="2327">FI160*FH160</f>
        <v>0</v>
      </c>
      <c r="FK160" s="297">
        <f>FK156</f>
        <v>0</v>
      </c>
      <c r="FL160" s="1043">
        <v>-700</v>
      </c>
      <c r="FM160" s="596">
        <f t="shared" ref="FM160:FM171" si="2328">FL160*FK160</f>
        <v>0</v>
      </c>
      <c r="FN160" s="297">
        <f>FN156</f>
        <v>0</v>
      </c>
      <c r="FO160" s="1043">
        <v>-950</v>
      </c>
      <c r="FP160" s="274">
        <f t="shared" ref="FP160:FP171" si="2329">FO160*FN160</f>
        <v>0</v>
      </c>
      <c r="FQ160" s="274"/>
      <c r="FR160" s="297">
        <f>FR156</f>
        <v>0</v>
      </c>
      <c r="FS160" s="269">
        <f t="shared" ref="FS160:FS171" si="2330">FO160/2</f>
        <v>-475</v>
      </c>
      <c r="FT160" s="596">
        <f t="shared" ref="FT160:FT171" si="2331">FS160*FR160</f>
        <v>0</v>
      </c>
      <c r="FU160" s="297">
        <f>FU156</f>
        <v>0</v>
      </c>
      <c r="FV160" s="269">
        <f t="shared" ref="FV160:FV171" si="2332">FO160/10</f>
        <v>-95</v>
      </c>
      <c r="FW160" s="596">
        <f t="shared" ref="FW160:FW171" si="2333">FV160*FU160</f>
        <v>0</v>
      </c>
      <c r="FX160" s="301">
        <f t="shared" ref="FX160:FX171" si="2334">DB160+DE160+DH160+DK160+DN160+DQ160+DT160+DW160+DZ160+EC160+EF160+EI160+EL160+EO160+ER160+EU160+EX160+FA160+FD160+FG160+FJ160+FM160+FP160+FT160+FW160</f>
        <v>0</v>
      </c>
      <c r="FY160" s="492">
        <f>FX160+FY156</f>
        <v>0</v>
      </c>
      <c r="FZ160" s="302"/>
      <c r="GA160" s="1131">
        <f t="shared" ref="GA160:GA171" si="2335">JT139</f>
        <v>44197</v>
      </c>
      <c r="GB160" s="316">
        <f>GB156</f>
        <v>0</v>
      </c>
      <c r="GC160" s="323">
        <v>1925</v>
      </c>
      <c r="GD160" s="268">
        <f t="shared" ref="GD160:GD171" si="2336">GB160*GC160</f>
        <v>0</v>
      </c>
      <c r="GE160" s="316">
        <f>GE156</f>
        <v>0</v>
      </c>
      <c r="GF160" s="1036">
        <v>192.5</v>
      </c>
      <c r="GG160" s="386">
        <f t="shared" ref="GG160:GG171" si="2337">GF160*GE160</f>
        <v>0</v>
      </c>
      <c r="GH160" s="669">
        <f>GH156</f>
        <v>0</v>
      </c>
      <c r="GI160" s="964">
        <v>-5015</v>
      </c>
      <c r="GJ160" s="268">
        <f t="shared" ref="GJ160:GJ171" si="2338">GI160*GH160</f>
        <v>0</v>
      </c>
      <c r="GK160" s="546">
        <f>GK156</f>
        <v>0</v>
      </c>
      <c r="GL160" s="268">
        <f t="shared" ref="GL160:GL171" si="2339">GI160/10</f>
        <v>-501.5</v>
      </c>
      <c r="GM160" s="386">
        <f t="shared" ref="GM160:GM171" si="2340">GL160*GK160</f>
        <v>0</v>
      </c>
      <c r="GN160" s="297">
        <f>GN156</f>
        <v>0</v>
      </c>
      <c r="GO160" s="269">
        <v>7685</v>
      </c>
      <c r="GP160" s="596">
        <f t="shared" ref="GP160:GP171" si="2341">GO160*GN160</f>
        <v>0</v>
      </c>
      <c r="GQ160" s="330">
        <f>GQ156</f>
        <v>0</v>
      </c>
      <c r="GR160" s="298">
        <f t="shared" ref="GR160:GR171" si="2342">GO160/2</f>
        <v>3842.5</v>
      </c>
      <c r="GS160" s="274">
        <f t="shared" ref="GS160:GS171" si="2343">GR160*GQ160</f>
        <v>0</v>
      </c>
      <c r="GT160" s="499">
        <f>GT156</f>
        <v>0</v>
      </c>
      <c r="GU160" s="298">
        <f t="shared" ref="GU160:GU171" si="2344">GO160/10</f>
        <v>768.5</v>
      </c>
      <c r="GV160" s="274">
        <f t="shared" ref="GV160:GV171" si="2345">GU160*GT160</f>
        <v>0</v>
      </c>
      <c r="GW160" s="499">
        <f>GW156</f>
        <v>0</v>
      </c>
      <c r="GX160" s="1036">
        <v>23350</v>
      </c>
      <c r="GY160" s="274">
        <f t="shared" ref="GY160:GY171" si="2346">GX160*GW160</f>
        <v>0</v>
      </c>
      <c r="GZ160" s="499">
        <f>GZ156</f>
        <v>0</v>
      </c>
      <c r="HA160" s="298">
        <f t="shared" ref="HA160:HA171" si="2347">GX160/2</f>
        <v>11675</v>
      </c>
      <c r="HB160" s="274">
        <f t="shared" ref="HB160:HB171" si="2348">HA160*GZ160</f>
        <v>0</v>
      </c>
      <c r="HC160" s="499">
        <f>HC156</f>
        <v>0</v>
      </c>
      <c r="HD160" s="1036">
        <v>4670</v>
      </c>
      <c r="HE160" s="274">
        <f t="shared" ref="HE160:HE171" si="2349">HD160*HC160</f>
        <v>0</v>
      </c>
      <c r="HF160" s="691">
        <f>HF155</f>
        <v>0</v>
      </c>
      <c r="HG160" s="317">
        <v>-2585</v>
      </c>
      <c r="HH160" s="498">
        <f t="shared" ref="HH160:HH171" si="2350">HG160*HF160</f>
        <v>0</v>
      </c>
      <c r="HI160" s="691">
        <f>HI155</f>
        <v>0</v>
      </c>
      <c r="HJ160" s="317">
        <f t="shared" ref="HJ160:HJ171" si="2351">HG160/2</f>
        <v>-1292.5</v>
      </c>
      <c r="HK160" s="498">
        <f t="shared" ref="HK160:HK171" si="2352">HJ160*HI160</f>
        <v>0</v>
      </c>
      <c r="HL160" s="276">
        <f>HL156</f>
        <v>0</v>
      </c>
      <c r="HM160" s="317">
        <f t="shared" ref="HM160:HM171" si="2353">HG160/10</f>
        <v>-258.5</v>
      </c>
      <c r="HN160" s="317">
        <f t="shared" ref="HN160:HN171" si="2354">HM160*HL160</f>
        <v>0</v>
      </c>
      <c r="HO160" s="691">
        <f>HO155</f>
        <v>0</v>
      </c>
      <c r="HP160" s="964">
        <v>-1745</v>
      </c>
      <c r="HQ160" s="498">
        <f t="shared" ref="HQ160:HQ171" si="2355">HP160*HO160</f>
        <v>0</v>
      </c>
      <c r="HR160" s="499"/>
      <c r="HS160" s="298"/>
      <c r="HT160" s="392"/>
      <c r="HU160" s="691">
        <f>HU155</f>
        <v>0</v>
      </c>
      <c r="HV160" s="964">
        <v>-690</v>
      </c>
      <c r="HW160" s="498">
        <f t="shared" ref="HW160:HW171" si="2356">HV160*HU160</f>
        <v>0</v>
      </c>
      <c r="HX160" s="499"/>
      <c r="HY160" s="298"/>
      <c r="HZ160" s="392"/>
      <c r="IA160" s="276">
        <f>IA156</f>
        <v>0</v>
      </c>
      <c r="IB160" s="1036">
        <v>1000</v>
      </c>
      <c r="IC160" s="317">
        <f t="shared" ref="IC160:IC171" si="2357">IB160*IA160</f>
        <v>0</v>
      </c>
      <c r="ID160" s="499">
        <f>ID156</f>
        <v>0</v>
      </c>
      <c r="IE160" s="1036">
        <v>9</v>
      </c>
      <c r="IF160" s="392">
        <f t="shared" ref="IF160:IF171" si="2358">IE160*ID160</f>
        <v>0</v>
      </c>
      <c r="IG160" s="316">
        <f>IG156</f>
        <v>0</v>
      </c>
      <c r="IH160" s="317">
        <v>-793.75</v>
      </c>
      <c r="II160" s="498">
        <f t="shared" ref="II160:II171" si="2359">IH160*IG160</f>
        <v>0</v>
      </c>
      <c r="IJ160" s="316">
        <f>IJ156</f>
        <v>0</v>
      </c>
      <c r="IK160" s="298">
        <f t="shared" ref="IK160:IK171" si="2360">IH160/2</f>
        <v>-396.875</v>
      </c>
      <c r="IL160" s="317">
        <f t="shared" ref="IL160:IL171" si="2361">IK160*IJ160</f>
        <v>0</v>
      </c>
      <c r="IM160" s="499">
        <f>IM156</f>
        <v>0</v>
      </c>
      <c r="IN160" s="964">
        <v>-164.13</v>
      </c>
      <c r="IO160" s="392">
        <f t="shared" ref="IO160:IO171" si="2362">IN160*IM160</f>
        <v>0</v>
      </c>
      <c r="IP160" s="499">
        <f>IP156</f>
        <v>0</v>
      </c>
      <c r="IQ160" s="964">
        <v>-2287.5</v>
      </c>
      <c r="IR160" s="392">
        <f t="shared" ref="IR160:IR171" si="2363">IQ160*IP160</f>
        <v>0</v>
      </c>
      <c r="IS160" s="499"/>
      <c r="IT160" s="298"/>
      <c r="IU160" s="392"/>
      <c r="IV160" s="499">
        <f>IV156</f>
        <v>0</v>
      </c>
      <c r="IW160" s="298">
        <v>-275</v>
      </c>
      <c r="IX160" s="392">
        <f t="shared" ref="IX160:IX171" si="2364">IW160*IV160</f>
        <v>0</v>
      </c>
      <c r="IY160" s="499">
        <f>IY156</f>
        <v>0</v>
      </c>
      <c r="IZ160" s="298">
        <f t="shared" ref="IZ160:IZ171" si="2365">IW160/2</f>
        <v>-137.5</v>
      </c>
      <c r="JA160" s="392">
        <f t="shared" ref="JA160:JA171" si="2366">IZ160*IY160</f>
        <v>0</v>
      </c>
      <c r="JB160" s="385">
        <f>JB156</f>
        <v>0</v>
      </c>
      <c r="JC160" s="298">
        <v>-75.5</v>
      </c>
      <c r="JD160" s="392">
        <f t="shared" ref="JD160:JD171" si="2367">JC160*JB160</f>
        <v>0</v>
      </c>
      <c r="JE160" s="499">
        <f>JE156</f>
        <v>0</v>
      </c>
      <c r="JF160" s="298">
        <v>190</v>
      </c>
      <c r="JG160" s="392">
        <f t="shared" ref="JG160:JG171" si="2368">JF160*JE160</f>
        <v>0</v>
      </c>
      <c r="JH160" s="499">
        <f>JH156</f>
        <v>0</v>
      </c>
      <c r="JI160" s="964">
        <v>-1030</v>
      </c>
      <c r="JJ160" s="392">
        <f t="shared" ref="JJ160:JJ171" si="2369">JI160*JH160</f>
        <v>0</v>
      </c>
      <c r="JK160" s="499">
        <f>JK156</f>
        <v>0</v>
      </c>
      <c r="JL160" s="964">
        <v>-515</v>
      </c>
      <c r="JM160" s="392">
        <f t="shared" ref="JM160:JM171" si="2370">JL160*JK160</f>
        <v>0</v>
      </c>
      <c r="JN160" s="499">
        <f>JN156</f>
        <v>0</v>
      </c>
      <c r="JO160" s="298">
        <f t="shared" ref="JO160:JO171" si="2371">JI160/10</f>
        <v>-103</v>
      </c>
      <c r="JP160" s="392">
        <f t="shared" ref="JP160:JP171" si="2372">JO160*JN160</f>
        <v>0</v>
      </c>
      <c r="JQ160" s="561">
        <f t="shared" ref="JQ160:JQ171" si="2373">GD160+GG160+GJ160+GM160+GP160+GS160+GV160+GY160+HB160+HE160+HH160+HK160+HN160+HQ160+HW160+IC160+II160+IL160+IR160+IX160+JA160+JG160+JJ160+JM160+JP160+HT160+HZ160+IF160+IO160+IU160+JD160</f>
        <v>0</v>
      </c>
      <c r="JR160" s="498">
        <f>JR156+JQ160</f>
        <v>0</v>
      </c>
      <c r="JS160" s="223"/>
      <c r="JT160" s="254">
        <f t="shared" si="2173"/>
        <v>44835</v>
      </c>
      <c r="JU160" s="253">
        <f t="shared" si="2174"/>
        <v>0</v>
      </c>
      <c r="JV160" s="253">
        <f t="shared" si="2175"/>
        <v>60132.13</v>
      </c>
      <c r="JW160" s="253">
        <f t="shared" si="2176"/>
        <v>0</v>
      </c>
      <c r="JX160" s="253">
        <f t="shared" si="2177"/>
        <v>72268.5</v>
      </c>
      <c r="JY160" s="253">
        <f t="shared" si="2178"/>
        <v>0</v>
      </c>
      <c r="JZ160" s="253">
        <f t="shared" si="2179"/>
        <v>0</v>
      </c>
      <c r="KA160" s="253">
        <f t="shared" si="2180"/>
        <v>34834</v>
      </c>
      <c r="KB160" s="253">
        <f t="shared" si="2181"/>
        <v>0</v>
      </c>
      <c r="KC160" s="253">
        <f t="shared" si="2182"/>
        <v>0</v>
      </c>
      <c r="KD160" s="831">
        <f t="shared" si="2183"/>
        <v>87441</v>
      </c>
      <c r="KE160" s="831">
        <f t="shared" si="2184"/>
        <v>0</v>
      </c>
      <c r="KF160" s="831">
        <f t="shared" si="2185"/>
        <v>0</v>
      </c>
      <c r="KG160" s="831">
        <f t="shared" si="2186"/>
        <v>26414.37</v>
      </c>
      <c r="KH160" s="831">
        <f t="shared" si="2187"/>
        <v>0</v>
      </c>
      <c r="KI160" s="831">
        <f t="shared" si="2188"/>
        <v>0</v>
      </c>
      <c r="KJ160" s="253">
        <f t="shared" si="2189"/>
        <v>0</v>
      </c>
      <c r="KK160" s="831">
        <f t="shared" si="2190"/>
        <v>0</v>
      </c>
      <c r="KL160" s="831">
        <f t="shared" si="2191"/>
        <v>141706.25</v>
      </c>
      <c r="KM160" s="831">
        <f t="shared" si="2192"/>
        <v>0</v>
      </c>
      <c r="KN160" s="831">
        <f t="shared" si="2193"/>
        <v>0</v>
      </c>
      <c r="KO160" s="831">
        <f t="shared" si="2194"/>
        <v>108246.875</v>
      </c>
      <c r="KP160" s="831">
        <f t="shared" si="2195"/>
        <v>0</v>
      </c>
      <c r="KQ160" s="831">
        <f t="shared" si="2196"/>
        <v>0</v>
      </c>
      <c r="KR160" s="831">
        <f t="shared" si="2197"/>
        <v>0</v>
      </c>
      <c r="KS160" s="831">
        <f t="shared" si="2198"/>
        <v>32748</v>
      </c>
      <c r="KT160" s="243">
        <f t="shared" si="2199"/>
        <v>0</v>
      </c>
      <c r="KU160" s="243">
        <f t="shared" si="2200"/>
        <v>0</v>
      </c>
      <c r="KV160" s="243">
        <f t="shared" si="2201"/>
        <v>0</v>
      </c>
      <c r="KW160" s="243">
        <f t="shared" si="2202"/>
        <v>0</v>
      </c>
      <c r="KX160" s="243">
        <f t="shared" si="2203"/>
        <v>0</v>
      </c>
      <c r="KY160" s="243">
        <f t="shared" si="2204"/>
        <v>0</v>
      </c>
      <c r="KZ160" s="243">
        <f t="shared" si="2257"/>
        <v>0</v>
      </c>
      <c r="LA160" s="243">
        <f t="shared" si="2205"/>
        <v>0</v>
      </c>
      <c r="LB160" s="243">
        <f t="shared" si="2206"/>
        <v>0</v>
      </c>
      <c r="LC160" s="243">
        <f t="shared" si="2207"/>
        <v>0</v>
      </c>
      <c r="LD160" s="243">
        <f t="shared" si="2208"/>
        <v>0</v>
      </c>
      <c r="LE160" s="243">
        <f t="shared" si="2209"/>
        <v>0</v>
      </c>
      <c r="LF160" s="243">
        <f t="shared" si="2210"/>
        <v>0</v>
      </c>
      <c r="LG160" s="243">
        <f t="shared" si="2211"/>
        <v>0</v>
      </c>
      <c r="LH160" s="243">
        <f t="shared" si="2212"/>
        <v>0</v>
      </c>
      <c r="LI160" s="243">
        <f t="shared" si="2213"/>
        <v>0</v>
      </c>
      <c r="LJ160" s="243">
        <f t="shared" si="2214"/>
        <v>0</v>
      </c>
      <c r="LK160" s="243">
        <f t="shared" si="2215"/>
        <v>0</v>
      </c>
      <c r="LL160" s="243">
        <f t="shared" si="2216"/>
        <v>0</v>
      </c>
      <c r="LM160" s="243">
        <f t="shared" si="2217"/>
        <v>0</v>
      </c>
      <c r="LN160" s="243">
        <f t="shared" si="2218"/>
        <v>0</v>
      </c>
      <c r="LO160" s="243">
        <f t="shared" si="2219"/>
        <v>0</v>
      </c>
      <c r="LP160" s="243">
        <f t="shared" si="2220"/>
        <v>0</v>
      </c>
      <c r="LQ160" s="243">
        <f t="shared" si="2221"/>
        <v>0</v>
      </c>
      <c r="LR160" s="243">
        <f t="shared" si="2222"/>
        <v>0</v>
      </c>
      <c r="LS160" s="243">
        <f t="shared" si="2223"/>
        <v>0</v>
      </c>
      <c r="LT160" s="243">
        <f t="shared" si="2224"/>
        <v>0</v>
      </c>
      <c r="LU160" s="243">
        <f t="shared" si="2225"/>
        <v>0</v>
      </c>
      <c r="LV160" s="243">
        <f t="shared" si="2226"/>
        <v>0</v>
      </c>
      <c r="LW160" s="243">
        <f t="shared" si="2227"/>
        <v>0</v>
      </c>
      <c r="LX160" s="243">
        <f t="shared" si="2228"/>
        <v>0</v>
      </c>
      <c r="LY160" s="243">
        <f t="shared" si="2229"/>
        <v>0</v>
      </c>
      <c r="LZ160" s="243">
        <f t="shared" si="2230"/>
        <v>0</v>
      </c>
      <c r="MA160" s="243">
        <f t="shared" si="2231"/>
        <v>0</v>
      </c>
      <c r="MB160" s="243">
        <f t="shared" si="2232"/>
        <v>0</v>
      </c>
      <c r="MC160" s="243">
        <f t="shared" si="2258"/>
        <v>0</v>
      </c>
      <c r="MD160" s="243">
        <f t="shared" si="2233"/>
        <v>0</v>
      </c>
      <c r="ME160" s="243">
        <f t="shared" si="2234"/>
        <v>0</v>
      </c>
      <c r="MF160" s="243">
        <f t="shared" si="2235"/>
        <v>0</v>
      </c>
      <c r="MG160" s="243">
        <f t="shared" si="2236"/>
        <v>0</v>
      </c>
      <c r="MH160" s="243">
        <f t="shared" si="2237"/>
        <v>0</v>
      </c>
      <c r="MI160" s="243">
        <f t="shared" si="2238"/>
        <v>0</v>
      </c>
      <c r="MJ160" s="243">
        <f t="shared" si="2239"/>
        <v>0</v>
      </c>
      <c r="MK160" s="243">
        <f t="shared" si="2240"/>
        <v>0</v>
      </c>
      <c r="ML160" s="243">
        <f t="shared" si="2241"/>
        <v>0</v>
      </c>
      <c r="MM160" s="243">
        <f t="shared" si="2242"/>
        <v>0</v>
      </c>
      <c r="MN160" s="243">
        <f t="shared" si="2243"/>
        <v>0</v>
      </c>
      <c r="MO160" s="243">
        <f t="shared" si="2244"/>
        <v>0</v>
      </c>
      <c r="MP160" s="243">
        <f t="shared" si="2245"/>
        <v>0</v>
      </c>
      <c r="MQ160" s="243">
        <f t="shared" si="2246"/>
        <v>0</v>
      </c>
      <c r="MR160" s="243">
        <f t="shared" si="2247"/>
        <v>0</v>
      </c>
      <c r="MS160" s="243">
        <f t="shared" si="2248"/>
        <v>0</v>
      </c>
      <c r="MT160" s="243">
        <f t="shared" si="2249"/>
        <v>0</v>
      </c>
      <c r="MU160" s="243">
        <f t="shared" si="2250"/>
        <v>0</v>
      </c>
      <c r="MV160" s="243">
        <f t="shared" si="2251"/>
        <v>0</v>
      </c>
      <c r="MW160" s="861">
        <f t="shared" si="2259"/>
        <v>44835</v>
      </c>
      <c r="MX160" s="253">
        <f t="shared" si="2260"/>
        <v>563791.125</v>
      </c>
      <c r="MY160" s="243">
        <f t="shared" si="2261"/>
        <v>0</v>
      </c>
      <c r="MZ160" s="243">
        <f t="shared" si="2262"/>
        <v>0</v>
      </c>
      <c r="NA160" s="243">
        <f t="shared" si="2263"/>
        <v>563791.125</v>
      </c>
      <c r="NB160" s="359"/>
      <c r="NC160" s="1159">
        <f t="shared" ref="NC160:NC171" si="2374">JT139</f>
        <v>44197</v>
      </c>
      <c r="ND160" s="378">
        <f t="shared" ref="ND160:ND171" si="2375">CV160</f>
        <v>3418.2550000000001</v>
      </c>
      <c r="NE160" s="378">
        <f t="shared" ref="NE160:NE171" si="2376">FX160</f>
        <v>0</v>
      </c>
      <c r="NF160" s="382">
        <f t="shared" ref="NF160:NF171" si="2377">JQ160</f>
        <v>0</v>
      </c>
      <c r="NG160" s="274">
        <f t="shared" ref="NG160:NG171" si="2378">SUM(ND160:NF160)</f>
        <v>3418.2550000000001</v>
      </c>
      <c r="NH160" s="819">
        <f t="shared" ref="NH160:NH171" si="2379">NC160</f>
        <v>44197</v>
      </c>
      <c r="NI160" s="269">
        <f t="shared" ref="NI160:NI171" si="2380">NG160*NK160</f>
        <v>3418.2550000000001</v>
      </c>
      <c r="NJ160" s="274">
        <f t="shared" ref="NJ160:NJ171" si="2381">NL160*NG160</f>
        <v>0</v>
      </c>
      <c r="NK160" s="1113">
        <f t="shared" ref="NK160:NK171" si="2382">(NG160&gt;0)*1</f>
        <v>1</v>
      </c>
      <c r="NL160" s="992">
        <f t="shared" ref="NL160:NL171" si="2383">(NG160&lt;0)*1</f>
        <v>0</v>
      </c>
      <c r="NM160" s="413">
        <f t="shared" ref="NM160:NM171" si="2384">NC160</f>
        <v>44197</v>
      </c>
      <c r="NN160" s="378">
        <f>NN156+NG160</f>
        <v>378006.22499999998</v>
      </c>
      <c r="NO160" s="243">
        <f>MAX(NN55:NN160)</f>
        <v>378006.22499999998</v>
      </c>
      <c r="NP160" s="243">
        <f t="shared" ref="NP160:NP171" si="2385">NN160-NO160</f>
        <v>0</v>
      </c>
      <c r="NQ160" s="276">
        <f>(NP160=NP203)*1</f>
        <v>0</v>
      </c>
      <c r="NR160" s="254">
        <f t="shared" ref="NR160:NR171" si="2386">NQ160*NM160</f>
        <v>0</v>
      </c>
      <c r="NS160" s="757"/>
      <c r="NT160" s="757"/>
      <c r="NU160" s="758"/>
      <c r="NV160" s="758"/>
      <c r="NW160" s="758"/>
      <c r="NX160" s="234"/>
      <c r="NY160" s="241"/>
      <c r="NZ160" s="241"/>
      <c r="OA160" s="143"/>
      <c r="OB160" s="241"/>
      <c r="OC160" s="241"/>
      <c r="OD160" s="236"/>
      <c r="OE160" s="236"/>
      <c r="OF160" s="236"/>
      <c r="OG160" s="234"/>
      <c r="OH160" s="143"/>
      <c r="OI160" s="236"/>
      <c r="OJ160" s="236"/>
      <c r="OK160" s="236"/>
      <c r="OL160" s="236"/>
      <c r="OM160" s="236"/>
      <c r="ON160" s="236"/>
      <c r="OO160" s="236"/>
      <c r="OP160" s="236"/>
      <c r="OQ160" s="236"/>
      <c r="OR160" s="236"/>
      <c r="OS160" s="236"/>
      <c r="OT160" s="236"/>
      <c r="OU160" s="236"/>
      <c r="OV160" s="236"/>
      <c r="OW160" s="236"/>
      <c r="OX160" s="236"/>
      <c r="OY160" s="236"/>
      <c r="OZ160" s="236"/>
      <c r="PA160" s="236"/>
      <c r="PB160" s="236"/>
      <c r="PC160" s="236"/>
      <c r="PD160" s="236"/>
      <c r="PE160" s="236"/>
      <c r="PF160" s="236"/>
      <c r="PG160" s="236"/>
      <c r="PH160" s="236"/>
      <c r="PI160" s="236"/>
      <c r="PJ160" s="236"/>
      <c r="PK160" s="236"/>
      <c r="PL160" s="236"/>
      <c r="PM160" s="236"/>
      <c r="PN160" s="236"/>
      <c r="PO160" s="236"/>
      <c r="PP160" s="236"/>
      <c r="PQ160" s="236"/>
      <c r="PR160" s="236"/>
      <c r="PS160" s="236"/>
      <c r="PT160" s="236"/>
      <c r="PU160" s="236"/>
      <c r="PV160" s="236"/>
      <c r="PW160" s="236"/>
      <c r="PX160" s="236"/>
      <c r="PY160" s="236"/>
      <c r="PZ160" s="236"/>
      <c r="QA160" s="236"/>
      <c r="QB160" s="236"/>
      <c r="QC160" s="236"/>
      <c r="QD160" s="236"/>
      <c r="QE160" s="236"/>
      <c r="QF160" s="236"/>
      <c r="QG160" s="236"/>
      <c r="QH160" s="236"/>
      <c r="QI160" s="236"/>
      <c r="QJ160" s="236"/>
      <c r="QK160" s="236"/>
      <c r="QL160" s="236"/>
      <c r="QM160" s="236"/>
      <c r="QN160" s="236"/>
      <c r="QO160" s="236"/>
      <c r="QP160" s="236"/>
      <c r="QQ160" s="236"/>
      <c r="QR160" s="236"/>
      <c r="QS160" s="236"/>
      <c r="QT160" s="236"/>
      <c r="QU160" s="236"/>
      <c r="QV160" s="236"/>
      <c r="QW160" s="236"/>
      <c r="QX160" s="236"/>
      <c r="QY160" s="84"/>
      <c r="QZ160" s="84"/>
      <c r="RA160" s="84"/>
      <c r="RB160" s="84"/>
      <c r="RC160" s="84"/>
      <c r="RD160" s="84"/>
      <c r="RE160" s="84"/>
      <c r="RF160" s="84"/>
      <c r="RG160" s="84"/>
      <c r="RH160" s="84"/>
      <c r="RI160" s="84"/>
      <c r="RJ160" s="84"/>
      <c r="RK160" s="84"/>
      <c r="RL160" s="84"/>
      <c r="RM160" s="84"/>
      <c r="RN160" s="84"/>
      <c r="RO160" s="84"/>
      <c r="RP160" s="84"/>
      <c r="RQ160" s="84"/>
      <c r="RR160" s="84"/>
      <c r="RS160" s="84"/>
      <c r="RT160" s="84"/>
      <c r="RU160" s="84"/>
      <c r="RV160" s="84"/>
      <c r="RW160" s="84"/>
      <c r="RX160" s="84"/>
      <c r="RY160" s="84"/>
      <c r="RZ160" s="84"/>
      <c r="SA160" s="84"/>
      <c r="SB160" s="84"/>
      <c r="SC160" s="84"/>
      <c r="SD160" s="84"/>
      <c r="SE160" s="84"/>
      <c r="SF160" s="84"/>
      <c r="SG160" s="84"/>
      <c r="SH160" s="84"/>
      <c r="SI160" s="84"/>
      <c r="SJ160" s="84"/>
      <c r="SK160" s="84"/>
      <c r="SL160" s="84"/>
      <c r="SM160" s="84"/>
      <c r="SN160" s="84"/>
      <c r="SO160" s="84"/>
      <c r="SP160" s="84"/>
      <c r="SQ160" s="84"/>
      <c r="SR160" s="84"/>
      <c r="SS160" s="84"/>
      <c r="ST160" s="84"/>
      <c r="SU160" s="84"/>
      <c r="SV160" s="84"/>
      <c r="SW160" s="84"/>
      <c r="SX160" s="84"/>
      <c r="SY160" s="84"/>
      <c r="SZ160" s="84"/>
      <c r="TA160" s="84"/>
      <c r="TB160" s="84"/>
      <c r="TC160" s="84"/>
      <c r="TD160" s="84"/>
      <c r="TE160" s="84"/>
      <c r="TF160" s="84"/>
      <c r="TG160" s="84"/>
      <c r="TH160" s="84"/>
      <c r="TI160" s="84"/>
      <c r="TJ160" s="84"/>
      <c r="TK160" s="84"/>
      <c r="TL160" s="84"/>
      <c r="TM160" s="84"/>
      <c r="TN160" s="84"/>
      <c r="TO160" s="84"/>
      <c r="TP160" s="84"/>
      <c r="TQ160" s="84"/>
      <c r="TR160" s="84"/>
      <c r="TS160" s="84"/>
      <c r="TT160" s="84"/>
      <c r="TU160" s="84"/>
      <c r="TV160" s="84"/>
      <c r="TW160" s="84"/>
      <c r="TX160" s="84"/>
      <c r="TY160" s="84"/>
      <c r="TZ160" s="84"/>
      <c r="UA160" s="84"/>
      <c r="UB160" s="84"/>
      <c r="UC160" s="84"/>
      <c r="UD160" s="84"/>
      <c r="UE160" s="84"/>
      <c r="UF160" s="84"/>
      <c r="UG160" s="84"/>
      <c r="UH160" s="84"/>
      <c r="UI160" s="84"/>
    </row>
    <row r="161" spans="1:555" s="90" customFormat="1" ht="19.5" customHeight="1" x14ac:dyDescent="0.35">
      <c r="A161" s="84"/>
      <c r="B161" s="1167">
        <f t="shared" ref="B161:B171" si="2387">EDATE(B160,1)</f>
        <v>44228</v>
      </c>
      <c r="C161" s="867">
        <f t="shared" ref="C161:C171" si="2388">G160</f>
        <v>28418.255000000001</v>
      </c>
      <c r="D161" s="869">
        <v>0</v>
      </c>
      <c r="E161" s="869">
        <v>0</v>
      </c>
      <c r="F161" s="867">
        <f t="shared" si="2264"/>
        <v>16202.630000000001</v>
      </c>
      <c r="G161" s="870">
        <f t="shared" ref="G161:G171" si="2389">F161+G160</f>
        <v>44620.885000000002</v>
      </c>
      <c r="H161" s="953">
        <f t="shared" ref="H161:H171" si="2390">F161/G160</f>
        <v>0.57014865972594031</v>
      </c>
      <c r="I161" s="355">
        <f t="shared" ref="I161:I171" si="2391">F161+I160</f>
        <v>394208.85499999998</v>
      </c>
      <c r="J161" s="355">
        <f>MAX(I55:I161)</f>
        <v>394208.85499999998</v>
      </c>
      <c r="K161" s="355">
        <f t="shared" si="2265"/>
        <v>0</v>
      </c>
      <c r="L161" s="1145">
        <f t="shared" si="2266"/>
        <v>44228</v>
      </c>
      <c r="M161" s="330">
        <f t="shared" ref="M161:M171" si="2392">M160</f>
        <v>0</v>
      </c>
      <c r="N161" s="1034">
        <v>7921.25</v>
      </c>
      <c r="O161" s="498">
        <f t="shared" si="2267"/>
        <v>0</v>
      </c>
      <c r="P161" s="330">
        <f t="shared" ref="P161:P171" si="2393">P160</f>
        <v>1</v>
      </c>
      <c r="Q161" s="382">
        <f t="shared" si="2268"/>
        <v>792.125</v>
      </c>
      <c r="R161" s="274">
        <f t="shared" si="2269"/>
        <v>792.125</v>
      </c>
      <c r="S161" s="499">
        <f t="shared" ref="S161:S171" si="2394">S160</f>
        <v>0</v>
      </c>
      <c r="T161" s="1036">
        <v>25215</v>
      </c>
      <c r="U161" s="269">
        <f t="shared" si="2270"/>
        <v>0</v>
      </c>
      <c r="V161" s="499">
        <f t="shared" ref="V161:V171" si="2395">V160</f>
        <v>1</v>
      </c>
      <c r="W161" s="1036">
        <v>2521.5</v>
      </c>
      <c r="X161" s="269">
        <f t="shared" si="2271"/>
        <v>2521.5</v>
      </c>
      <c r="Y161" s="499">
        <f t="shared" ref="Y161:Y171" si="2396">Y160</f>
        <v>0</v>
      </c>
      <c r="Z161" s="298">
        <v>13020</v>
      </c>
      <c r="AA161" s="392">
        <f t="shared" si="2272"/>
        <v>0</v>
      </c>
      <c r="AB161" s="330">
        <f t="shared" ref="AB161:AB171" si="2397">AB160</f>
        <v>0</v>
      </c>
      <c r="AC161" s="298">
        <f t="shared" si="2273"/>
        <v>6510</v>
      </c>
      <c r="AD161" s="274">
        <f t="shared" si="2274"/>
        <v>0</v>
      </c>
      <c r="AE161" s="499">
        <f t="shared" ref="AE161:AE171" si="2398">AE160</f>
        <v>1</v>
      </c>
      <c r="AF161" s="1036">
        <v>1302</v>
      </c>
      <c r="AG161" s="274">
        <f t="shared" si="2275"/>
        <v>1302</v>
      </c>
      <c r="AH161" s="499">
        <f t="shared" ref="AH161:AH171" si="2399">AH160</f>
        <v>0</v>
      </c>
      <c r="AI161" s="1036">
        <v>33105</v>
      </c>
      <c r="AJ161" s="392">
        <f t="shared" si="2276"/>
        <v>0</v>
      </c>
      <c r="AK161" s="330">
        <f t="shared" ref="AK161:AK171" si="2400">AK160</f>
        <v>0</v>
      </c>
      <c r="AL161" s="1036">
        <v>16552.5</v>
      </c>
      <c r="AM161" s="274">
        <f t="shared" si="2277"/>
        <v>0</v>
      </c>
      <c r="AN161" s="499">
        <f t="shared" ref="AN161:AN171" si="2401">AN160</f>
        <v>1</v>
      </c>
      <c r="AO161" s="1036">
        <v>6621</v>
      </c>
      <c r="AP161" s="392">
        <f t="shared" si="2278"/>
        <v>6621</v>
      </c>
      <c r="AQ161" s="316">
        <f t="shared" ref="AQ161:AQ171" si="2402">AQ160</f>
        <v>0</v>
      </c>
      <c r="AR161" s="1036">
        <v>15203.75</v>
      </c>
      <c r="AS161" s="392">
        <f t="shared" si="2279"/>
        <v>0</v>
      </c>
      <c r="AT161" s="276">
        <f t="shared" ref="AT161:AT171" si="2403">AT160</f>
        <v>0</v>
      </c>
      <c r="AU161" s="1036">
        <v>7601.87</v>
      </c>
      <c r="AV161" s="392">
        <f t="shared" si="2280"/>
        <v>0</v>
      </c>
      <c r="AW161" s="297">
        <f t="shared" ref="AW161:AW171" si="2404">AW160</f>
        <v>1</v>
      </c>
      <c r="AX161" s="1036">
        <v>1520.38</v>
      </c>
      <c r="AY161" s="274">
        <f t="shared" si="2281"/>
        <v>1520.38</v>
      </c>
      <c r="AZ161" s="499">
        <f t="shared" ref="AZ161:AZ171" si="2405">AZ160</f>
        <v>0</v>
      </c>
      <c r="BA161" s="268">
        <v>2430</v>
      </c>
      <c r="BB161" s="392">
        <f t="shared" si="2282"/>
        <v>0</v>
      </c>
      <c r="BC161" s="330">
        <f t="shared" ref="BC161:BC171" si="2406">BC160</f>
        <v>0</v>
      </c>
      <c r="BD161" s="268">
        <v>420</v>
      </c>
      <c r="BE161" s="274">
        <f t="shared" si="2283"/>
        <v>0</v>
      </c>
      <c r="BF161" s="499">
        <f t="shared" ref="BF161:BF171" si="2407">BF160</f>
        <v>0</v>
      </c>
      <c r="BG161" s="1036">
        <v>3875</v>
      </c>
      <c r="BH161" s="358">
        <f t="shared" si="2284"/>
        <v>0</v>
      </c>
      <c r="BI161" s="499">
        <f t="shared" ref="BI161:BI171" si="2408">BI160</f>
        <v>0</v>
      </c>
      <c r="BJ161" s="1036">
        <v>2918.75</v>
      </c>
      <c r="BK161" s="269">
        <f t="shared" si="2285"/>
        <v>0</v>
      </c>
      <c r="BL161" s="499">
        <f t="shared" ref="BL161:BL171" si="2409">BL160</f>
        <v>1</v>
      </c>
      <c r="BM161" s="382">
        <f t="shared" si="2286"/>
        <v>1459.375</v>
      </c>
      <c r="BN161" s="392">
        <f t="shared" si="2287"/>
        <v>1459.375</v>
      </c>
      <c r="BO161" s="499">
        <f t="shared" ref="BO161:BO171" si="2410">BO160</f>
        <v>0</v>
      </c>
      <c r="BP161" s="1036">
        <v>1968.75</v>
      </c>
      <c r="BQ161" s="274">
        <f t="shared" si="2288"/>
        <v>0</v>
      </c>
      <c r="BR161" s="499">
        <f t="shared" ref="BR161:BR171" si="2411">BR160</f>
        <v>0</v>
      </c>
      <c r="BS161" s="298">
        <v>2662.5</v>
      </c>
      <c r="BT161" s="269">
        <f t="shared" si="2289"/>
        <v>0</v>
      </c>
      <c r="BU161" s="499">
        <f t="shared" ref="BU161:BU171" si="2412">BU160</f>
        <v>1</v>
      </c>
      <c r="BV161" s="298">
        <f t="shared" si="2290"/>
        <v>1331.25</v>
      </c>
      <c r="BW161" s="392">
        <f t="shared" si="2291"/>
        <v>1331.25</v>
      </c>
      <c r="BX161" s="499">
        <f t="shared" ref="BX161:BX171" si="2413">BX160</f>
        <v>0</v>
      </c>
      <c r="BY161" s="964">
        <v>-375</v>
      </c>
      <c r="BZ161" s="392">
        <f t="shared" si="2292"/>
        <v>0</v>
      </c>
      <c r="CA161" s="297">
        <f>CA160</f>
        <v>0</v>
      </c>
      <c r="CB161" s="1036">
        <v>6550</v>
      </c>
      <c r="CC161" s="269">
        <f t="shared" si="2293"/>
        <v>0</v>
      </c>
      <c r="CD161" s="501">
        <f t="shared" ref="CD161:CD171" si="2414">CD160</f>
        <v>0</v>
      </c>
      <c r="CE161" s="298">
        <f t="shared" si="2294"/>
        <v>3275</v>
      </c>
      <c r="CF161" s="500">
        <f t="shared" si="2295"/>
        <v>0</v>
      </c>
      <c r="CG161" s="330">
        <f t="shared" ref="CG161:CG171" si="2415">CG160</f>
        <v>1</v>
      </c>
      <c r="CH161" s="1036">
        <v>655</v>
      </c>
      <c r="CI161" s="299">
        <f t="shared" si="2296"/>
        <v>655</v>
      </c>
      <c r="CJ161" s="499">
        <f t="shared" ref="CJ161:CJ171" si="2416">CJ160</f>
        <v>0</v>
      </c>
      <c r="CK161" s="268"/>
      <c r="CL161" s="392">
        <f t="shared" si="2297"/>
        <v>0</v>
      </c>
      <c r="CM161" s="330">
        <f t="shared" ref="CM161:CM171" si="2417">CM160</f>
        <v>0</v>
      </c>
      <c r="CN161" s="268"/>
      <c r="CO161" s="269">
        <f t="shared" si="2298"/>
        <v>0</v>
      </c>
      <c r="CP161" s="501">
        <f t="shared" ref="CP161:CP171" si="2418">CP160</f>
        <v>0</v>
      </c>
      <c r="CQ161" s="268"/>
      <c r="CR161" s="299"/>
      <c r="CS161" s="330">
        <f t="shared" ref="CS161:CS171" si="2419">CS160</f>
        <v>1</v>
      </c>
      <c r="CT161" s="268"/>
      <c r="CU161" s="274">
        <f t="shared" si="2299"/>
        <v>0</v>
      </c>
      <c r="CV161" s="323">
        <f t="shared" si="2300"/>
        <v>16202.630000000001</v>
      </c>
      <c r="CW161" s="323">
        <f t="shared" ref="CW161:CW171" si="2420">CV161+CW160</f>
        <v>394208.85499999998</v>
      </c>
      <c r="CX161" s="223"/>
      <c r="CY161" s="1127">
        <f t="shared" ref="CY161:CY171" si="2421">EDATE(CY160,1)</f>
        <v>44228</v>
      </c>
      <c r="CZ161" s="297">
        <f t="shared" ref="CZ161:CZ171" si="2422">CZ160</f>
        <v>0</v>
      </c>
      <c r="DA161" s="269">
        <v>3493.75</v>
      </c>
      <c r="DB161" s="299">
        <f t="shared" si="2301"/>
        <v>0</v>
      </c>
      <c r="DC161" s="297">
        <f t="shared" ref="DC161:DC171" si="2423">DC160</f>
        <v>0</v>
      </c>
      <c r="DD161" s="298">
        <f t="shared" si="2302"/>
        <v>349.375</v>
      </c>
      <c r="DE161" s="299">
        <f t="shared" si="2303"/>
        <v>0</v>
      </c>
      <c r="DF161" s="297">
        <f t="shared" ref="DF161:DF171" si="2424">DF160</f>
        <v>0</v>
      </c>
      <c r="DG161" s="1220">
        <v>13580</v>
      </c>
      <c r="DH161" s="299">
        <f t="shared" si="2304"/>
        <v>0</v>
      </c>
      <c r="DI161" s="297">
        <f t="shared" ref="DI161:DI171" si="2425">DI160</f>
        <v>0</v>
      </c>
      <c r="DJ161" s="515">
        <v>1358</v>
      </c>
      <c r="DK161" s="596">
        <f t="shared" si="2305"/>
        <v>0</v>
      </c>
      <c r="DL161" s="297">
        <f t="shared" ref="DL161:DL171" si="2426">DL160</f>
        <v>0</v>
      </c>
      <c r="DM161" s="1220">
        <v>11170</v>
      </c>
      <c r="DN161" s="596">
        <f t="shared" si="2306"/>
        <v>0</v>
      </c>
      <c r="DO161" s="330">
        <f t="shared" ref="DO161:DO171" si="2427">DO160</f>
        <v>0</v>
      </c>
      <c r="DP161" s="298">
        <f t="shared" si="2307"/>
        <v>5585</v>
      </c>
      <c r="DQ161" s="274">
        <f t="shared" si="2308"/>
        <v>0</v>
      </c>
      <c r="DR161" s="499">
        <f t="shared" ref="DR161:DR171" si="2428">DR160</f>
        <v>0</v>
      </c>
      <c r="DS161" s="298">
        <f t="shared" si="2309"/>
        <v>1117</v>
      </c>
      <c r="DT161" s="274">
        <f t="shared" si="2310"/>
        <v>0</v>
      </c>
      <c r="DU161" s="297">
        <f t="shared" ref="DU161:DU171" si="2429">DU160</f>
        <v>0</v>
      </c>
      <c r="DV161" s="1043">
        <v>-10535</v>
      </c>
      <c r="DW161" s="596">
        <f t="shared" si="2311"/>
        <v>0</v>
      </c>
      <c r="DX161" s="297">
        <f t="shared" ref="DX161:DX171" si="2430">DX160</f>
        <v>0</v>
      </c>
      <c r="DY161" s="269">
        <f t="shared" si="2312"/>
        <v>-5267.5</v>
      </c>
      <c r="DZ161" s="596">
        <f t="shared" si="2313"/>
        <v>0</v>
      </c>
      <c r="EA161" s="297">
        <f t="shared" ref="EA161:EA171" si="2431">EA160</f>
        <v>0</v>
      </c>
      <c r="EB161" s="1058">
        <v>-2107</v>
      </c>
      <c r="EC161" s="596">
        <f t="shared" si="2314"/>
        <v>0</v>
      </c>
      <c r="ED161" s="297">
        <f t="shared" ref="ED161:ED171" si="2432">ED160</f>
        <v>0</v>
      </c>
      <c r="EE161" s="274">
        <v>16487.5</v>
      </c>
      <c r="EF161" s="596">
        <f t="shared" si="2315"/>
        <v>0</v>
      </c>
      <c r="EG161" s="297">
        <f t="shared" ref="EG161:EG171" si="2433">EG160</f>
        <v>0</v>
      </c>
      <c r="EH161" s="269">
        <f t="shared" si="2316"/>
        <v>8243.75</v>
      </c>
      <c r="EI161" s="596">
        <f t="shared" si="2317"/>
        <v>0</v>
      </c>
      <c r="EJ161" s="276">
        <f t="shared" ref="EJ161:EJ171" si="2434">EJ160</f>
        <v>0</v>
      </c>
      <c r="EK161" s="269">
        <f t="shared" si="2318"/>
        <v>1648.75</v>
      </c>
      <c r="EL161" s="596">
        <f t="shared" si="2319"/>
        <v>0</v>
      </c>
      <c r="EM161" s="297">
        <f t="shared" ref="EM161:EM171" si="2435">EM160</f>
        <v>0</v>
      </c>
      <c r="EN161" s="1233">
        <v>2565</v>
      </c>
      <c r="EO161" s="596">
        <f t="shared" si="2320"/>
        <v>0</v>
      </c>
      <c r="EP161" s="297">
        <f t="shared" ref="EP161:EP171" si="2436">EP160</f>
        <v>0</v>
      </c>
      <c r="EQ161" s="269">
        <v>1275</v>
      </c>
      <c r="ER161" s="596">
        <f t="shared" si="2321"/>
        <v>0</v>
      </c>
      <c r="ES161" s="297">
        <f t="shared" ref="ES161:ES171" si="2437">ES160</f>
        <v>0</v>
      </c>
      <c r="ET161" s="515">
        <v>3960</v>
      </c>
      <c r="EU161" s="596">
        <f t="shared" si="2322"/>
        <v>0</v>
      </c>
      <c r="EV161" s="297">
        <f t="shared" ref="EV161:EV171" si="2438">EV160</f>
        <v>0</v>
      </c>
      <c r="EW161" s="515">
        <v>2837.5</v>
      </c>
      <c r="EX161" s="596">
        <f t="shared" si="2323"/>
        <v>0</v>
      </c>
      <c r="EY161" s="297">
        <f t="shared" ref="EY161:EY171" si="2439">EY160</f>
        <v>0</v>
      </c>
      <c r="EZ161" s="515">
        <v>1418.75</v>
      </c>
      <c r="FA161" s="596">
        <f t="shared" si="2324"/>
        <v>0</v>
      </c>
      <c r="FB161" s="297">
        <f t="shared" ref="FB161:FB171" si="2440">FB160</f>
        <v>0</v>
      </c>
      <c r="FC161" s="515">
        <v>831.25</v>
      </c>
      <c r="FD161" s="596">
        <f t="shared" si="2325"/>
        <v>0</v>
      </c>
      <c r="FE161" s="297">
        <f t="shared" ref="FE161:FE171" si="2441">FE160</f>
        <v>0</v>
      </c>
      <c r="FF161" s="515">
        <v>1412.5</v>
      </c>
      <c r="FG161" s="596">
        <f t="shared" si="2326"/>
        <v>0</v>
      </c>
      <c r="FH161" s="297">
        <f t="shared" ref="FH161:FH171" si="2442">FH160</f>
        <v>0</v>
      </c>
      <c r="FI161" s="515">
        <v>706.25</v>
      </c>
      <c r="FJ161" s="596">
        <f t="shared" si="2327"/>
        <v>0</v>
      </c>
      <c r="FK161" s="297">
        <f t="shared" ref="FK161:FK171" si="2443">FK160</f>
        <v>0</v>
      </c>
      <c r="FL161" s="515">
        <v>1180</v>
      </c>
      <c r="FM161" s="596">
        <f t="shared" si="2328"/>
        <v>0</v>
      </c>
      <c r="FN161" s="297">
        <f t="shared" ref="FN161:FN171" si="2444">FN160</f>
        <v>0</v>
      </c>
      <c r="FO161" s="515">
        <v>3730</v>
      </c>
      <c r="FP161" s="274">
        <f t="shared" si="2329"/>
        <v>0</v>
      </c>
      <c r="FQ161" s="274"/>
      <c r="FR161" s="297">
        <f t="shared" ref="FR161:FR171" si="2445">FR160</f>
        <v>0</v>
      </c>
      <c r="FS161" s="269">
        <f t="shared" si="2330"/>
        <v>1865</v>
      </c>
      <c r="FT161" s="596">
        <f t="shared" si="2331"/>
        <v>0</v>
      </c>
      <c r="FU161" s="297">
        <f t="shared" ref="FU161:FU171" si="2446">FU160</f>
        <v>0</v>
      </c>
      <c r="FV161" s="269">
        <f t="shared" si="2332"/>
        <v>373</v>
      </c>
      <c r="FW161" s="596">
        <f t="shared" si="2333"/>
        <v>0</v>
      </c>
      <c r="FX161" s="301">
        <f t="shared" si="2334"/>
        <v>0</v>
      </c>
      <c r="FY161" s="492">
        <f t="shared" ref="FY161:FY171" si="2447">FX161+FY160</f>
        <v>0</v>
      </c>
      <c r="FZ161" s="302"/>
      <c r="GA161" s="1131">
        <f t="shared" si="2335"/>
        <v>44228</v>
      </c>
      <c r="GB161" s="316">
        <f t="shared" ref="GB161:GB171" si="2448">GB160</f>
        <v>0</v>
      </c>
      <c r="GC161" s="323">
        <v>1672.5</v>
      </c>
      <c r="GD161" s="268">
        <f t="shared" si="2336"/>
        <v>0</v>
      </c>
      <c r="GE161" s="316">
        <f t="shared" ref="GE161:GE171" si="2449">GE160</f>
        <v>0</v>
      </c>
      <c r="GF161" s="1036">
        <v>167.25</v>
      </c>
      <c r="GG161" s="386">
        <f t="shared" si="2337"/>
        <v>0</v>
      </c>
      <c r="GH161" s="669">
        <f t="shared" ref="GH161:GH171" si="2450">GH160</f>
        <v>0</v>
      </c>
      <c r="GI161" s="1036">
        <v>13355</v>
      </c>
      <c r="GJ161" s="268">
        <f t="shared" si="2338"/>
        <v>0</v>
      </c>
      <c r="GK161" s="546">
        <f t="shared" ref="GK161:GK171" si="2451">GK160</f>
        <v>0</v>
      </c>
      <c r="GL161" s="268">
        <f t="shared" si="2339"/>
        <v>1335.5</v>
      </c>
      <c r="GM161" s="386">
        <f t="shared" si="2340"/>
        <v>0</v>
      </c>
      <c r="GN161" s="297">
        <f t="shared" ref="GN161:GN171" si="2452">GN160</f>
        <v>0</v>
      </c>
      <c r="GO161" s="269">
        <v>3691.25</v>
      </c>
      <c r="GP161" s="596">
        <f t="shared" si="2341"/>
        <v>0</v>
      </c>
      <c r="GQ161" s="330">
        <f t="shared" ref="GQ161:GQ171" si="2453">GQ160</f>
        <v>0</v>
      </c>
      <c r="GR161" s="298">
        <f t="shared" si="2342"/>
        <v>1845.625</v>
      </c>
      <c r="GS161" s="274">
        <f t="shared" si="2343"/>
        <v>0</v>
      </c>
      <c r="GT161" s="499">
        <f t="shared" ref="GT161:GT171" si="2454">GT160</f>
        <v>0</v>
      </c>
      <c r="GU161" s="298">
        <f t="shared" si="2344"/>
        <v>369.125</v>
      </c>
      <c r="GV161" s="274">
        <f t="shared" si="2345"/>
        <v>0</v>
      </c>
      <c r="GW161" s="499">
        <f t="shared" ref="GW161:GW171" si="2455">GW160</f>
        <v>0</v>
      </c>
      <c r="GX161" s="964">
        <v>-18805</v>
      </c>
      <c r="GY161" s="274">
        <f t="shared" si="2346"/>
        <v>0</v>
      </c>
      <c r="GZ161" s="499">
        <f t="shared" ref="GZ161:GZ171" si="2456">GZ160</f>
        <v>0</v>
      </c>
      <c r="HA161" s="298">
        <f t="shared" si="2347"/>
        <v>-9402.5</v>
      </c>
      <c r="HB161" s="274">
        <f t="shared" si="2348"/>
        <v>0</v>
      </c>
      <c r="HC161" s="499">
        <f t="shared" ref="HC161:HC171" si="2457">HC160</f>
        <v>0</v>
      </c>
      <c r="HD161" s="964">
        <v>-3761</v>
      </c>
      <c r="HE161" s="274">
        <f t="shared" si="2349"/>
        <v>0</v>
      </c>
      <c r="HF161" s="691">
        <f t="shared" ref="HF161:HF171" si="2458">HF160</f>
        <v>0</v>
      </c>
      <c r="HG161" s="317">
        <v>11210</v>
      </c>
      <c r="HH161" s="498">
        <f t="shared" si="2350"/>
        <v>0</v>
      </c>
      <c r="HI161" s="691">
        <f t="shared" ref="HI161:HI171" si="2459">HI160</f>
        <v>0</v>
      </c>
      <c r="HJ161" s="317">
        <f t="shared" si="2351"/>
        <v>5605</v>
      </c>
      <c r="HK161" s="498">
        <f t="shared" si="2352"/>
        <v>0</v>
      </c>
      <c r="HL161" s="689">
        <f t="shared" ref="HL161:HL171" si="2460">HL160</f>
        <v>0</v>
      </c>
      <c r="HM161" s="317">
        <f t="shared" si="2353"/>
        <v>1121</v>
      </c>
      <c r="HN161" s="317">
        <f t="shared" si="2354"/>
        <v>0</v>
      </c>
      <c r="HO161" s="691">
        <f t="shared" ref="HO161:HO171" si="2461">HO160</f>
        <v>0</v>
      </c>
      <c r="HP161" s="1036">
        <v>1770</v>
      </c>
      <c r="HQ161" s="498">
        <f t="shared" si="2355"/>
        <v>0</v>
      </c>
      <c r="HR161" s="499"/>
      <c r="HS161" s="298"/>
      <c r="HT161" s="392"/>
      <c r="HU161" s="691">
        <f t="shared" ref="HU161:HU171" si="2462">HU160</f>
        <v>0</v>
      </c>
      <c r="HV161" s="1036">
        <v>845</v>
      </c>
      <c r="HW161" s="498">
        <f t="shared" si="2356"/>
        <v>0</v>
      </c>
      <c r="HX161" s="499"/>
      <c r="HY161" s="298"/>
      <c r="HZ161" s="392"/>
      <c r="IA161" s="689">
        <f t="shared" ref="IA161:IA171" si="2463">IA160</f>
        <v>0</v>
      </c>
      <c r="IB161" s="1036">
        <v>4300</v>
      </c>
      <c r="IC161" s="317">
        <f t="shared" si="2357"/>
        <v>0</v>
      </c>
      <c r="ID161" s="499">
        <f t="shared" ref="ID161:ID171" si="2464">ID160</f>
        <v>0</v>
      </c>
      <c r="IE161" s="1036">
        <v>401</v>
      </c>
      <c r="IF161" s="392">
        <f t="shared" si="2358"/>
        <v>0</v>
      </c>
      <c r="IG161" s="691">
        <f t="shared" ref="IG161:IG171" si="2465">IG160</f>
        <v>0</v>
      </c>
      <c r="IH161" s="317">
        <v>1343.75</v>
      </c>
      <c r="II161" s="498">
        <f t="shared" si="2359"/>
        <v>0</v>
      </c>
      <c r="IJ161" s="691">
        <f t="shared" ref="IJ161:IJ171" si="2466">IJ160</f>
        <v>0</v>
      </c>
      <c r="IK161" s="298">
        <f t="shared" si="2360"/>
        <v>671.875</v>
      </c>
      <c r="IL161" s="317">
        <f t="shared" si="2361"/>
        <v>0</v>
      </c>
      <c r="IM161" s="499">
        <f t="shared" ref="IM161:IM171" si="2467">IM160</f>
        <v>0</v>
      </c>
      <c r="IN161" s="1036">
        <v>105.38</v>
      </c>
      <c r="IO161" s="392">
        <f t="shared" si="2362"/>
        <v>0</v>
      </c>
      <c r="IP161" s="499">
        <f t="shared" ref="IP161:IP171" si="2468">IP160</f>
        <v>0</v>
      </c>
      <c r="IQ161" s="1036">
        <v>500</v>
      </c>
      <c r="IR161" s="392">
        <f t="shared" si="2363"/>
        <v>0</v>
      </c>
      <c r="IS161" s="499"/>
      <c r="IT161" s="298"/>
      <c r="IU161" s="392"/>
      <c r="IV161" s="499">
        <f t="shared" ref="IV161:IV171" si="2469">IV160</f>
        <v>0</v>
      </c>
      <c r="IW161" s="298">
        <v>-56.25</v>
      </c>
      <c r="IX161" s="392">
        <f t="shared" si="2364"/>
        <v>0</v>
      </c>
      <c r="IY161" s="499">
        <f t="shared" ref="IY161:IY171" si="2470">IY160</f>
        <v>0</v>
      </c>
      <c r="IZ161" s="298">
        <f t="shared" si="2365"/>
        <v>-28.125</v>
      </c>
      <c r="JA161" s="392">
        <f t="shared" si="2366"/>
        <v>0</v>
      </c>
      <c r="JB161" s="385">
        <f t="shared" ref="JB161:JB171" si="2471">JB160</f>
        <v>0</v>
      </c>
      <c r="JC161" s="298">
        <v>-63.87</v>
      </c>
      <c r="JD161" s="392">
        <f t="shared" si="2367"/>
        <v>0</v>
      </c>
      <c r="JE161" s="499">
        <f t="shared" ref="JE161:JE171" si="2472">JE160</f>
        <v>0</v>
      </c>
      <c r="JF161" s="298">
        <v>935</v>
      </c>
      <c r="JG161" s="392">
        <f t="shared" si="2368"/>
        <v>0</v>
      </c>
      <c r="JH161" s="499">
        <f t="shared" ref="JH161:JH171" si="2473">JH160</f>
        <v>0</v>
      </c>
      <c r="JI161" s="1036">
        <v>6800</v>
      </c>
      <c r="JJ161" s="392">
        <f t="shared" si="2369"/>
        <v>0</v>
      </c>
      <c r="JK161" s="499">
        <f t="shared" ref="JK161:JK171" si="2474">JK160</f>
        <v>0</v>
      </c>
      <c r="JL161" s="1036">
        <v>3400</v>
      </c>
      <c r="JM161" s="392">
        <f t="shared" si="2370"/>
        <v>0</v>
      </c>
      <c r="JN161" s="499">
        <f t="shared" ref="JN161:JN171" si="2475">JN160</f>
        <v>0</v>
      </c>
      <c r="JO161" s="298">
        <f t="shared" si="2371"/>
        <v>680</v>
      </c>
      <c r="JP161" s="392">
        <f t="shared" si="2372"/>
        <v>0</v>
      </c>
      <c r="JQ161" s="561">
        <f t="shared" si="2373"/>
        <v>0</v>
      </c>
      <c r="JR161" s="498">
        <f t="shared" ref="JR161:JR171" si="2476">JR160+JQ161</f>
        <v>0</v>
      </c>
      <c r="JS161" s="223"/>
      <c r="JT161" s="254">
        <f t="shared" si="2173"/>
        <v>44866</v>
      </c>
      <c r="JU161" s="253">
        <f t="shared" si="2174"/>
        <v>0</v>
      </c>
      <c r="JV161" s="253">
        <f t="shared" si="2175"/>
        <v>62035.009999999995</v>
      </c>
      <c r="JW161" s="253">
        <f t="shared" si="2176"/>
        <v>0</v>
      </c>
      <c r="JX161" s="253">
        <f t="shared" ref="JX161" si="2477">JX160+X185</f>
        <v>76798.5</v>
      </c>
      <c r="JY161" s="253">
        <f t="shared" ref="JY161" si="2478">JY160+AA185</f>
        <v>0</v>
      </c>
      <c r="JZ161" s="253">
        <f t="shared" ref="JZ161" si="2479">JZ160+AD185</f>
        <v>0</v>
      </c>
      <c r="KA161" s="253">
        <f t="shared" ref="KA161" si="2480">KA160+AG185</f>
        <v>35693</v>
      </c>
      <c r="KB161" s="253">
        <f t="shared" ref="KB161" si="2481">KB160+AJ185</f>
        <v>0</v>
      </c>
      <c r="KC161" s="253">
        <f t="shared" ref="KC161" si="2482">KC160+AM185</f>
        <v>0</v>
      </c>
      <c r="KD161" s="831">
        <f t="shared" ref="KD161" si="2483">KD160+AP185</f>
        <v>89044</v>
      </c>
      <c r="KE161" s="831">
        <f t="shared" ref="KE161" si="2484">KE160+AS185</f>
        <v>0</v>
      </c>
      <c r="KF161" s="831">
        <f t="shared" ref="KF161" si="2485">KF160+AV185</f>
        <v>0</v>
      </c>
      <c r="KG161" s="831">
        <f t="shared" ref="KG161" si="2486">KG160+AY185</f>
        <v>27652.12</v>
      </c>
      <c r="KH161" s="831">
        <f t="shared" ref="KH161" si="2487">KH160+BB185</f>
        <v>0</v>
      </c>
      <c r="KI161" s="831">
        <f t="shared" ref="KI161" si="2488">KI160+BE185</f>
        <v>0</v>
      </c>
      <c r="KJ161" s="253">
        <f t="shared" ref="KJ161" si="2489">KJ160+BH185</f>
        <v>0</v>
      </c>
      <c r="KK161" s="831">
        <f t="shared" ref="KK161" si="2490">KK160+BK185</f>
        <v>0</v>
      </c>
      <c r="KL161" s="831">
        <f t="shared" ref="KL161" si="2491">KL160+BN185</f>
        <v>144084.375</v>
      </c>
      <c r="KM161" s="831">
        <f t="shared" ref="KM161" si="2492">KM160+BQ185</f>
        <v>0</v>
      </c>
      <c r="KN161" s="831">
        <f t="shared" ref="KN161" si="2493">KN160+BT185</f>
        <v>0</v>
      </c>
      <c r="KO161" s="831">
        <f t="shared" ref="KO161" si="2494">KO160+BW185</f>
        <v>110056.25</v>
      </c>
      <c r="KP161" s="831">
        <f t="shared" ref="KP161" si="2495">KP160+BZ185</f>
        <v>0</v>
      </c>
      <c r="KQ161" s="831">
        <f t="shared" ref="KQ161" si="2496">KQ160+CC185</f>
        <v>0</v>
      </c>
      <c r="KR161" s="831">
        <f t="shared" ref="KR161" si="2497">KR160+CF185</f>
        <v>0</v>
      </c>
      <c r="KS161" s="831">
        <f t="shared" ref="KS161" si="2498">KS160+CI185</f>
        <v>34365</v>
      </c>
      <c r="KT161" s="243">
        <f t="shared" ref="KT161" si="2499">KT160+DB185</f>
        <v>0</v>
      </c>
      <c r="KU161" s="243">
        <f t="shared" ref="KU161" si="2500">KU160+DE185</f>
        <v>0</v>
      </c>
      <c r="KV161" s="243">
        <f t="shared" ref="KV161" si="2501">KV160+DH185</f>
        <v>0</v>
      </c>
      <c r="KW161" s="243">
        <f t="shared" ref="KW161" si="2502">KW160+DK185</f>
        <v>0</v>
      </c>
      <c r="KX161" s="243">
        <f t="shared" ref="KX161" si="2503">KX160+DN185</f>
        <v>0</v>
      </c>
      <c r="KY161" s="243">
        <f t="shared" ref="KY161" si="2504">KY160+DQ185</f>
        <v>0</v>
      </c>
      <c r="KZ161" s="243">
        <f t="shared" ref="KZ161" si="2505">DT185+KZ160</f>
        <v>0</v>
      </c>
      <c r="LA161" s="243">
        <f t="shared" ref="LA161" si="2506">LA160+DW185</f>
        <v>0</v>
      </c>
      <c r="LB161" s="243">
        <f t="shared" ref="LB161" si="2507">LB160+DZ185</f>
        <v>0</v>
      </c>
      <c r="LC161" s="243">
        <f t="shared" ref="LC161" si="2508">LC160+EC185</f>
        <v>0</v>
      </c>
      <c r="LD161" s="243">
        <f t="shared" ref="LD161" si="2509">LD160+EF185</f>
        <v>0</v>
      </c>
      <c r="LE161" s="243">
        <f t="shared" ref="LE161" si="2510">LE160+EI185</f>
        <v>0</v>
      </c>
      <c r="LF161" s="243">
        <f t="shared" ref="LF161" si="2511">LF160+EL185</f>
        <v>0</v>
      </c>
      <c r="LG161" s="243">
        <f t="shared" ref="LG161" si="2512">LG160+EO185</f>
        <v>0</v>
      </c>
      <c r="LH161" s="243">
        <f t="shared" ref="LH161" si="2513">LH160+ER185</f>
        <v>0</v>
      </c>
      <c r="LI161" s="243">
        <f t="shared" ref="LI161" si="2514">LI160+EU185</f>
        <v>0</v>
      </c>
      <c r="LJ161" s="243">
        <f t="shared" ref="LJ161" si="2515">LJ160+EX185</f>
        <v>0</v>
      </c>
      <c r="LK161" s="243">
        <f t="shared" ref="LK161" si="2516">LK160+FA185</f>
        <v>0</v>
      </c>
      <c r="LL161" s="243">
        <f t="shared" ref="LL161" si="2517">LL160+FD185</f>
        <v>0</v>
      </c>
      <c r="LM161" s="243">
        <f t="shared" ref="LM161" si="2518">LM160+FG185</f>
        <v>0</v>
      </c>
      <c r="LN161" s="243">
        <f t="shared" ref="LN161" si="2519">LN160+FJ185</f>
        <v>0</v>
      </c>
      <c r="LO161" s="243">
        <f t="shared" ref="LO161" si="2520">LO160+FP185</f>
        <v>0</v>
      </c>
      <c r="LP161" s="243">
        <f t="shared" ref="LP161" si="2521">LP160+FT185</f>
        <v>0</v>
      </c>
      <c r="LQ161" s="243">
        <f t="shared" ref="LQ161" si="2522">LQ160+FW185</f>
        <v>0</v>
      </c>
      <c r="LR161" s="243">
        <f t="shared" ref="LR161" si="2523">LR160+GD185</f>
        <v>0</v>
      </c>
      <c r="LS161" s="243">
        <f t="shared" ref="LS161" si="2524">LS160+GG185</f>
        <v>0</v>
      </c>
      <c r="LT161" s="243">
        <f t="shared" ref="LT161" si="2525">LT160+GJ185</f>
        <v>0</v>
      </c>
      <c r="LU161" s="243">
        <f t="shared" ref="LU161" si="2526">LU160+GM185</f>
        <v>0</v>
      </c>
      <c r="LV161" s="243">
        <f t="shared" ref="LV161" si="2527">LV160+GP185</f>
        <v>0</v>
      </c>
      <c r="LW161" s="243">
        <f t="shared" ref="LW161" si="2528">LW160+GS185</f>
        <v>0</v>
      </c>
      <c r="LX161" s="243">
        <f t="shared" ref="LX161" si="2529">LX160+GV185</f>
        <v>0</v>
      </c>
      <c r="LY161" s="243">
        <f t="shared" ref="LY161" si="2530">LY160+GY185</f>
        <v>0</v>
      </c>
      <c r="LZ161" s="243">
        <f t="shared" ref="LZ161" si="2531">LZ160+HB185</f>
        <v>0</v>
      </c>
      <c r="MA161" s="243">
        <f t="shared" ref="MA161" si="2532">MA160+HE185</f>
        <v>0</v>
      </c>
      <c r="MB161" s="243">
        <f t="shared" ref="MB161" si="2533">MB160+HH185</f>
        <v>0</v>
      </c>
      <c r="MC161" s="243">
        <f t="shared" ref="MC161" si="2534">MC160+HK185</f>
        <v>0</v>
      </c>
      <c r="MD161" s="243">
        <f t="shared" ref="MD161" si="2535">MD160+HN185</f>
        <v>0</v>
      </c>
      <c r="ME161" s="243">
        <f t="shared" ref="ME161" si="2536">ME160+HQ185</f>
        <v>0</v>
      </c>
      <c r="MF161" s="243">
        <f t="shared" ref="MF161" si="2537">MF160+HW185</f>
        <v>0</v>
      </c>
      <c r="MG161" s="243">
        <f t="shared" ref="MG161" si="2538">MG160+IC185</f>
        <v>0</v>
      </c>
      <c r="MH161" s="243">
        <f t="shared" ref="MH161" si="2539">MH160+II185</f>
        <v>0</v>
      </c>
      <c r="MI161" s="243">
        <f t="shared" ref="MI161" si="2540">MI160+IL185</f>
        <v>0</v>
      </c>
      <c r="MJ161" s="243">
        <f t="shared" ref="MJ161" si="2541">MJ160+IR185</f>
        <v>0</v>
      </c>
      <c r="MK161" s="243">
        <f t="shared" ref="MK161" si="2542">MK160+IX185</f>
        <v>0</v>
      </c>
      <c r="ML161" s="243">
        <f t="shared" ref="ML161" si="2543">ML160+JA185</f>
        <v>0</v>
      </c>
      <c r="MM161" s="243">
        <f t="shared" ref="MM161" si="2544">MM160+JG185</f>
        <v>0</v>
      </c>
      <c r="MN161" s="243">
        <f t="shared" ref="MN161" si="2545">MN160+JJ185</f>
        <v>0</v>
      </c>
      <c r="MO161" s="243">
        <f t="shared" ref="MO161" si="2546">MO160+JM185</f>
        <v>0</v>
      </c>
      <c r="MP161" s="243">
        <f t="shared" ref="MP161" si="2547">MP160+JP185</f>
        <v>0</v>
      </c>
      <c r="MQ161" s="243">
        <f t="shared" ref="MQ161" si="2548">HT185+MQ160</f>
        <v>0</v>
      </c>
      <c r="MR161" s="243">
        <f t="shared" ref="MR161" si="2549">HZ185+MR160</f>
        <v>0</v>
      </c>
      <c r="MS161" s="243">
        <f t="shared" ref="MS161" si="2550">IF185+MS160</f>
        <v>0</v>
      </c>
      <c r="MT161" s="243">
        <f t="shared" ref="MT161" si="2551">IO185+MT160</f>
        <v>0</v>
      </c>
      <c r="MU161" s="243">
        <f t="shared" ref="MU161" si="2552">IU185+MU160</f>
        <v>0</v>
      </c>
      <c r="MV161" s="243">
        <f t="shared" ref="MV161" si="2553">JD185+MV160</f>
        <v>0</v>
      </c>
      <c r="MW161" s="861">
        <f t="shared" si="2259"/>
        <v>44866</v>
      </c>
      <c r="MX161" s="253">
        <f t="shared" si="2260"/>
        <v>579728.255</v>
      </c>
      <c r="MY161" s="243">
        <f t="shared" si="2261"/>
        <v>0</v>
      </c>
      <c r="MZ161" s="243">
        <f t="shared" si="2262"/>
        <v>0</v>
      </c>
      <c r="NA161" s="243">
        <f t="shared" si="2263"/>
        <v>579728.255</v>
      </c>
      <c r="NB161" s="359"/>
      <c r="NC161" s="1159">
        <f t="shared" si="2374"/>
        <v>44228</v>
      </c>
      <c r="ND161" s="378">
        <f t="shared" si="2375"/>
        <v>16202.630000000001</v>
      </c>
      <c r="NE161" s="378">
        <f t="shared" si="2376"/>
        <v>0</v>
      </c>
      <c r="NF161" s="382">
        <f t="shared" si="2377"/>
        <v>0</v>
      </c>
      <c r="NG161" s="274">
        <f t="shared" si="2378"/>
        <v>16202.630000000001</v>
      </c>
      <c r="NH161" s="819">
        <f t="shared" si="2379"/>
        <v>44228</v>
      </c>
      <c r="NI161" s="269">
        <f t="shared" si="2380"/>
        <v>16202.630000000001</v>
      </c>
      <c r="NJ161" s="274">
        <f t="shared" si="2381"/>
        <v>0</v>
      </c>
      <c r="NK161" s="1113">
        <f t="shared" si="2382"/>
        <v>1</v>
      </c>
      <c r="NL161" s="992">
        <f t="shared" si="2383"/>
        <v>0</v>
      </c>
      <c r="NM161" s="413">
        <f t="shared" si="2384"/>
        <v>44228</v>
      </c>
      <c r="NN161" s="378">
        <f t="shared" ref="NN161:NN171" si="2554">NN160+NG161</f>
        <v>394208.85499999998</v>
      </c>
      <c r="NO161" s="243">
        <f>MAX(NN55:NN161)</f>
        <v>394208.85499999998</v>
      </c>
      <c r="NP161" s="243">
        <f t="shared" si="2385"/>
        <v>0</v>
      </c>
      <c r="NQ161" s="276">
        <f>(NP161=NP203)*1</f>
        <v>0</v>
      </c>
      <c r="NR161" s="254">
        <f t="shared" si="2386"/>
        <v>0</v>
      </c>
      <c r="NS161" s="757"/>
      <c r="NT161" s="757"/>
      <c r="NU161" s="758"/>
      <c r="NV161" s="758"/>
      <c r="NW161" s="758"/>
      <c r="NX161" s="234"/>
      <c r="NY161" s="241"/>
      <c r="NZ161" s="241"/>
      <c r="OA161" s="143"/>
      <c r="OB161" s="241"/>
      <c r="OC161" s="241"/>
      <c r="OD161" s="236"/>
      <c r="OE161" s="236"/>
      <c r="OF161" s="236"/>
      <c r="OG161" s="234"/>
      <c r="OH161" s="143"/>
      <c r="OI161" s="236"/>
      <c r="OJ161" s="236"/>
      <c r="OK161" s="236"/>
      <c r="OL161" s="236"/>
      <c r="OM161" s="236"/>
      <c r="ON161" s="236"/>
      <c r="OO161" s="236"/>
      <c r="OP161" s="236"/>
      <c r="OQ161" s="236"/>
      <c r="OR161" s="236"/>
      <c r="OS161" s="236"/>
      <c r="OT161" s="236"/>
      <c r="OU161" s="236"/>
      <c r="OV161" s="236"/>
      <c r="OW161" s="236"/>
      <c r="OX161" s="236"/>
      <c r="OY161" s="236"/>
      <c r="OZ161" s="236"/>
      <c r="PA161" s="236"/>
      <c r="PB161" s="236"/>
      <c r="PC161" s="236"/>
      <c r="PD161" s="236"/>
      <c r="PE161" s="236"/>
      <c r="PF161" s="236"/>
      <c r="PG161" s="236"/>
      <c r="PH161" s="236"/>
      <c r="PI161" s="236"/>
      <c r="PJ161" s="236"/>
      <c r="PK161" s="236"/>
      <c r="PL161" s="236"/>
      <c r="PM161" s="236"/>
      <c r="PN161" s="236"/>
      <c r="PO161" s="236"/>
      <c r="PP161" s="236"/>
      <c r="PQ161" s="236"/>
      <c r="PR161" s="236"/>
      <c r="PS161" s="236"/>
      <c r="PT161" s="236"/>
      <c r="PU161" s="236"/>
      <c r="PV161" s="236"/>
      <c r="PW161" s="236"/>
      <c r="PX161" s="236"/>
      <c r="PY161" s="236"/>
      <c r="PZ161" s="236"/>
      <c r="QA161" s="236"/>
      <c r="QB161" s="236"/>
      <c r="QC161" s="236"/>
      <c r="QD161" s="236"/>
      <c r="QE161" s="236"/>
      <c r="QF161" s="236"/>
      <c r="QG161" s="236"/>
      <c r="QH161" s="236"/>
      <c r="QI161" s="236"/>
      <c r="QJ161" s="236"/>
      <c r="QK161" s="236"/>
      <c r="QL161" s="236"/>
      <c r="QM161" s="236"/>
      <c r="QN161" s="236"/>
      <c r="QO161" s="236"/>
      <c r="QP161" s="236"/>
      <c r="QQ161" s="236"/>
      <c r="QR161" s="236"/>
      <c r="QS161" s="236"/>
      <c r="QT161" s="236"/>
      <c r="QU161" s="236"/>
      <c r="QV161" s="236"/>
      <c r="QW161" s="236"/>
      <c r="QX161" s="236"/>
      <c r="QY161" s="84"/>
      <c r="QZ161" s="84"/>
      <c r="RA161" s="84"/>
      <c r="RB161" s="84"/>
      <c r="RC161" s="84"/>
      <c r="RD161" s="84"/>
      <c r="RE161" s="84"/>
      <c r="RF161" s="84"/>
      <c r="RG161" s="84"/>
      <c r="RH161" s="84"/>
      <c r="RI161" s="84"/>
      <c r="RJ161" s="84"/>
      <c r="RK161" s="84"/>
      <c r="RL161" s="84"/>
      <c r="RM161" s="84"/>
      <c r="RN161" s="84"/>
      <c r="RO161" s="84"/>
      <c r="RP161" s="84"/>
      <c r="RQ161" s="84"/>
      <c r="RR161" s="84"/>
      <c r="RS161" s="84"/>
      <c r="RT161" s="84"/>
      <c r="RU161" s="84"/>
      <c r="RV161" s="84"/>
      <c r="RW161" s="84"/>
      <c r="RX161" s="84"/>
      <c r="RY161" s="84"/>
      <c r="RZ161" s="84"/>
      <c r="SA161" s="84"/>
      <c r="SB161" s="84"/>
      <c r="SC161" s="84"/>
      <c r="SD161" s="84"/>
      <c r="SE161" s="84"/>
      <c r="SF161" s="84"/>
      <c r="SG161" s="84"/>
      <c r="SH161" s="84"/>
      <c r="SI161" s="84"/>
      <c r="SJ161" s="84"/>
      <c r="SK161" s="84"/>
      <c r="SL161" s="84"/>
      <c r="SM161" s="84"/>
      <c r="SN161" s="84"/>
      <c r="SO161" s="84"/>
      <c r="SP161" s="84"/>
      <c r="SQ161" s="84"/>
      <c r="SR161" s="84"/>
      <c r="SS161" s="84"/>
      <c r="ST161" s="84"/>
      <c r="SU161" s="84"/>
      <c r="SV161" s="84"/>
      <c r="SW161" s="84"/>
      <c r="SX161" s="84"/>
      <c r="SY161" s="84"/>
      <c r="SZ161" s="84"/>
      <c r="TA161" s="84"/>
      <c r="TB161" s="84"/>
      <c r="TC161" s="84"/>
      <c r="TD161" s="84"/>
      <c r="TE161" s="84"/>
      <c r="TF161" s="84"/>
      <c r="TG161" s="84"/>
      <c r="TH161" s="84"/>
      <c r="TI161" s="84"/>
      <c r="TJ161" s="84"/>
      <c r="TK161" s="84"/>
      <c r="TL161" s="84"/>
      <c r="TM161" s="84"/>
      <c r="TN161" s="84"/>
      <c r="TO161" s="84"/>
      <c r="TP161" s="84"/>
      <c r="TQ161" s="84"/>
      <c r="TR161" s="84"/>
      <c r="TS161" s="84"/>
      <c r="TT161" s="84"/>
      <c r="TU161" s="84"/>
      <c r="TV161" s="84"/>
      <c r="TW161" s="84"/>
      <c r="TX161" s="84"/>
      <c r="TY161" s="84"/>
      <c r="TZ161" s="84"/>
      <c r="UA161" s="84"/>
      <c r="UB161" s="84"/>
      <c r="UC161" s="84"/>
      <c r="UD161" s="84"/>
      <c r="UE161" s="84"/>
      <c r="UF161" s="84"/>
      <c r="UG161" s="84"/>
      <c r="UH161" s="84"/>
      <c r="UI161" s="84"/>
    </row>
    <row r="162" spans="1:555" s="90" customFormat="1" ht="19.5" customHeight="1" x14ac:dyDescent="0.35">
      <c r="A162" s="84"/>
      <c r="B162" s="1167">
        <f t="shared" si="2387"/>
        <v>44256</v>
      </c>
      <c r="C162" s="867">
        <f t="shared" si="2388"/>
        <v>44620.885000000002</v>
      </c>
      <c r="D162" s="869">
        <v>0</v>
      </c>
      <c r="E162" s="869">
        <v>0</v>
      </c>
      <c r="F162" s="867">
        <f t="shared" si="2264"/>
        <v>9174.875</v>
      </c>
      <c r="G162" s="870">
        <f t="shared" si="2389"/>
        <v>53795.76</v>
      </c>
      <c r="H162" s="953">
        <f t="shared" si="2390"/>
        <v>0.20561840044185586</v>
      </c>
      <c r="I162" s="355">
        <f t="shared" si="2391"/>
        <v>403383.73</v>
      </c>
      <c r="J162" s="355">
        <f>MAX(I55:I162)</f>
        <v>403383.73</v>
      </c>
      <c r="K162" s="355">
        <f t="shared" si="2265"/>
        <v>0</v>
      </c>
      <c r="L162" s="1145">
        <f t="shared" si="2266"/>
        <v>44256</v>
      </c>
      <c r="M162" s="330">
        <f t="shared" si="2392"/>
        <v>0</v>
      </c>
      <c r="N162" s="1034">
        <v>11813.75</v>
      </c>
      <c r="O162" s="498">
        <f t="shared" si="2267"/>
        <v>0</v>
      </c>
      <c r="P162" s="330">
        <f t="shared" si="2393"/>
        <v>1</v>
      </c>
      <c r="Q162" s="382">
        <f t="shared" si="2268"/>
        <v>1181.375</v>
      </c>
      <c r="R162" s="274">
        <f t="shared" si="2269"/>
        <v>1181.375</v>
      </c>
      <c r="S162" s="499">
        <f t="shared" si="2394"/>
        <v>0</v>
      </c>
      <c r="T162" s="1036">
        <v>17900</v>
      </c>
      <c r="U162" s="269">
        <f t="shared" si="2270"/>
        <v>0</v>
      </c>
      <c r="V162" s="499">
        <f t="shared" si="2395"/>
        <v>1</v>
      </c>
      <c r="W162" s="1036">
        <v>1790</v>
      </c>
      <c r="X162" s="269">
        <f t="shared" si="2271"/>
        <v>1790</v>
      </c>
      <c r="Y162" s="499">
        <f t="shared" si="2396"/>
        <v>0</v>
      </c>
      <c r="Z162" s="298">
        <v>140</v>
      </c>
      <c r="AA162" s="392">
        <f t="shared" si="2272"/>
        <v>0</v>
      </c>
      <c r="AB162" s="330">
        <f t="shared" si="2397"/>
        <v>0</v>
      </c>
      <c r="AC162" s="298">
        <f t="shared" si="2273"/>
        <v>70</v>
      </c>
      <c r="AD162" s="274">
        <f t="shared" si="2274"/>
        <v>0</v>
      </c>
      <c r="AE162" s="499">
        <f t="shared" si="2398"/>
        <v>1</v>
      </c>
      <c r="AF162" s="1036">
        <v>14</v>
      </c>
      <c r="AG162" s="274">
        <f t="shared" si="2275"/>
        <v>14</v>
      </c>
      <c r="AH162" s="499">
        <f t="shared" si="2399"/>
        <v>0</v>
      </c>
      <c r="AI162" s="1036">
        <v>10965</v>
      </c>
      <c r="AJ162" s="392">
        <f t="shared" si="2276"/>
        <v>0</v>
      </c>
      <c r="AK162" s="330">
        <f t="shared" si="2400"/>
        <v>0</v>
      </c>
      <c r="AL162" s="1036">
        <v>5482.5</v>
      </c>
      <c r="AM162" s="274">
        <f t="shared" si="2277"/>
        <v>0</v>
      </c>
      <c r="AN162" s="499">
        <f t="shared" si="2401"/>
        <v>1</v>
      </c>
      <c r="AO162" s="1036">
        <v>2193</v>
      </c>
      <c r="AP162" s="392">
        <f t="shared" si="2278"/>
        <v>2193</v>
      </c>
      <c r="AQ162" s="316">
        <f t="shared" si="2402"/>
        <v>0</v>
      </c>
      <c r="AR162" s="1036">
        <v>1742.5</v>
      </c>
      <c r="AS162" s="392">
        <f t="shared" si="2279"/>
        <v>0</v>
      </c>
      <c r="AT162" s="276">
        <f t="shared" si="2403"/>
        <v>0</v>
      </c>
      <c r="AU162" s="1036">
        <v>871.25</v>
      </c>
      <c r="AV162" s="392">
        <f t="shared" si="2280"/>
        <v>0</v>
      </c>
      <c r="AW162" s="297">
        <f t="shared" si="2404"/>
        <v>1</v>
      </c>
      <c r="AX162" s="1036">
        <v>174.25</v>
      </c>
      <c r="AY162" s="274">
        <f t="shared" si="2281"/>
        <v>174.25</v>
      </c>
      <c r="AZ162" s="499">
        <f t="shared" si="2405"/>
        <v>0</v>
      </c>
      <c r="BA162" s="497">
        <v>430</v>
      </c>
      <c r="BB162" s="392">
        <f t="shared" si="2282"/>
        <v>0</v>
      </c>
      <c r="BC162" s="330">
        <f t="shared" si="2406"/>
        <v>0</v>
      </c>
      <c r="BD162" s="497">
        <v>235</v>
      </c>
      <c r="BE162" s="274">
        <f t="shared" si="2283"/>
        <v>0</v>
      </c>
      <c r="BF162" s="499">
        <f t="shared" si="2407"/>
        <v>0</v>
      </c>
      <c r="BG162" s="1036">
        <v>4700</v>
      </c>
      <c r="BH162" s="358">
        <f t="shared" si="2284"/>
        <v>0</v>
      </c>
      <c r="BI162" s="499">
        <f t="shared" si="2408"/>
        <v>0</v>
      </c>
      <c r="BJ162" s="1036">
        <v>3868.75</v>
      </c>
      <c r="BK162" s="269">
        <f t="shared" si="2285"/>
        <v>0</v>
      </c>
      <c r="BL162" s="499">
        <f t="shared" si="2409"/>
        <v>1</v>
      </c>
      <c r="BM162" s="382">
        <f t="shared" si="2286"/>
        <v>1934.375</v>
      </c>
      <c r="BN162" s="392">
        <f t="shared" si="2287"/>
        <v>1934.375</v>
      </c>
      <c r="BO162" s="499">
        <f t="shared" si="2410"/>
        <v>0</v>
      </c>
      <c r="BP162" s="1036">
        <v>1350</v>
      </c>
      <c r="BQ162" s="274">
        <f t="shared" si="2288"/>
        <v>0</v>
      </c>
      <c r="BR162" s="499">
        <f t="shared" si="2411"/>
        <v>0</v>
      </c>
      <c r="BS162" s="298">
        <v>2793.75</v>
      </c>
      <c r="BT162" s="269">
        <f t="shared" si="2289"/>
        <v>0</v>
      </c>
      <c r="BU162" s="499">
        <f t="shared" si="2412"/>
        <v>1</v>
      </c>
      <c r="BV162" s="298">
        <f t="shared" si="2290"/>
        <v>1396.875</v>
      </c>
      <c r="BW162" s="392">
        <f t="shared" si="2291"/>
        <v>1396.875</v>
      </c>
      <c r="BX162" s="499">
        <f t="shared" si="2413"/>
        <v>0</v>
      </c>
      <c r="BY162" s="964">
        <v>-650</v>
      </c>
      <c r="BZ162" s="392">
        <f t="shared" si="2292"/>
        <v>0</v>
      </c>
      <c r="CA162" s="297">
        <f t="shared" ref="CA162:CA171" si="2555">CA161</f>
        <v>0</v>
      </c>
      <c r="CB162" s="1036">
        <v>4910</v>
      </c>
      <c r="CC162" s="269">
        <f t="shared" si="2293"/>
        <v>0</v>
      </c>
      <c r="CD162" s="501">
        <f t="shared" si="2414"/>
        <v>0</v>
      </c>
      <c r="CE162" s="298">
        <f t="shared" si="2294"/>
        <v>2455</v>
      </c>
      <c r="CF162" s="500">
        <f t="shared" si="2295"/>
        <v>0</v>
      </c>
      <c r="CG162" s="330">
        <f t="shared" si="2415"/>
        <v>1</v>
      </c>
      <c r="CH162" s="1036">
        <v>491</v>
      </c>
      <c r="CI162" s="299">
        <f t="shared" si="2296"/>
        <v>491</v>
      </c>
      <c r="CJ162" s="499">
        <f t="shared" si="2416"/>
        <v>0</v>
      </c>
      <c r="CK162" s="497"/>
      <c r="CL162" s="392">
        <f t="shared" si="2297"/>
        <v>0</v>
      </c>
      <c r="CM162" s="330">
        <f t="shared" si="2417"/>
        <v>0</v>
      </c>
      <c r="CN162" s="497"/>
      <c r="CO162" s="269">
        <f t="shared" si="2298"/>
        <v>0</v>
      </c>
      <c r="CP162" s="501">
        <f t="shared" si="2418"/>
        <v>0</v>
      </c>
      <c r="CQ162" s="268"/>
      <c r="CR162" s="299"/>
      <c r="CS162" s="330">
        <f t="shared" si="2419"/>
        <v>1</v>
      </c>
      <c r="CT162" s="497"/>
      <c r="CU162" s="274">
        <f t="shared" si="2299"/>
        <v>0</v>
      </c>
      <c r="CV162" s="323">
        <f t="shared" si="2300"/>
        <v>9174.875</v>
      </c>
      <c r="CW162" s="323">
        <f t="shared" si="2420"/>
        <v>403383.73</v>
      </c>
      <c r="CX162" s="223"/>
      <c r="CY162" s="1127">
        <f t="shared" si="2421"/>
        <v>44256</v>
      </c>
      <c r="CZ162" s="297">
        <f t="shared" si="2422"/>
        <v>0</v>
      </c>
      <c r="DA162" s="269">
        <v>4821.25</v>
      </c>
      <c r="DB162" s="299">
        <f t="shared" si="2301"/>
        <v>0</v>
      </c>
      <c r="DC162" s="297">
        <f t="shared" si="2423"/>
        <v>0</v>
      </c>
      <c r="DD162" s="298">
        <f t="shared" si="2302"/>
        <v>482.125</v>
      </c>
      <c r="DE162" s="299">
        <f t="shared" si="2303"/>
        <v>0</v>
      </c>
      <c r="DF162" s="297">
        <f t="shared" si="2424"/>
        <v>0</v>
      </c>
      <c r="DG162" s="1220">
        <v>9240</v>
      </c>
      <c r="DH162" s="299">
        <f t="shared" si="2304"/>
        <v>0</v>
      </c>
      <c r="DI162" s="297">
        <f t="shared" si="2425"/>
        <v>0</v>
      </c>
      <c r="DJ162" s="515">
        <v>924</v>
      </c>
      <c r="DK162" s="596">
        <f t="shared" si="2305"/>
        <v>0</v>
      </c>
      <c r="DL162" s="297">
        <f t="shared" si="2426"/>
        <v>0</v>
      </c>
      <c r="DM162" s="1221">
        <v>-1850</v>
      </c>
      <c r="DN162" s="596">
        <f t="shared" si="2306"/>
        <v>0</v>
      </c>
      <c r="DO162" s="330">
        <f t="shared" si="2427"/>
        <v>0</v>
      </c>
      <c r="DP162" s="298">
        <f t="shared" si="2307"/>
        <v>-925</v>
      </c>
      <c r="DQ162" s="274">
        <f t="shared" si="2308"/>
        <v>0</v>
      </c>
      <c r="DR162" s="499">
        <f t="shared" si="2428"/>
        <v>0</v>
      </c>
      <c r="DS162" s="298">
        <f t="shared" si="2309"/>
        <v>-185</v>
      </c>
      <c r="DT162" s="274">
        <f t="shared" si="2310"/>
        <v>0</v>
      </c>
      <c r="DU162" s="297">
        <f t="shared" si="2429"/>
        <v>0</v>
      </c>
      <c r="DV162" s="515">
        <v>9792.5</v>
      </c>
      <c r="DW162" s="596">
        <f t="shared" si="2311"/>
        <v>0</v>
      </c>
      <c r="DX162" s="297">
        <f t="shared" si="2430"/>
        <v>0</v>
      </c>
      <c r="DY162" s="269">
        <f t="shared" si="2312"/>
        <v>4896.25</v>
      </c>
      <c r="DZ162" s="596">
        <f t="shared" si="2313"/>
        <v>0</v>
      </c>
      <c r="EA162" s="297">
        <f t="shared" si="2431"/>
        <v>0</v>
      </c>
      <c r="EB162" s="1057">
        <v>1958.5</v>
      </c>
      <c r="EC162" s="596">
        <f t="shared" si="2314"/>
        <v>0</v>
      </c>
      <c r="ED162" s="297">
        <f t="shared" si="2432"/>
        <v>0</v>
      </c>
      <c r="EE162" s="274">
        <v>-11512.5</v>
      </c>
      <c r="EF162" s="596">
        <f t="shared" si="2315"/>
        <v>0</v>
      </c>
      <c r="EG162" s="297">
        <f t="shared" si="2433"/>
        <v>0</v>
      </c>
      <c r="EH162" s="269">
        <f t="shared" si="2316"/>
        <v>-5756.25</v>
      </c>
      <c r="EI162" s="596">
        <f t="shared" si="2317"/>
        <v>0</v>
      </c>
      <c r="EJ162" s="276">
        <f t="shared" si="2434"/>
        <v>0</v>
      </c>
      <c r="EK162" s="269">
        <f t="shared" si="2318"/>
        <v>-1151.25</v>
      </c>
      <c r="EL162" s="596">
        <f t="shared" si="2319"/>
        <v>0</v>
      </c>
      <c r="EM162" s="297">
        <f t="shared" si="2435"/>
        <v>0</v>
      </c>
      <c r="EN162" s="1233">
        <v>175</v>
      </c>
      <c r="EO162" s="596">
        <f t="shared" si="2320"/>
        <v>0</v>
      </c>
      <c r="EP162" s="297">
        <f t="shared" si="2436"/>
        <v>0</v>
      </c>
      <c r="EQ162" s="269">
        <v>-825</v>
      </c>
      <c r="ER162" s="596">
        <f t="shared" si="2321"/>
        <v>0</v>
      </c>
      <c r="ES162" s="297">
        <f t="shared" si="2437"/>
        <v>0</v>
      </c>
      <c r="ET162" s="515">
        <v>250</v>
      </c>
      <c r="EU162" s="596">
        <f t="shared" si="2322"/>
        <v>0</v>
      </c>
      <c r="EV162" s="297">
        <f t="shared" si="2438"/>
        <v>0</v>
      </c>
      <c r="EW162" s="515">
        <v>2962.5</v>
      </c>
      <c r="EX162" s="596">
        <f t="shared" si="2323"/>
        <v>0</v>
      </c>
      <c r="EY162" s="297">
        <f t="shared" si="2439"/>
        <v>0</v>
      </c>
      <c r="EZ162" s="515">
        <v>1481.25</v>
      </c>
      <c r="FA162" s="596">
        <f t="shared" si="2324"/>
        <v>0</v>
      </c>
      <c r="FB162" s="297">
        <f t="shared" si="2440"/>
        <v>0</v>
      </c>
      <c r="FC162" s="515">
        <v>6.25</v>
      </c>
      <c r="FD162" s="596">
        <f t="shared" si="2325"/>
        <v>0</v>
      </c>
      <c r="FE162" s="297">
        <f t="shared" si="2441"/>
        <v>0</v>
      </c>
      <c r="FF162" s="515">
        <v>2868.75</v>
      </c>
      <c r="FG162" s="596">
        <f t="shared" si="2326"/>
        <v>0</v>
      </c>
      <c r="FH162" s="297">
        <f t="shared" si="2442"/>
        <v>0</v>
      </c>
      <c r="FI162" s="515">
        <v>1434.38</v>
      </c>
      <c r="FJ162" s="596">
        <f t="shared" si="2327"/>
        <v>0</v>
      </c>
      <c r="FK162" s="297">
        <f t="shared" si="2443"/>
        <v>0</v>
      </c>
      <c r="FL162" s="515">
        <v>1760</v>
      </c>
      <c r="FM162" s="596">
        <f t="shared" si="2328"/>
        <v>0</v>
      </c>
      <c r="FN162" s="297">
        <f t="shared" si="2444"/>
        <v>0</v>
      </c>
      <c r="FO162" s="515">
        <v>6990</v>
      </c>
      <c r="FP162" s="274">
        <f t="shared" si="2329"/>
        <v>0</v>
      </c>
      <c r="FQ162" s="274"/>
      <c r="FR162" s="297">
        <f t="shared" si="2445"/>
        <v>0</v>
      </c>
      <c r="FS162" s="269">
        <f t="shared" si="2330"/>
        <v>3495</v>
      </c>
      <c r="FT162" s="596">
        <f t="shared" si="2331"/>
        <v>0</v>
      </c>
      <c r="FU162" s="297">
        <f t="shared" si="2446"/>
        <v>0</v>
      </c>
      <c r="FV162" s="269">
        <f t="shared" si="2332"/>
        <v>699</v>
      </c>
      <c r="FW162" s="596">
        <f t="shared" si="2333"/>
        <v>0</v>
      </c>
      <c r="FX162" s="301">
        <f t="shared" si="2334"/>
        <v>0</v>
      </c>
      <c r="FY162" s="492">
        <f t="shared" si="2447"/>
        <v>0</v>
      </c>
      <c r="FZ162" s="302"/>
      <c r="GA162" s="1131">
        <f t="shared" si="2335"/>
        <v>44256</v>
      </c>
      <c r="GB162" s="316">
        <f t="shared" si="2448"/>
        <v>0</v>
      </c>
      <c r="GC162" s="323">
        <v>-866.25</v>
      </c>
      <c r="GD162" s="268">
        <f t="shared" si="2336"/>
        <v>0</v>
      </c>
      <c r="GE162" s="316">
        <f t="shared" si="2449"/>
        <v>0</v>
      </c>
      <c r="GF162" s="964">
        <v>-86.63</v>
      </c>
      <c r="GG162" s="386">
        <f t="shared" si="2337"/>
        <v>0</v>
      </c>
      <c r="GH162" s="669">
        <f t="shared" si="2450"/>
        <v>0</v>
      </c>
      <c r="GI162" s="964">
        <v>-2505</v>
      </c>
      <c r="GJ162" s="268">
        <f t="shared" si="2338"/>
        <v>0</v>
      </c>
      <c r="GK162" s="546">
        <f t="shared" si="2451"/>
        <v>0</v>
      </c>
      <c r="GL162" s="268">
        <f t="shared" si="2339"/>
        <v>-250.5</v>
      </c>
      <c r="GM162" s="386">
        <f t="shared" si="2340"/>
        <v>0</v>
      </c>
      <c r="GN162" s="297">
        <f t="shared" si="2452"/>
        <v>0</v>
      </c>
      <c r="GO162" s="269">
        <v>6367.5</v>
      </c>
      <c r="GP162" s="596">
        <f t="shared" si="2341"/>
        <v>0</v>
      </c>
      <c r="GQ162" s="330">
        <f t="shared" si="2453"/>
        <v>0</v>
      </c>
      <c r="GR162" s="298">
        <f t="shared" si="2342"/>
        <v>3183.75</v>
      </c>
      <c r="GS162" s="274">
        <f t="shared" si="2343"/>
        <v>0</v>
      </c>
      <c r="GT162" s="499">
        <f t="shared" si="2454"/>
        <v>0</v>
      </c>
      <c r="GU162" s="298">
        <f t="shared" si="2344"/>
        <v>636.75</v>
      </c>
      <c r="GV162" s="274">
        <f t="shared" si="2345"/>
        <v>0</v>
      </c>
      <c r="GW162" s="499">
        <f t="shared" si="2455"/>
        <v>0</v>
      </c>
      <c r="GX162" s="1036">
        <v>9855</v>
      </c>
      <c r="GY162" s="274">
        <f t="shared" si="2346"/>
        <v>0</v>
      </c>
      <c r="GZ162" s="499">
        <f t="shared" si="2456"/>
        <v>0</v>
      </c>
      <c r="HA162" s="298">
        <f t="shared" si="2347"/>
        <v>4927.5</v>
      </c>
      <c r="HB162" s="274">
        <f t="shared" si="2348"/>
        <v>0</v>
      </c>
      <c r="HC162" s="499">
        <f t="shared" si="2457"/>
        <v>0</v>
      </c>
      <c r="HD162" s="1036">
        <v>1971</v>
      </c>
      <c r="HE162" s="274">
        <f t="shared" si="2349"/>
        <v>0</v>
      </c>
      <c r="HF162" s="691">
        <f t="shared" si="2458"/>
        <v>0</v>
      </c>
      <c r="HG162" s="317">
        <v>-6965</v>
      </c>
      <c r="HH162" s="498">
        <f t="shared" si="2350"/>
        <v>0</v>
      </c>
      <c r="HI162" s="691">
        <f t="shared" si="2459"/>
        <v>0</v>
      </c>
      <c r="HJ162" s="317">
        <f t="shared" si="2351"/>
        <v>-3482.5</v>
      </c>
      <c r="HK162" s="498">
        <f t="shared" si="2352"/>
        <v>0</v>
      </c>
      <c r="HL162" s="689">
        <f t="shared" si="2460"/>
        <v>0</v>
      </c>
      <c r="HM162" s="317">
        <f t="shared" si="2353"/>
        <v>-696.5</v>
      </c>
      <c r="HN162" s="317">
        <f t="shared" si="2354"/>
        <v>0</v>
      </c>
      <c r="HO162" s="691">
        <f t="shared" si="2461"/>
        <v>0</v>
      </c>
      <c r="HP162" s="1036">
        <v>955</v>
      </c>
      <c r="HQ162" s="498">
        <f t="shared" si="2355"/>
        <v>0</v>
      </c>
      <c r="HR162" s="499"/>
      <c r="HS162" s="298"/>
      <c r="HT162" s="392"/>
      <c r="HU162" s="691">
        <f t="shared" si="2462"/>
        <v>0</v>
      </c>
      <c r="HV162" s="1036">
        <v>25</v>
      </c>
      <c r="HW162" s="498">
        <f t="shared" si="2356"/>
        <v>0</v>
      </c>
      <c r="HX162" s="499"/>
      <c r="HY162" s="298"/>
      <c r="HZ162" s="392"/>
      <c r="IA162" s="689">
        <f t="shared" si="2463"/>
        <v>0</v>
      </c>
      <c r="IB162" s="1036">
        <v>1350</v>
      </c>
      <c r="IC162" s="317">
        <f t="shared" si="2357"/>
        <v>0</v>
      </c>
      <c r="ID162" s="499">
        <f t="shared" si="2464"/>
        <v>0</v>
      </c>
      <c r="IE162" s="1036">
        <v>125.75</v>
      </c>
      <c r="IF162" s="392">
        <f t="shared" si="2358"/>
        <v>0</v>
      </c>
      <c r="IG162" s="691">
        <f t="shared" si="2465"/>
        <v>0</v>
      </c>
      <c r="IH162" s="317">
        <v>1525</v>
      </c>
      <c r="II162" s="498">
        <f t="shared" si="2359"/>
        <v>0</v>
      </c>
      <c r="IJ162" s="691">
        <f t="shared" si="2466"/>
        <v>0</v>
      </c>
      <c r="IK162" s="298">
        <f t="shared" si="2360"/>
        <v>762.5</v>
      </c>
      <c r="IL162" s="317">
        <f t="shared" si="2361"/>
        <v>0</v>
      </c>
      <c r="IM162" s="499">
        <f t="shared" si="2467"/>
        <v>0</v>
      </c>
      <c r="IN162" s="1036">
        <v>109.5</v>
      </c>
      <c r="IO162" s="392">
        <f t="shared" si="2362"/>
        <v>0</v>
      </c>
      <c r="IP162" s="499">
        <f t="shared" si="2468"/>
        <v>0</v>
      </c>
      <c r="IQ162" s="1036">
        <v>81.25</v>
      </c>
      <c r="IR162" s="392">
        <f t="shared" si="2363"/>
        <v>0</v>
      </c>
      <c r="IS162" s="499"/>
      <c r="IT162" s="298"/>
      <c r="IU162" s="392"/>
      <c r="IV162" s="499">
        <f t="shared" si="2469"/>
        <v>0</v>
      </c>
      <c r="IW162" s="298">
        <v>4306.25</v>
      </c>
      <c r="IX162" s="392">
        <f t="shared" si="2364"/>
        <v>0</v>
      </c>
      <c r="IY162" s="499">
        <f t="shared" si="2470"/>
        <v>0</v>
      </c>
      <c r="IZ162" s="298">
        <f t="shared" si="2365"/>
        <v>2153.125</v>
      </c>
      <c r="JA162" s="392">
        <f t="shared" si="2366"/>
        <v>0</v>
      </c>
      <c r="JB162" s="385">
        <f t="shared" si="2471"/>
        <v>0</v>
      </c>
      <c r="JC162" s="298">
        <v>379.25</v>
      </c>
      <c r="JD162" s="392">
        <f t="shared" si="2367"/>
        <v>0</v>
      </c>
      <c r="JE162" s="499">
        <f t="shared" si="2472"/>
        <v>0</v>
      </c>
      <c r="JF162" s="298">
        <v>1745</v>
      </c>
      <c r="JG162" s="392">
        <f t="shared" si="2368"/>
        <v>0</v>
      </c>
      <c r="JH162" s="499">
        <f t="shared" si="2473"/>
        <v>0</v>
      </c>
      <c r="JI162" s="1036">
        <v>3640</v>
      </c>
      <c r="JJ162" s="392">
        <f t="shared" si="2369"/>
        <v>0</v>
      </c>
      <c r="JK162" s="499">
        <f t="shared" si="2474"/>
        <v>0</v>
      </c>
      <c r="JL162" s="1036">
        <v>1820</v>
      </c>
      <c r="JM162" s="392">
        <f t="shared" si="2370"/>
        <v>0</v>
      </c>
      <c r="JN162" s="499">
        <f t="shared" si="2475"/>
        <v>0</v>
      </c>
      <c r="JO162" s="298">
        <f t="shared" si="2371"/>
        <v>364</v>
      </c>
      <c r="JP162" s="392">
        <f t="shared" si="2372"/>
        <v>0</v>
      </c>
      <c r="JQ162" s="561">
        <f t="shared" si="2373"/>
        <v>0</v>
      </c>
      <c r="JR162" s="498">
        <f t="shared" si="2476"/>
        <v>0</v>
      </c>
      <c r="JS162" s="223"/>
      <c r="JT162" s="254">
        <f t="shared" si="2173"/>
        <v>44896</v>
      </c>
      <c r="JU162" s="253">
        <f t="shared" ref="JU162" si="2556">JU161+O186</f>
        <v>0</v>
      </c>
      <c r="JV162" s="253">
        <f t="shared" ref="JV162" si="2557">JV161+R186</f>
        <v>64044.759999999995</v>
      </c>
      <c r="JW162" s="253">
        <f t="shared" ref="JW162" si="2558">JW161+U186</f>
        <v>0</v>
      </c>
      <c r="JX162" s="253">
        <f t="shared" ref="JX162" si="2559">JX161+X186</f>
        <v>79971.600000000006</v>
      </c>
      <c r="JY162" s="253">
        <f t="shared" ref="JY162" si="2560">JY161+AA186</f>
        <v>0</v>
      </c>
      <c r="JZ162" s="253">
        <f t="shared" ref="JZ162" si="2561">JZ161+AD186</f>
        <v>0</v>
      </c>
      <c r="KA162" s="253">
        <f t="shared" ref="KA162" si="2562">KA161+AG186</f>
        <v>37245.25</v>
      </c>
      <c r="KB162" s="253">
        <f t="shared" ref="KB162" si="2563">KB161+AJ186</f>
        <v>0</v>
      </c>
      <c r="KC162" s="253">
        <f t="shared" ref="KC162" si="2564">KC161+AM186</f>
        <v>0</v>
      </c>
      <c r="KD162" s="831">
        <f t="shared" ref="KD162" si="2565">KD161+AP186</f>
        <v>93182.75</v>
      </c>
      <c r="KE162" s="831">
        <f t="shared" ref="KE162" si="2566">KE161+AS186</f>
        <v>0</v>
      </c>
      <c r="KF162" s="831">
        <f t="shared" ref="KF162" si="2567">KF161+AV186</f>
        <v>0</v>
      </c>
      <c r="KG162" s="831">
        <f t="shared" ref="KG162" si="2568">KG161+AY186</f>
        <v>28077.55</v>
      </c>
      <c r="KH162" s="831">
        <f t="shared" ref="KH162" si="2569">KH161+BB186</f>
        <v>0</v>
      </c>
      <c r="KI162" s="831">
        <f t="shared" ref="KI162" si="2570">KI161+BE186</f>
        <v>0</v>
      </c>
      <c r="KJ162" s="253">
        <f t="shared" ref="KJ162" si="2571">KJ161+BH186</f>
        <v>0</v>
      </c>
      <c r="KK162" s="831">
        <f t="shared" ref="KK162" si="2572">KK161+BK186</f>
        <v>0</v>
      </c>
      <c r="KL162" s="831">
        <f t="shared" ref="KL162" si="2573">KL161+BN186</f>
        <v>143059.375</v>
      </c>
      <c r="KM162" s="831">
        <f t="shared" ref="KM162" si="2574">KM161+BQ186</f>
        <v>0</v>
      </c>
      <c r="KN162" s="831">
        <f t="shared" ref="KN162" si="2575">KN161+BT186</f>
        <v>0</v>
      </c>
      <c r="KO162" s="831">
        <f t="shared" ref="KO162" si="2576">KO161+BW186</f>
        <v>113528.125</v>
      </c>
      <c r="KP162" s="831">
        <f t="shared" ref="KP162" si="2577">KP161+BZ186</f>
        <v>0</v>
      </c>
      <c r="KQ162" s="831">
        <f t="shared" ref="KQ162" si="2578">KQ161+CC186</f>
        <v>0</v>
      </c>
      <c r="KR162" s="831">
        <f t="shared" ref="KR162" si="2579">KR161+CF186</f>
        <v>0</v>
      </c>
      <c r="KS162" s="831">
        <f t="shared" ref="KS162" si="2580">KS161+CI186</f>
        <v>34866</v>
      </c>
      <c r="KT162" s="243">
        <f t="shared" ref="KT162" si="2581">KT161+DB186</f>
        <v>0</v>
      </c>
      <c r="KU162" s="243">
        <f t="shared" ref="KU162" si="2582">KU161+DE186</f>
        <v>0</v>
      </c>
      <c r="KV162" s="243">
        <f t="shared" ref="KV162" si="2583">KV161+DH186</f>
        <v>0</v>
      </c>
      <c r="KW162" s="243">
        <f t="shared" ref="KW162" si="2584">KW161+DK186</f>
        <v>0</v>
      </c>
      <c r="KX162" s="243">
        <f t="shared" ref="KX162" si="2585">KX161+DN186</f>
        <v>0</v>
      </c>
      <c r="KY162" s="243">
        <f t="shared" ref="KY162" si="2586">KY161+DQ186</f>
        <v>0</v>
      </c>
      <c r="KZ162" s="243">
        <f t="shared" ref="KZ162" si="2587">DT186+KZ161</f>
        <v>0</v>
      </c>
      <c r="LA162" s="243">
        <f t="shared" ref="LA162" si="2588">LA161+DW186</f>
        <v>0</v>
      </c>
      <c r="LB162" s="243">
        <f t="shared" ref="LB162" si="2589">LB161+DZ186</f>
        <v>0</v>
      </c>
      <c r="LC162" s="243">
        <f t="shared" ref="LC162" si="2590">LC161+EC186</f>
        <v>0</v>
      </c>
      <c r="LD162" s="243">
        <f t="shared" ref="LD162" si="2591">LD161+EF186</f>
        <v>0</v>
      </c>
      <c r="LE162" s="243">
        <f t="shared" ref="LE162" si="2592">LE161+EI186</f>
        <v>0</v>
      </c>
      <c r="LF162" s="243">
        <f t="shared" ref="LF162" si="2593">LF161+EL186</f>
        <v>0</v>
      </c>
      <c r="LG162" s="243">
        <f t="shared" ref="LG162" si="2594">LG161+EO186</f>
        <v>0</v>
      </c>
      <c r="LH162" s="243">
        <f t="shared" ref="LH162" si="2595">LH161+ER186</f>
        <v>0</v>
      </c>
      <c r="LI162" s="243">
        <f t="shared" ref="LI162" si="2596">LI161+EU186</f>
        <v>0</v>
      </c>
      <c r="LJ162" s="243">
        <f t="shared" ref="LJ162" si="2597">LJ161+EX186</f>
        <v>0</v>
      </c>
      <c r="LK162" s="243">
        <f t="shared" ref="LK162" si="2598">LK161+FA186</f>
        <v>0</v>
      </c>
      <c r="LL162" s="243">
        <f t="shared" ref="LL162" si="2599">LL161+FD186</f>
        <v>0</v>
      </c>
      <c r="LM162" s="243">
        <f t="shared" ref="LM162" si="2600">LM161+FG186</f>
        <v>0</v>
      </c>
      <c r="LN162" s="243">
        <f t="shared" ref="LN162" si="2601">LN161+FJ186</f>
        <v>0</v>
      </c>
      <c r="LO162" s="243">
        <f t="shared" ref="LO162" si="2602">LO161+FP186</f>
        <v>0</v>
      </c>
      <c r="LP162" s="243">
        <f t="shared" ref="LP162" si="2603">LP161+FT186</f>
        <v>0</v>
      </c>
      <c r="LQ162" s="243">
        <f t="shared" ref="LQ162" si="2604">LQ161+FW186</f>
        <v>0</v>
      </c>
      <c r="LR162" s="243">
        <f t="shared" ref="LR162" si="2605">LR161+GD186</f>
        <v>0</v>
      </c>
      <c r="LS162" s="243">
        <f t="shared" ref="LS162" si="2606">LS161+GG186</f>
        <v>0</v>
      </c>
      <c r="LT162" s="243">
        <f t="shared" ref="LT162" si="2607">LT161+GJ186</f>
        <v>0</v>
      </c>
      <c r="LU162" s="243">
        <f t="shared" ref="LU162" si="2608">LU161+GM186</f>
        <v>0</v>
      </c>
      <c r="LV162" s="243">
        <f t="shared" ref="LV162" si="2609">LV161+GP186</f>
        <v>0</v>
      </c>
      <c r="LW162" s="243">
        <f t="shared" ref="LW162" si="2610">LW161+GS186</f>
        <v>0</v>
      </c>
      <c r="LX162" s="243">
        <f t="shared" ref="LX162" si="2611">LX161+GV186</f>
        <v>0</v>
      </c>
      <c r="LY162" s="243">
        <f t="shared" ref="LY162" si="2612">LY161+GY186</f>
        <v>0</v>
      </c>
      <c r="LZ162" s="243">
        <f t="shared" ref="LZ162" si="2613">LZ161+HB186</f>
        <v>0</v>
      </c>
      <c r="MA162" s="243">
        <f t="shared" ref="MA162" si="2614">MA161+HE186</f>
        <v>0</v>
      </c>
      <c r="MB162" s="243">
        <f t="shared" ref="MB162" si="2615">MB161+HH186</f>
        <v>0</v>
      </c>
      <c r="MC162" s="243">
        <f t="shared" ref="MC162" si="2616">MC161+HK186</f>
        <v>0</v>
      </c>
      <c r="MD162" s="243">
        <f t="shared" ref="MD162" si="2617">MD161+HN186</f>
        <v>0</v>
      </c>
      <c r="ME162" s="243">
        <f t="shared" ref="ME162" si="2618">ME161+HQ186</f>
        <v>0</v>
      </c>
      <c r="MF162" s="243">
        <f t="shared" ref="MF162" si="2619">MF161+HW186</f>
        <v>0</v>
      </c>
      <c r="MG162" s="243">
        <f t="shared" ref="MG162" si="2620">MG161+IC186</f>
        <v>0</v>
      </c>
      <c r="MH162" s="243">
        <f t="shared" ref="MH162" si="2621">MH161+II186</f>
        <v>0</v>
      </c>
      <c r="MI162" s="243">
        <f t="shared" ref="MI162" si="2622">MI161+IL186</f>
        <v>0</v>
      </c>
      <c r="MJ162" s="243">
        <f t="shared" ref="MJ162" si="2623">MJ161+IR186</f>
        <v>0</v>
      </c>
      <c r="MK162" s="243">
        <f t="shared" ref="MK162" si="2624">MK161+IX186</f>
        <v>0</v>
      </c>
      <c r="ML162" s="243">
        <f t="shared" ref="ML162" si="2625">ML161+JA186</f>
        <v>0</v>
      </c>
      <c r="MM162" s="243">
        <f t="shared" ref="MM162" si="2626">MM161+JG186</f>
        <v>0</v>
      </c>
      <c r="MN162" s="243">
        <f t="shared" ref="MN162" si="2627">MN161+JJ186</f>
        <v>0</v>
      </c>
      <c r="MO162" s="243">
        <f t="shared" ref="MO162" si="2628">MO161+JM186</f>
        <v>0</v>
      </c>
      <c r="MP162" s="243">
        <f t="shared" ref="MP162" si="2629">MP161+JP186</f>
        <v>0</v>
      </c>
      <c r="MQ162" s="243">
        <f t="shared" ref="MQ162" si="2630">HT186+MQ161</f>
        <v>0</v>
      </c>
      <c r="MR162" s="243">
        <f t="shared" ref="MR162" si="2631">HZ186+MR161</f>
        <v>0</v>
      </c>
      <c r="MS162" s="243">
        <f>IF186+MS161</f>
        <v>0</v>
      </c>
      <c r="MT162" s="243">
        <f t="shared" ref="MT162" si="2632">IO186+MT161</f>
        <v>0</v>
      </c>
      <c r="MU162" s="243">
        <f t="shared" ref="MU162" si="2633">IU186+MU161</f>
        <v>0</v>
      </c>
      <c r="MV162" s="243">
        <f t="shared" ref="MV162" si="2634">JD186+MV161</f>
        <v>0</v>
      </c>
      <c r="MW162" s="861">
        <f t="shared" si="2259"/>
        <v>44896</v>
      </c>
      <c r="MX162" s="253">
        <f t="shared" si="2260"/>
        <v>593975.40999999992</v>
      </c>
      <c r="MY162" s="243">
        <f t="shared" si="2261"/>
        <v>0</v>
      </c>
      <c r="MZ162" s="243">
        <f t="shared" si="2262"/>
        <v>0</v>
      </c>
      <c r="NA162" s="243">
        <f t="shared" si="2263"/>
        <v>593975.40999999992</v>
      </c>
      <c r="NB162" s="359"/>
      <c r="NC162" s="1159">
        <f t="shared" si="2374"/>
        <v>44256</v>
      </c>
      <c r="ND162" s="378">
        <f t="shared" si="2375"/>
        <v>9174.875</v>
      </c>
      <c r="NE162" s="378">
        <f t="shared" si="2376"/>
        <v>0</v>
      </c>
      <c r="NF162" s="382">
        <f t="shared" si="2377"/>
        <v>0</v>
      </c>
      <c r="NG162" s="274">
        <f t="shared" si="2378"/>
        <v>9174.875</v>
      </c>
      <c r="NH162" s="819">
        <f t="shared" si="2379"/>
        <v>44256</v>
      </c>
      <c r="NI162" s="269">
        <f t="shared" si="2380"/>
        <v>9174.875</v>
      </c>
      <c r="NJ162" s="274">
        <f t="shared" si="2381"/>
        <v>0</v>
      </c>
      <c r="NK162" s="1113">
        <f t="shared" si="2382"/>
        <v>1</v>
      </c>
      <c r="NL162" s="992">
        <f t="shared" si="2383"/>
        <v>0</v>
      </c>
      <c r="NM162" s="413">
        <f t="shared" si="2384"/>
        <v>44256</v>
      </c>
      <c r="NN162" s="378">
        <f t="shared" si="2554"/>
        <v>403383.73</v>
      </c>
      <c r="NO162" s="243">
        <f>MAX(NN55:NN162)</f>
        <v>403383.73</v>
      </c>
      <c r="NP162" s="243">
        <f t="shared" si="2385"/>
        <v>0</v>
      </c>
      <c r="NQ162" s="276">
        <f>(NP162=NP203)*1</f>
        <v>0</v>
      </c>
      <c r="NR162" s="254">
        <f t="shared" si="2386"/>
        <v>0</v>
      </c>
      <c r="NS162" s="757"/>
      <c r="NT162" s="757"/>
      <c r="NU162" s="758"/>
      <c r="NV162" s="758"/>
      <c r="NW162" s="758"/>
      <c r="NX162" s="234"/>
      <c r="NY162" s="241"/>
      <c r="NZ162" s="241"/>
      <c r="OA162" s="143"/>
      <c r="OB162" s="241"/>
      <c r="OC162" s="241"/>
      <c r="OD162" s="236"/>
      <c r="OE162" s="236"/>
      <c r="OF162" s="236"/>
      <c r="OG162" s="234"/>
      <c r="OH162" s="143"/>
      <c r="OI162" s="236"/>
      <c r="OJ162" s="236"/>
      <c r="OK162" s="236"/>
      <c r="OL162" s="236"/>
      <c r="OM162" s="236"/>
      <c r="ON162" s="236"/>
      <c r="OO162" s="236"/>
      <c r="OP162" s="236"/>
      <c r="OQ162" s="236"/>
      <c r="OR162" s="236"/>
      <c r="OS162" s="236"/>
      <c r="OT162" s="236"/>
      <c r="OU162" s="236"/>
      <c r="OV162" s="236"/>
      <c r="OW162" s="236"/>
      <c r="OX162" s="236"/>
      <c r="OY162" s="236"/>
      <c r="OZ162" s="236"/>
      <c r="PA162" s="236"/>
      <c r="PB162" s="236"/>
      <c r="PC162" s="236"/>
      <c r="PD162" s="236"/>
      <c r="PE162" s="236"/>
      <c r="PF162" s="236"/>
      <c r="PG162" s="236"/>
      <c r="PH162" s="236"/>
      <c r="PI162" s="236"/>
      <c r="PJ162" s="236"/>
      <c r="PK162" s="236"/>
      <c r="PL162" s="236"/>
      <c r="PM162" s="236"/>
      <c r="PN162" s="236"/>
      <c r="PO162" s="236"/>
      <c r="PP162" s="236"/>
      <c r="PQ162" s="236"/>
      <c r="PR162" s="236"/>
      <c r="PS162" s="236"/>
      <c r="PT162" s="236"/>
      <c r="PU162" s="236"/>
      <c r="PV162" s="236"/>
      <c r="PW162" s="236"/>
      <c r="PX162" s="236"/>
      <c r="PY162" s="236"/>
      <c r="PZ162" s="236"/>
      <c r="QA162" s="236"/>
      <c r="QB162" s="236"/>
      <c r="QC162" s="236"/>
      <c r="QD162" s="236"/>
      <c r="QE162" s="236"/>
      <c r="QF162" s="236"/>
      <c r="QG162" s="236"/>
      <c r="QH162" s="236"/>
      <c r="QI162" s="236"/>
      <c r="QJ162" s="236"/>
      <c r="QK162" s="236"/>
      <c r="QL162" s="236"/>
      <c r="QM162" s="236"/>
      <c r="QN162" s="236"/>
      <c r="QO162" s="236"/>
      <c r="QP162" s="236"/>
      <c r="QQ162" s="236"/>
      <c r="QR162" s="236"/>
      <c r="QS162" s="236"/>
      <c r="QT162" s="236"/>
      <c r="QU162" s="236"/>
      <c r="QV162" s="236"/>
      <c r="QW162" s="236"/>
      <c r="QX162" s="236"/>
      <c r="QY162" s="84"/>
      <c r="QZ162" s="84"/>
      <c r="RA162" s="84"/>
      <c r="RB162" s="84"/>
      <c r="RC162" s="84"/>
      <c r="RD162" s="84"/>
      <c r="RE162" s="84"/>
      <c r="RF162" s="84"/>
      <c r="RG162" s="84"/>
      <c r="RH162" s="84"/>
      <c r="RI162" s="84"/>
      <c r="RJ162" s="84"/>
      <c r="RK162" s="84"/>
      <c r="RL162" s="84"/>
      <c r="RM162" s="84"/>
      <c r="RN162" s="84"/>
      <c r="RO162" s="84"/>
      <c r="RP162" s="84"/>
      <c r="RQ162" s="84"/>
      <c r="RR162" s="84"/>
      <c r="RS162" s="84"/>
      <c r="RT162" s="84"/>
      <c r="RU162" s="84"/>
      <c r="RV162" s="84"/>
      <c r="RW162" s="84"/>
      <c r="RX162" s="84"/>
      <c r="RY162" s="84"/>
      <c r="RZ162" s="84"/>
      <c r="SA162" s="84"/>
      <c r="SB162" s="84"/>
      <c r="SC162" s="84"/>
      <c r="SD162" s="84"/>
      <c r="SE162" s="84"/>
      <c r="SF162" s="84"/>
      <c r="SG162" s="84"/>
      <c r="SH162" s="84"/>
      <c r="SI162" s="84"/>
      <c r="SJ162" s="84"/>
      <c r="SK162" s="84"/>
      <c r="SL162" s="84"/>
      <c r="SM162" s="84"/>
      <c r="SN162" s="84"/>
      <c r="SO162" s="84"/>
      <c r="SP162" s="84"/>
      <c r="SQ162" s="84"/>
      <c r="SR162" s="84"/>
      <c r="SS162" s="84"/>
      <c r="ST162" s="84"/>
      <c r="SU162" s="84"/>
      <c r="SV162" s="84"/>
      <c r="SW162" s="84"/>
      <c r="SX162" s="84"/>
      <c r="SY162" s="84"/>
      <c r="SZ162" s="84"/>
      <c r="TA162" s="84"/>
      <c r="TB162" s="84"/>
      <c r="TC162" s="84"/>
      <c r="TD162" s="84"/>
      <c r="TE162" s="84"/>
      <c r="TF162" s="84"/>
      <c r="TG162" s="84"/>
      <c r="TH162" s="84"/>
      <c r="TI162" s="84"/>
      <c r="TJ162" s="84"/>
      <c r="TK162" s="84"/>
      <c r="TL162" s="84"/>
      <c r="TM162" s="84"/>
      <c r="TN162" s="84"/>
      <c r="TO162" s="84"/>
      <c r="TP162" s="84"/>
      <c r="TQ162" s="84"/>
      <c r="TR162" s="84"/>
      <c r="TS162" s="84"/>
      <c r="TT162" s="84"/>
      <c r="TU162" s="84"/>
      <c r="TV162" s="84"/>
      <c r="TW162" s="84"/>
      <c r="TX162" s="84"/>
      <c r="TY162" s="84"/>
      <c r="TZ162" s="84"/>
      <c r="UA162" s="84"/>
      <c r="UB162" s="84"/>
      <c r="UC162" s="84"/>
      <c r="UD162" s="84"/>
      <c r="UE162" s="84"/>
      <c r="UF162" s="84"/>
      <c r="UG162" s="84"/>
      <c r="UH162" s="84"/>
      <c r="UI162" s="84"/>
    </row>
    <row r="163" spans="1:555" s="90" customFormat="1" ht="19.5" customHeight="1" x14ac:dyDescent="0.35">
      <c r="A163" s="84"/>
      <c r="B163" s="1167">
        <f t="shared" si="2387"/>
        <v>44287</v>
      </c>
      <c r="C163" s="867">
        <f t="shared" si="2388"/>
        <v>53795.76</v>
      </c>
      <c r="D163" s="869">
        <v>0</v>
      </c>
      <c r="E163" s="869">
        <v>0</v>
      </c>
      <c r="F163" s="867">
        <f t="shared" si="2264"/>
        <v>3736.88</v>
      </c>
      <c r="G163" s="870">
        <f t="shared" si="2389"/>
        <v>57532.639999999999</v>
      </c>
      <c r="H163" s="953">
        <f t="shared" si="2390"/>
        <v>6.9464210562319412E-2</v>
      </c>
      <c r="I163" s="355">
        <f t="shared" si="2391"/>
        <v>407120.61</v>
      </c>
      <c r="J163" s="355">
        <f>MAX(I55:I163)</f>
        <v>407120.61</v>
      </c>
      <c r="K163" s="355">
        <f t="shared" si="2265"/>
        <v>0</v>
      </c>
      <c r="L163" s="1145">
        <f t="shared" si="2266"/>
        <v>44287</v>
      </c>
      <c r="M163" s="330">
        <f t="shared" si="2392"/>
        <v>0</v>
      </c>
      <c r="N163" s="1034">
        <v>7932.5</v>
      </c>
      <c r="O163" s="498">
        <f t="shared" si="2267"/>
        <v>0</v>
      </c>
      <c r="P163" s="330">
        <f t="shared" si="2393"/>
        <v>1</v>
      </c>
      <c r="Q163" s="382">
        <f t="shared" si="2268"/>
        <v>793.25</v>
      </c>
      <c r="R163" s="274">
        <f t="shared" si="2269"/>
        <v>793.25</v>
      </c>
      <c r="S163" s="499">
        <f t="shared" si="2394"/>
        <v>0</v>
      </c>
      <c r="T163" s="1036">
        <v>6045</v>
      </c>
      <c r="U163" s="269">
        <f t="shared" si="2270"/>
        <v>0</v>
      </c>
      <c r="V163" s="499">
        <f t="shared" si="2395"/>
        <v>1</v>
      </c>
      <c r="W163" s="1036">
        <v>604.5</v>
      </c>
      <c r="X163" s="269">
        <f t="shared" si="2271"/>
        <v>604.5</v>
      </c>
      <c r="Y163" s="499">
        <f t="shared" si="2396"/>
        <v>0</v>
      </c>
      <c r="Z163" s="298">
        <v>3570</v>
      </c>
      <c r="AA163" s="392">
        <f t="shared" si="2272"/>
        <v>0</v>
      </c>
      <c r="AB163" s="330">
        <f t="shared" si="2397"/>
        <v>0</v>
      </c>
      <c r="AC163" s="298">
        <f t="shared" si="2273"/>
        <v>1785</v>
      </c>
      <c r="AD163" s="274">
        <f t="shared" si="2274"/>
        <v>0</v>
      </c>
      <c r="AE163" s="499">
        <f t="shared" si="2398"/>
        <v>1</v>
      </c>
      <c r="AF163" s="1036">
        <v>357</v>
      </c>
      <c r="AG163" s="274">
        <f t="shared" si="2275"/>
        <v>357</v>
      </c>
      <c r="AH163" s="499">
        <f t="shared" si="2399"/>
        <v>0</v>
      </c>
      <c r="AI163" s="1036">
        <v>550</v>
      </c>
      <c r="AJ163" s="392">
        <f t="shared" si="2276"/>
        <v>0</v>
      </c>
      <c r="AK163" s="330">
        <f t="shared" si="2400"/>
        <v>0</v>
      </c>
      <c r="AL163" s="1036">
        <v>275</v>
      </c>
      <c r="AM163" s="274">
        <f t="shared" si="2277"/>
        <v>0</v>
      </c>
      <c r="AN163" s="499">
        <f t="shared" si="2401"/>
        <v>1</v>
      </c>
      <c r="AO163" s="1036">
        <v>110</v>
      </c>
      <c r="AP163" s="392">
        <f t="shared" si="2278"/>
        <v>110</v>
      </c>
      <c r="AQ163" s="316">
        <f t="shared" si="2402"/>
        <v>0</v>
      </c>
      <c r="AR163" s="1036">
        <v>8168.75</v>
      </c>
      <c r="AS163" s="392">
        <f t="shared" si="2279"/>
        <v>0</v>
      </c>
      <c r="AT163" s="276">
        <f t="shared" si="2403"/>
        <v>0</v>
      </c>
      <c r="AU163" s="1036">
        <v>4084.38</v>
      </c>
      <c r="AV163" s="392">
        <f t="shared" si="2280"/>
        <v>0</v>
      </c>
      <c r="AW163" s="297">
        <f t="shared" si="2404"/>
        <v>1</v>
      </c>
      <c r="AX163" s="1036">
        <v>816.88</v>
      </c>
      <c r="AY163" s="274">
        <f t="shared" si="2281"/>
        <v>816.88</v>
      </c>
      <c r="AZ163" s="499">
        <f t="shared" si="2405"/>
        <v>0</v>
      </c>
      <c r="BA163" s="497">
        <v>1135</v>
      </c>
      <c r="BB163" s="392">
        <f t="shared" si="2282"/>
        <v>0</v>
      </c>
      <c r="BC163" s="330">
        <f t="shared" si="2406"/>
        <v>0</v>
      </c>
      <c r="BD163" s="497">
        <v>-1105</v>
      </c>
      <c r="BE163" s="274">
        <f t="shared" si="2283"/>
        <v>0</v>
      </c>
      <c r="BF163" s="499">
        <f t="shared" si="2407"/>
        <v>0</v>
      </c>
      <c r="BG163" s="1036">
        <v>350</v>
      </c>
      <c r="BH163" s="358">
        <f t="shared" si="2284"/>
        <v>0</v>
      </c>
      <c r="BI163" s="499">
        <f t="shared" si="2408"/>
        <v>0</v>
      </c>
      <c r="BJ163" s="1036">
        <v>175</v>
      </c>
      <c r="BK163" s="269">
        <f t="shared" si="2285"/>
        <v>0</v>
      </c>
      <c r="BL163" s="499">
        <f t="shared" si="2409"/>
        <v>1</v>
      </c>
      <c r="BM163" s="382">
        <f t="shared" si="2286"/>
        <v>87.5</v>
      </c>
      <c r="BN163" s="392">
        <f t="shared" si="2287"/>
        <v>87.5</v>
      </c>
      <c r="BO163" s="499">
        <f t="shared" si="2410"/>
        <v>0</v>
      </c>
      <c r="BP163" s="1036">
        <v>1756.25</v>
      </c>
      <c r="BQ163" s="274">
        <f t="shared" si="2288"/>
        <v>0</v>
      </c>
      <c r="BR163" s="499">
        <f t="shared" si="2411"/>
        <v>0</v>
      </c>
      <c r="BS163" s="298">
        <v>2437.5</v>
      </c>
      <c r="BT163" s="269">
        <f t="shared" si="2289"/>
        <v>0</v>
      </c>
      <c r="BU163" s="499">
        <f t="shared" si="2412"/>
        <v>1</v>
      </c>
      <c r="BV163" s="298">
        <f t="shared" si="2290"/>
        <v>1218.75</v>
      </c>
      <c r="BW163" s="392">
        <f t="shared" si="2291"/>
        <v>1218.75</v>
      </c>
      <c r="BX163" s="499">
        <f t="shared" si="2413"/>
        <v>0</v>
      </c>
      <c r="BY163" s="1036">
        <v>1915</v>
      </c>
      <c r="BZ163" s="392">
        <f t="shared" si="2292"/>
        <v>0</v>
      </c>
      <c r="CA163" s="297">
        <f t="shared" si="2555"/>
        <v>0</v>
      </c>
      <c r="CB163" s="964">
        <v>-2510</v>
      </c>
      <c r="CC163" s="269">
        <f t="shared" si="2293"/>
        <v>0</v>
      </c>
      <c r="CD163" s="501">
        <f t="shared" si="2414"/>
        <v>0</v>
      </c>
      <c r="CE163" s="298">
        <f t="shared" si="2294"/>
        <v>-1255</v>
      </c>
      <c r="CF163" s="500">
        <f t="shared" si="2295"/>
        <v>0</v>
      </c>
      <c r="CG163" s="330">
        <f t="shared" si="2415"/>
        <v>1</v>
      </c>
      <c r="CH163" s="964">
        <v>-251</v>
      </c>
      <c r="CI163" s="299">
        <f t="shared" si="2296"/>
        <v>-251</v>
      </c>
      <c r="CJ163" s="499">
        <f t="shared" si="2416"/>
        <v>0</v>
      </c>
      <c r="CK163" s="497"/>
      <c r="CL163" s="392">
        <f t="shared" si="2297"/>
        <v>0</v>
      </c>
      <c r="CM163" s="330">
        <f t="shared" si="2417"/>
        <v>0</v>
      </c>
      <c r="CN163" s="497"/>
      <c r="CO163" s="269">
        <f t="shared" si="2298"/>
        <v>0</v>
      </c>
      <c r="CP163" s="501">
        <f t="shared" si="2418"/>
        <v>0</v>
      </c>
      <c r="CQ163" s="268"/>
      <c r="CR163" s="299"/>
      <c r="CS163" s="330">
        <f t="shared" si="2419"/>
        <v>1</v>
      </c>
      <c r="CT163" s="497"/>
      <c r="CU163" s="274">
        <f t="shared" si="2299"/>
        <v>0</v>
      </c>
      <c r="CV163" s="323">
        <f t="shared" si="2300"/>
        <v>3736.88</v>
      </c>
      <c r="CW163" s="323">
        <f t="shared" si="2420"/>
        <v>407120.61</v>
      </c>
      <c r="CX163" s="223"/>
      <c r="CY163" s="1127">
        <f t="shared" si="2421"/>
        <v>44287</v>
      </c>
      <c r="CZ163" s="297">
        <f t="shared" si="2422"/>
        <v>0</v>
      </c>
      <c r="DA163" s="269">
        <v>6580</v>
      </c>
      <c r="DB163" s="299">
        <f t="shared" si="2301"/>
        <v>0</v>
      </c>
      <c r="DC163" s="297">
        <f t="shared" si="2423"/>
        <v>0</v>
      </c>
      <c r="DD163" s="298">
        <f t="shared" si="2302"/>
        <v>658</v>
      </c>
      <c r="DE163" s="299">
        <f t="shared" si="2303"/>
        <v>0</v>
      </c>
      <c r="DF163" s="297">
        <f t="shared" si="2424"/>
        <v>0</v>
      </c>
      <c r="DG163" s="1221">
        <v>-645</v>
      </c>
      <c r="DH163" s="299">
        <f t="shared" si="2304"/>
        <v>0</v>
      </c>
      <c r="DI163" s="297">
        <f t="shared" si="2425"/>
        <v>0</v>
      </c>
      <c r="DJ163" s="1043">
        <v>-64.5</v>
      </c>
      <c r="DK163" s="596">
        <f t="shared" si="2305"/>
        <v>0</v>
      </c>
      <c r="DL163" s="297">
        <f t="shared" si="2426"/>
        <v>0</v>
      </c>
      <c r="DM163" s="1220">
        <v>260</v>
      </c>
      <c r="DN163" s="596">
        <f t="shared" si="2306"/>
        <v>0</v>
      </c>
      <c r="DO163" s="330">
        <f t="shared" si="2427"/>
        <v>0</v>
      </c>
      <c r="DP163" s="298">
        <f t="shared" si="2307"/>
        <v>130</v>
      </c>
      <c r="DQ163" s="274">
        <f t="shared" si="2308"/>
        <v>0</v>
      </c>
      <c r="DR163" s="499">
        <f t="shared" si="2428"/>
        <v>0</v>
      </c>
      <c r="DS163" s="298">
        <f t="shared" si="2309"/>
        <v>26</v>
      </c>
      <c r="DT163" s="274">
        <f t="shared" si="2310"/>
        <v>0</v>
      </c>
      <c r="DU163" s="297">
        <f t="shared" si="2429"/>
        <v>0</v>
      </c>
      <c r="DV163" s="1043">
        <v>-1260</v>
      </c>
      <c r="DW163" s="596">
        <f t="shared" si="2311"/>
        <v>0</v>
      </c>
      <c r="DX163" s="297">
        <f t="shared" si="2430"/>
        <v>0</v>
      </c>
      <c r="DY163" s="269">
        <f t="shared" si="2312"/>
        <v>-630</v>
      </c>
      <c r="DZ163" s="596">
        <f t="shared" si="2313"/>
        <v>0</v>
      </c>
      <c r="EA163" s="297">
        <f t="shared" si="2431"/>
        <v>0</v>
      </c>
      <c r="EB163" s="1058">
        <v>-252.5</v>
      </c>
      <c r="EC163" s="596">
        <f t="shared" si="2314"/>
        <v>0</v>
      </c>
      <c r="ED163" s="297">
        <f t="shared" si="2432"/>
        <v>0</v>
      </c>
      <c r="EE163" s="274">
        <v>8612.5</v>
      </c>
      <c r="EF163" s="596">
        <f t="shared" si="2315"/>
        <v>0</v>
      </c>
      <c r="EG163" s="297">
        <f t="shared" si="2433"/>
        <v>0</v>
      </c>
      <c r="EH163" s="269">
        <f t="shared" si="2316"/>
        <v>4306.25</v>
      </c>
      <c r="EI163" s="596">
        <f t="shared" si="2317"/>
        <v>0</v>
      </c>
      <c r="EJ163" s="276">
        <f t="shared" si="2434"/>
        <v>0</v>
      </c>
      <c r="EK163" s="269">
        <f t="shared" si="2318"/>
        <v>861.25</v>
      </c>
      <c r="EL163" s="596">
        <f t="shared" si="2319"/>
        <v>0</v>
      </c>
      <c r="EM163" s="297">
        <f t="shared" si="2435"/>
        <v>0</v>
      </c>
      <c r="EN163" s="1232">
        <v>-1265</v>
      </c>
      <c r="EO163" s="596">
        <f t="shared" si="2320"/>
        <v>0</v>
      </c>
      <c r="EP163" s="297">
        <f t="shared" si="2436"/>
        <v>0</v>
      </c>
      <c r="EQ163" s="269">
        <v>-95</v>
      </c>
      <c r="ER163" s="596">
        <f t="shared" si="2321"/>
        <v>0</v>
      </c>
      <c r="ES163" s="297">
        <f t="shared" si="2437"/>
        <v>0</v>
      </c>
      <c r="ET163" s="515">
        <v>180</v>
      </c>
      <c r="EU163" s="596">
        <f t="shared" si="2322"/>
        <v>0</v>
      </c>
      <c r="EV163" s="297">
        <f t="shared" si="2438"/>
        <v>0</v>
      </c>
      <c r="EW163" s="515">
        <v>3175</v>
      </c>
      <c r="EX163" s="596">
        <f t="shared" si="2323"/>
        <v>0</v>
      </c>
      <c r="EY163" s="297">
        <f t="shared" si="2439"/>
        <v>0</v>
      </c>
      <c r="EZ163" s="515">
        <v>1587.5</v>
      </c>
      <c r="FA163" s="596">
        <f t="shared" si="2324"/>
        <v>0</v>
      </c>
      <c r="FB163" s="297">
        <f t="shared" si="2440"/>
        <v>0</v>
      </c>
      <c r="FC163" s="515">
        <v>775</v>
      </c>
      <c r="FD163" s="596">
        <f t="shared" si="2325"/>
        <v>0</v>
      </c>
      <c r="FE163" s="297">
        <f t="shared" si="2441"/>
        <v>0</v>
      </c>
      <c r="FF163" s="515">
        <v>3056.25</v>
      </c>
      <c r="FG163" s="596">
        <f t="shared" si="2326"/>
        <v>0</v>
      </c>
      <c r="FH163" s="297">
        <f t="shared" si="2442"/>
        <v>0</v>
      </c>
      <c r="FI163" s="515">
        <v>1528.13</v>
      </c>
      <c r="FJ163" s="596">
        <f t="shared" si="2327"/>
        <v>0</v>
      </c>
      <c r="FK163" s="297">
        <f t="shared" si="2443"/>
        <v>0</v>
      </c>
      <c r="FL163" s="515">
        <v>1235</v>
      </c>
      <c r="FM163" s="596">
        <f t="shared" si="2328"/>
        <v>0</v>
      </c>
      <c r="FN163" s="297">
        <f t="shared" si="2444"/>
        <v>0</v>
      </c>
      <c r="FO163" s="1043">
        <v>-4150</v>
      </c>
      <c r="FP163" s="274">
        <f t="shared" si="2329"/>
        <v>0</v>
      </c>
      <c r="FQ163" s="274"/>
      <c r="FR163" s="297">
        <f t="shared" si="2445"/>
        <v>0</v>
      </c>
      <c r="FS163" s="269">
        <f t="shared" si="2330"/>
        <v>-2075</v>
      </c>
      <c r="FT163" s="596">
        <f t="shared" si="2331"/>
        <v>0</v>
      </c>
      <c r="FU163" s="297">
        <f t="shared" si="2446"/>
        <v>0</v>
      </c>
      <c r="FV163" s="269">
        <f t="shared" si="2332"/>
        <v>-415</v>
      </c>
      <c r="FW163" s="596">
        <f t="shared" si="2333"/>
        <v>0</v>
      </c>
      <c r="FX163" s="301">
        <f t="shared" si="2334"/>
        <v>0</v>
      </c>
      <c r="FY163" s="492">
        <f t="shared" si="2447"/>
        <v>0</v>
      </c>
      <c r="FZ163" s="302"/>
      <c r="GA163" s="1131">
        <f t="shared" si="2335"/>
        <v>44287</v>
      </c>
      <c r="GB163" s="316">
        <f t="shared" si="2448"/>
        <v>0</v>
      </c>
      <c r="GC163" s="323">
        <v>5135</v>
      </c>
      <c r="GD163" s="268">
        <f t="shared" si="2336"/>
        <v>0</v>
      </c>
      <c r="GE163" s="316">
        <f t="shared" si="2449"/>
        <v>0</v>
      </c>
      <c r="GF163" s="1036">
        <v>513.5</v>
      </c>
      <c r="GG163" s="386">
        <f t="shared" si="2337"/>
        <v>0</v>
      </c>
      <c r="GH163" s="669">
        <f t="shared" si="2450"/>
        <v>0</v>
      </c>
      <c r="GI163" s="1036">
        <v>8275</v>
      </c>
      <c r="GJ163" s="268">
        <f t="shared" si="2338"/>
        <v>0</v>
      </c>
      <c r="GK163" s="546">
        <f t="shared" si="2451"/>
        <v>0</v>
      </c>
      <c r="GL163" s="268">
        <f t="shared" si="2339"/>
        <v>827.5</v>
      </c>
      <c r="GM163" s="386">
        <f t="shared" si="2340"/>
        <v>0</v>
      </c>
      <c r="GN163" s="297">
        <f t="shared" si="2452"/>
        <v>0</v>
      </c>
      <c r="GO163" s="269">
        <v>-1722.5</v>
      </c>
      <c r="GP163" s="596">
        <f t="shared" si="2341"/>
        <v>0</v>
      </c>
      <c r="GQ163" s="330">
        <f t="shared" si="2453"/>
        <v>0</v>
      </c>
      <c r="GR163" s="298">
        <f t="shared" si="2342"/>
        <v>-861.25</v>
      </c>
      <c r="GS163" s="274">
        <f t="shared" si="2343"/>
        <v>0</v>
      </c>
      <c r="GT163" s="499">
        <f t="shared" si="2454"/>
        <v>0</v>
      </c>
      <c r="GU163" s="298">
        <f t="shared" si="2344"/>
        <v>-172.25</v>
      </c>
      <c r="GV163" s="274">
        <f t="shared" si="2345"/>
        <v>0</v>
      </c>
      <c r="GW163" s="499">
        <f t="shared" si="2455"/>
        <v>0</v>
      </c>
      <c r="GX163" s="964">
        <v>-6022.5</v>
      </c>
      <c r="GY163" s="274">
        <f t="shared" si="2346"/>
        <v>0</v>
      </c>
      <c r="GZ163" s="499">
        <f t="shared" si="2456"/>
        <v>0</v>
      </c>
      <c r="HA163" s="298">
        <f t="shared" si="2347"/>
        <v>-3011.25</v>
      </c>
      <c r="HB163" s="274">
        <f t="shared" si="2348"/>
        <v>0</v>
      </c>
      <c r="HC163" s="499">
        <f t="shared" si="2457"/>
        <v>0</v>
      </c>
      <c r="HD163" s="964">
        <v>-1204.5</v>
      </c>
      <c r="HE163" s="274">
        <f t="shared" si="2349"/>
        <v>0</v>
      </c>
      <c r="HF163" s="691">
        <f t="shared" si="2458"/>
        <v>0</v>
      </c>
      <c r="HG163" s="317">
        <v>6950</v>
      </c>
      <c r="HH163" s="498">
        <f t="shared" si="2350"/>
        <v>0</v>
      </c>
      <c r="HI163" s="691">
        <f t="shared" si="2459"/>
        <v>0</v>
      </c>
      <c r="HJ163" s="317">
        <f t="shared" si="2351"/>
        <v>3475</v>
      </c>
      <c r="HK163" s="498">
        <f t="shared" si="2352"/>
        <v>0</v>
      </c>
      <c r="HL163" s="689">
        <f t="shared" si="2460"/>
        <v>0</v>
      </c>
      <c r="HM163" s="317">
        <f t="shared" si="2353"/>
        <v>695</v>
      </c>
      <c r="HN163" s="317">
        <f t="shared" si="2354"/>
        <v>0</v>
      </c>
      <c r="HO163" s="691">
        <f t="shared" si="2461"/>
        <v>0</v>
      </c>
      <c r="HP163" s="964">
        <v>-1440</v>
      </c>
      <c r="HQ163" s="498">
        <f t="shared" si="2355"/>
        <v>0</v>
      </c>
      <c r="HR163" s="499"/>
      <c r="HS163" s="298"/>
      <c r="HT163" s="392"/>
      <c r="HU163" s="691">
        <f t="shared" si="2462"/>
        <v>0</v>
      </c>
      <c r="HV163" s="964">
        <v>-1105</v>
      </c>
      <c r="HW163" s="498">
        <f t="shared" si="2356"/>
        <v>0</v>
      </c>
      <c r="HX163" s="499"/>
      <c r="HY163" s="298"/>
      <c r="HZ163" s="392"/>
      <c r="IA163" s="689">
        <f t="shared" si="2463"/>
        <v>0</v>
      </c>
      <c r="IB163" s="1036">
        <v>3350</v>
      </c>
      <c r="IC163" s="317">
        <f t="shared" si="2357"/>
        <v>0</v>
      </c>
      <c r="ID163" s="499">
        <f t="shared" si="2464"/>
        <v>0</v>
      </c>
      <c r="IE163" s="1036">
        <v>309.75</v>
      </c>
      <c r="IF163" s="392">
        <f t="shared" si="2358"/>
        <v>0</v>
      </c>
      <c r="IG163" s="691">
        <f t="shared" si="2465"/>
        <v>0</v>
      </c>
      <c r="IH163" s="317">
        <v>2054</v>
      </c>
      <c r="II163" s="498">
        <f t="shared" si="2359"/>
        <v>0</v>
      </c>
      <c r="IJ163" s="691">
        <f t="shared" si="2466"/>
        <v>0</v>
      </c>
      <c r="IK163" s="298">
        <f t="shared" si="2360"/>
        <v>1027</v>
      </c>
      <c r="IL163" s="317">
        <f t="shared" si="2361"/>
        <v>0</v>
      </c>
      <c r="IM163" s="499">
        <f t="shared" si="2467"/>
        <v>0</v>
      </c>
      <c r="IN163" s="1036">
        <v>189.75</v>
      </c>
      <c r="IO163" s="392">
        <f t="shared" si="2362"/>
        <v>0</v>
      </c>
      <c r="IP163" s="499">
        <f t="shared" si="2468"/>
        <v>0</v>
      </c>
      <c r="IQ163" s="964">
        <v>-431.25</v>
      </c>
      <c r="IR163" s="392">
        <f t="shared" si="2363"/>
        <v>0</v>
      </c>
      <c r="IS163" s="499"/>
      <c r="IT163" s="298"/>
      <c r="IU163" s="392"/>
      <c r="IV163" s="499">
        <f t="shared" si="2469"/>
        <v>0</v>
      </c>
      <c r="IW163" s="298">
        <v>2443.75</v>
      </c>
      <c r="IX163" s="392">
        <f t="shared" si="2364"/>
        <v>0</v>
      </c>
      <c r="IY163" s="499">
        <f t="shared" si="2470"/>
        <v>0</v>
      </c>
      <c r="IZ163" s="298">
        <f t="shared" si="2365"/>
        <v>1221.875</v>
      </c>
      <c r="JA163" s="392">
        <f t="shared" si="2366"/>
        <v>0</v>
      </c>
      <c r="JB163" s="385">
        <f t="shared" si="2471"/>
        <v>0</v>
      </c>
      <c r="JC163" s="298">
        <v>220.37</v>
      </c>
      <c r="JD163" s="392">
        <f t="shared" si="2367"/>
        <v>0</v>
      </c>
      <c r="JE163" s="499">
        <f t="shared" si="2472"/>
        <v>0</v>
      </c>
      <c r="JF163" s="298">
        <v>810</v>
      </c>
      <c r="JG163" s="392">
        <f t="shared" si="2368"/>
        <v>0</v>
      </c>
      <c r="JH163" s="499">
        <f t="shared" si="2473"/>
        <v>0</v>
      </c>
      <c r="JI163" s="964">
        <v>-220</v>
      </c>
      <c r="JJ163" s="392">
        <f t="shared" si="2369"/>
        <v>0</v>
      </c>
      <c r="JK163" s="499">
        <f t="shared" si="2474"/>
        <v>0</v>
      </c>
      <c r="JL163" s="964">
        <v>-110</v>
      </c>
      <c r="JM163" s="392">
        <f t="shared" si="2370"/>
        <v>0</v>
      </c>
      <c r="JN163" s="499">
        <f t="shared" si="2475"/>
        <v>0</v>
      </c>
      <c r="JO163" s="298">
        <f t="shared" si="2371"/>
        <v>-22</v>
      </c>
      <c r="JP163" s="392">
        <f t="shared" si="2372"/>
        <v>0</v>
      </c>
      <c r="JQ163" s="561">
        <f t="shared" si="2373"/>
        <v>0</v>
      </c>
      <c r="JR163" s="498">
        <f t="shared" si="2476"/>
        <v>0</v>
      </c>
      <c r="JS163" s="223"/>
      <c r="JT163" s="254">
        <f>B190</f>
        <v>44927</v>
      </c>
      <c r="JU163" s="253">
        <f>JU162+O190</f>
        <v>0</v>
      </c>
      <c r="JV163" s="253">
        <f>JV162+R190</f>
        <v>65021.389999999992</v>
      </c>
      <c r="JW163" s="253">
        <f>JW162+U190</f>
        <v>0</v>
      </c>
      <c r="JX163" s="253">
        <f>JX162+X190</f>
        <v>81400.600000000006</v>
      </c>
      <c r="JY163" s="253">
        <f>JY162+AA190</f>
        <v>0</v>
      </c>
      <c r="JZ163" s="253">
        <f>JZ162+AD190</f>
        <v>0</v>
      </c>
      <c r="KA163" s="253">
        <f>KA162+AG190</f>
        <v>38406.25</v>
      </c>
      <c r="KB163" s="253">
        <f>KB162+AJ190</f>
        <v>0</v>
      </c>
      <c r="KC163" s="253">
        <f>KC162+AM190</f>
        <v>0</v>
      </c>
      <c r="KD163" s="831">
        <f>KD162+AP190</f>
        <v>91390.75</v>
      </c>
      <c r="KE163" s="831">
        <f>KE162+AS190</f>
        <v>0</v>
      </c>
      <c r="KF163" s="831">
        <f>KF162+AV190</f>
        <v>0</v>
      </c>
      <c r="KG163" s="831">
        <f>KG162+AY190</f>
        <v>28646.67</v>
      </c>
      <c r="KH163" s="831">
        <f>KH162+BB190</f>
        <v>0</v>
      </c>
      <c r="KI163" s="831">
        <f>KI162+BE190</f>
        <v>0</v>
      </c>
      <c r="KJ163" s="253">
        <f>KJ162+BH190</f>
        <v>0</v>
      </c>
      <c r="KK163" s="831">
        <f>KK162+BK190</f>
        <v>0</v>
      </c>
      <c r="KL163" s="831">
        <f>KL162+BN190</f>
        <v>142637.495</v>
      </c>
      <c r="KM163" s="831">
        <f>KM162+BQ190</f>
        <v>0</v>
      </c>
      <c r="KN163" s="831">
        <f>KN162+BT190</f>
        <v>0</v>
      </c>
      <c r="KO163" s="831">
        <f>KO162+BW190</f>
        <v>113106.25</v>
      </c>
      <c r="KP163" s="831">
        <f>KP162+BZ190</f>
        <v>0</v>
      </c>
      <c r="KQ163" s="831">
        <f>KQ162+CC190</f>
        <v>0</v>
      </c>
      <c r="KR163" s="831">
        <f>KR162+CF190</f>
        <v>0</v>
      </c>
      <c r="KS163" s="831">
        <f>KS162+CI192</f>
        <v>34866</v>
      </c>
      <c r="KT163" s="243">
        <f>KT162+DB190</f>
        <v>0</v>
      </c>
      <c r="KU163" s="243">
        <f>KU162+DE190</f>
        <v>0</v>
      </c>
      <c r="KV163" s="243">
        <f>KV162+DH190</f>
        <v>0</v>
      </c>
      <c r="KW163" s="243">
        <f>KW162+DK190</f>
        <v>0</v>
      </c>
      <c r="KX163" s="243">
        <f>KX162+DN190</f>
        <v>0</v>
      </c>
      <c r="KY163" s="243">
        <f>KY162+DQ190</f>
        <v>0</v>
      </c>
      <c r="KZ163" s="243">
        <f>DT190+KZ162</f>
        <v>0</v>
      </c>
      <c r="LA163" s="243">
        <f>LA162+DW190</f>
        <v>0</v>
      </c>
      <c r="LB163" s="243">
        <f>LB162+DZ190</f>
        <v>0</v>
      </c>
      <c r="LC163" s="243">
        <f>LC162+EC190</f>
        <v>0</v>
      </c>
      <c r="LD163" s="243">
        <f>LD162+EF190</f>
        <v>0</v>
      </c>
      <c r="LE163" s="243">
        <f>LE162+EI190</f>
        <v>0</v>
      </c>
      <c r="LF163" s="243">
        <f>LF162+EL190</f>
        <v>0</v>
      </c>
      <c r="LG163" s="243">
        <f>LG162+EO190</f>
        <v>0</v>
      </c>
      <c r="LH163" s="243">
        <f>LH162+ER190</f>
        <v>0</v>
      </c>
      <c r="LI163" s="243">
        <f>LI162+EU190</f>
        <v>0</v>
      </c>
      <c r="LJ163" s="243">
        <f>LJ162+EX190</f>
        <v>0</v>
      </c>
      <c r="LK163" s="243">
        <f>LK162+FA190</f>
        <v>0</v>
      </c>
      <c r="LL163" s="243">
        <f>LL162+FD190</f>
        <v>0</v>
      </c>
      <c r="LM163" s="243">
        <f>LM162+FG190</f>
        <v>0</v>
      </c>
      <c r="LN163" s="243">
        <f>LN162+FJ190</f>
        <v>0</v>
      </c>
      <c r="LO163" s="243">
        <f>LO162+FP190</f>
        <v>0</v>
      </c>
      <c r="LP163" s="243">
        <f>LP162+FT190</f>
        <v>0</v>
      </c>
      <c r="LQ163" s="243">
        <f>LQ162+FW190</f>
        <v>0</v>
      </c>
      <c r="LR163" s="243">
        <f>LR162+GD190</f>
        <v>0</v>
      </c>
      <c r="LS163" s="243">
        <f>LS162+GG190</f>
        <v>0</v>
      </c>
      <c r="LT163" s="243">
        <f>LT162+GJ190</f>
        <v>0</v>
      </c>
      <c r="LU163" s="243">
        <f>LU162+GM190</f>
        <v>0</v>
      </c>
      <c r="LV163" s="243">
        <f>LV162+GP190</f>
        <v>0</v>
      </c>
      <c r="LW163" s="243">
        <f>LW162+GS190</f>
        <v>0</v>
      </c>
      <c r="LX163" s="243">
        <f>LX162+GV190</f>
        <v>0</v>
      </c>
      <c r="LY163" s="243">
        <f>LY162+GY190</f>
        <v>0</v>
      </c>
      <c r="LZ163" s="243">
        <f>LZ162+HB190</f>
        <v>0</v>
      </c>
      <c r="MA163" s="243">
        <f>MA162+HE190</f>
        <v>0</v>
      </c>
      <c r="MB163" s="243">
        <f>MB162+HH190</f>
        <v>0</v>
      </c>
      <c r="MC163" s="243">
        <f>MC162+HK190</f>
        <v>0</v>
      </c>
      <c r="MD163" s="243">
        <f>MD162+HN190</f>
        <v>0</v>
      </c>
      <c r="ME163" s="243">
        <f>ME162+HQ190</f>
        <v>0</v>
      </c>
      <c r="MF163" s="243">
        <f>MF162+HW190</f>
        <v>0</v>
      </c>
      <c r="MG163" s="243">
        <f>MG162+IC190</f>
        <v>0</v>
      </c>
      <c r="MH163" s="243">
        <f>MH162+II190</f>
        <v>0</v>
      </c>
      <c r="MI163" s="243">
        <f>MI162+IL190</f>
        <v>0</v>
      </c>
      <c r="MJ163" s="243">
        <f>MJ162+IR190</f>
        <v>0</v>
      </c>
      <c r="MK163" s="243">
        <f>MK162+IX190</f>
        <v>0</v>
      </c>
      <c r="ML163" s="243">
        <f>ML162+JA190</f>
        <v>0</v>
      </c>
      <c r="MM163" s="243">
        <f>MM162+JG190</f>
        <v>0</v>
      </c>
      <c r="MN163" s="243">
        <f>MN162+JJ190</f>
        <v>0</v>
      </c>
      <c r="MO163" s="243">
        <f>MO162+JM190</f>
        <v>0</v>
      </c>
      <c r="MP163" s="243">
        <f>MP162+JP190</f>
        <v>0</v>
      </c>
      <c r="MQ163" s="243">
        <f>HT190+MQ162</f>
        <v>0</v>
      </c>
      <c r="MR163" s="243">
        <f>HZ190+MR162</f>
        <v>0</v>
      </c>
      <c r="MS163" s="243">
        <f>IF190+MS162</f>
        <v>0</v>
      </c>
      <c r="MT163" s="243">
        <f>IO190+MT162</f>
        <v>0</v>
      </c>
      <c r="MU163" s="243">
        <f>IU190+MU162</f>
        <v>0</v>
      </c>
      <c r="MV163" s="243">
        <f>JD190+MV162</f>
        <v>0</v>
      </c>
      <c r="MW163" s="861">
        <f t="shared" si="2259"/>
        <v>44927</v>
      </c>
      <c r="MX163" s="253">
        <f t="shared" si="2260"/>
        <v>595475.40500000003</v>
      </c>
      <c r="MY163" s="243">
        <f t="shared" si="2261"/>
        <v>0</v>
      </c>
      <c r="MZ163" s="243">
        <f t="shared" si="2262"/>
        <v>0</v>
      </c>
      <c r="NA163" s="243">
        <f t="shared" si="2263"/>
        <v>595475.40500000003</v>
      </c>
      <c r="NB163" s="359"/>
      <c r="NC163" s="1159">
        <f t="shared" si="2374"/>
        <v>44287</v>
      </c>
      <c r="ND163" s="378">
        <f t="shared" si="2375"/>
        <v>3736.88</v>
      </c>
      <c r="NE163" s="378">
        <f t="shared" si="2376"/>
        <v>0</v>
      </c>
      <c r="NF163" s="382">
        <f t="shared" si="2377"/>
        <v>0</v>
      </c>
      <c r="NG163" s="274">
        <f t="shared" si="2378"/>
        <v>3736.88</v>
      </c>
      <c r="NH163" s="819">
        <f t="shared" si="2379"/>
        <v>44287</v>
      </c>
      <c r="NI163" s="269">
        <f t="shared" si="2380"/>
        <v>3736.88</v>
      </c>
      <c r="NJ163" s="274">
        <f t="shared" si="2381"/>
        <v>0</v>
      </c>
      <c r="NK163" s="1113">
        <f t="shared" si="2382"/>
        <v>1</v>
      </c>
      <c r="NL163" s="992">
        <f t="shared" si="2383"/>
        <v>0</v>
      </c>
      <c r="NM163" s="413">
        <f t="shared" si="2384"/>
        <v>44287</v>
      </c>
      <c r="NN163" s="378">
        <f t="shared" si="2554"/>
        <v>407120.61</v>
      </c>
      <c r="NO163" s="243">
        <f>MAX(NN55:NN163)</f>
        <v>407120.61</v>
      </c>
      <c r="NP163" s="243">
        <f t="shared" si="2385"/>
        <v>0</v>
      </c>
      <c r="NQ163" s="276">
        <f>(NP163=NP203)*1</f>
        <v>0</v>
      </c>
      <c r="NR163" s="254">
        <f t="shared" si="2386"/>
        <v>0</v>
      </c>
      <c r="NS163" s="757"/>
      <c r="NT163" s="757"/>
      <c r="NU163" s="758"/>
      <c r="NV163" s="758"/>
      <c r="NW163" s="758"/>
      <c r="NX163" s="234"/>
      <c r="NY163" s="241"/>
      <c r="NZ163" s="241"/>
      <c r="OA163" s="143"/>
      <c r="OB163" s="241"/>
      <c r="OC163" s="241"/>
      <c r="OD163" s="236"/>
      <c r="OE163" s="236"/>
      <c r="OF163" s="236"/>
      <c r="OG163" s="234"/>
      <c r="OH163" s="143"/>
      <c r="OI163" s="236"/>
      <c r="OJ163" s="236"/>
      <c r="OK163" s="236"/>
      <c r="OL163" s="236"/>
      <c r="OM163" s="236"/>
      <c r="ON163" s="236"/>
      <c r="OO163" s="236"/>
      <c r="OP163" s="236"/>
      <c r="OQ163" s="236"/>
      <c r="OR163" s="236"/>
      <c r="OS163" s="236"/>
      <c r="OT163" s="236"/>
      <c r="OU163" s="236"/>
      <c r="OV163" s="236"/>
      <c r="OW163" s="236"/>
      <c r="OX163" s="236"/>
      <c r="OY163" s="236"/>
      <c r="OZ163" s="236"/>
      <c r="PA163" s="236"/>
      <c r="PB163" s="236"/>
      <c r="PC163" s="236"/>
      <c r="PD163" s="236"/>
      <c r="PE163" s="236"/>
      <c r="PF163" s="236"/>
      <c r="PG163" s="236"/>
      <c r="PH163" s="236"/>
      <c r="PI163" s="236"/>
      <c r="PJ163" s="236"/>
      <c r="PK163" s="236"/>
      <c r="PL163" s="236"/>
      <c r="PM163" s="236"/>
      <c r="PN163" s="236"/>
      <c r="PO163" s="236"/>
      <c r="PP163" s="236"/>
      <c r="PQ163" s="236"/>
      <c r="PR163" s="236"/>
      <c r="PS163" s="236"/>
      <c r="PT163" s="236"/>
      <c r="PU163" s="236"/>
      <c r="PV163" s="236"/>
      <c r="PW163" s="236"/>
      <c r="PX163" s="236"/>
      <c r="PY163" s="236"/>
      <c r="PZ163" s="236"/>
      <c r="QA163" s="236"/>
      <c r="QB163" s="236"/>
      <c r="QC163" s="236"/>
      <c r="QD163" s="236"/>
      <c r="QE163" s="236"/>
      <c r="QF163" s="236"/>
      <c r="QG163" s="236"/>
      <c r="QH163" s="236"/>
      <c r="QI163" s="236"/>
      <c r="QJ163" s="236"/>
      <c r="QK163" s="236"/>
      <c r="QL163" s="236"/>
      <c r="QM163" s="236"/>
      <c r="QN163" s="236"/>
      <c r="QO163" s="236"/>
      <c r="QP163" s="236"/>
      <c r="QQ163" s="236"/>
      <c r="QR163" s="236"/>
      <c r="QS163" s="236"/>
      <c r="QT163" s="236"/>
      <c r="QU163" s="236"/>
      <c r="QV163" s="236"/>
      <c r="QW163" s="236"/>
      <c r="QX163" s="236"/>
      <c r="QY163" s="84"/>
      <c r="QZ163" s="84"/>
      <c r="RA163" s="84"/>
      <c r="RB163" s="84"/>
      <c r="RC163" s="84"/>
      <c r="RD163" s="84"/>
      <c r="RE163" s="84"/>
      <c r="RF163" s="84"/>
      <c r="RG163" s="84"/>
      <c r="RH163" s="84"/>
      <c r="RI163" s="84"/>
      <c r="RJ163" s="84"/>
      <c r="RK163" s="84"/>
      <c r="RL163" s="84"/>
      <c r="RM163" s="84"/>
      <c r="RN163" s="84"/>
      <c r="RO163" s="84"/>
      <c r="RP163" s="84"/>
      <c r="RQ163" s="84"/>
      <c r="RR163" s="84"/>
      <c r="RS163" s="84"/>
      <c r="RT163" s="84"/>
      <c r="RU163" s="84"/>
      <c r="RV163" s="84"/>
      <c r="RW163" s="84"/>
      <c r="RX163" s="84"/>
      <c r="RY163" s="84"/>
      <c r="RZ163" s="84"/>
      <c r="SA163" s="84"/>
      <c r="SB163" s="84"/>
      <c r="SC163" s="84"/>
      <c r="SD163" s="84"/>
      <c r="SE163" s="84"/>
      <c r="SF163" s="84"/>
      <c r="SG163" s="84"/>
      <c r="SH163" s="84"/>
      <c r="SI163" s="84"/>
      <c r="SJ163" s="84"/>
      <c r="SK163" s="84"/>
      <c r="SL163" s="84"/>
      <c r="SM163" s="84"/>
      <c r="SN163" s="84"/>
      <c r="SO163" s="84"/>
      <c r="SP163" s="84"/>
      <c r="SQ163" s="84"/>
      <c r="SR163" s="84"/>
      <c r="SS163" s="84"/>
      <c r="ST163" s="84"/>
      <c r="SU163" s="84"/>
      <c r="SV163" s="84"/>
      <c r="SW163" s="84"/>
      <c r="SX163" s="84"/>
      <c r="SY163" s="84"/>
      <c r="SZ163" s="84"/>
      <c r="TA163" s="84"/>
      <c r="TB163" s="84"/>
      <c r="TC163" s="84"/>
      <c r="TD163" s="84"/>
      <c r="TE163" s="84"/>
      <c r="TF163" s="84"/>
      <c r="TG163" s="84"/>
      <c r="TH163" s="84"/>
      <c r="TI163" s="84"/>
      <c r="TJ163" s="84"/>
      <c r="TK163" s="84"/>
      <c r="TL163" s="84"/>
      <c r="TM163" s="84"/>
      <c r="TN163" s="84"/>
      <c r="TO163" s="84"/>
      <c r="TP163" s="84"/>
      <c r="TQ163" s="84"/>
      <c r="TR163" s="84"/>
      <c r="TS163" s="84"/>
      <c r="TT163" s="84"/>
      <c r="TU163" s="84"/>
      <c r="TV163" s="84"/>
      <c r="TW163" s="84"/>
      <c r="TX163" s="84"/>
      <c r="TY163" s="84"/>
      <c r="TZ163" s="84"/>
      <c r="UA163" s="84"/>
      <c r="UB163" s="84"/>
      <c r="UC163" s="84"/>
      <c r="UD163" s="84"/>
      <c r="UE163" s="84"/>
      <c r="UF163" s="84"/>
      <c r="UG163" s="84"/>
      <c r="UH163" s="84"/>
      <c r="UI163" s="84"/>
    </row>
    <row r="164" spans="1:555" s="90" customFormat="1" ht="19.5" customHeight="1" x14ac:dyDescent="0.35">
      <c r="A164" s="84"/>
      <c r="B164" s="1167">
        <f t="shared" si="2387"/>
        <v>44317</v>
      </c>
      <c r="C164" s="867">
        <f t="shared" si="2388"/>
        <v>57532.639999999999</v>
      </c>
      <c r="D164" s="869">
        <v>0</v>
      </c>
      <c r="E164" s="869">
        <v>0</v>
      </c>
      <c r="F164" s="867">
        <f t="shared" si="2264"/>
        <v>7663.38</v>
      </c>
      <c r="G164" s="870">
        <f t="shared" si="2389"/>
        <v>65196.02</v>
      </c>
      <c r="H164" s="953">
        <f t="shared" si="2390"/>
        <v>0.13320056232427366</v>
      </c>
      <c r="I164" s="355">
        <f t="shared" si="2391"/>
        <v>414783.99</v>
      </c>
      <c r="J164" s="355">
        <f>MAX(I55:I164)</f>
        <v>414783.99</v>
      </c>
      <c r="K164" s="355">
        <f t="shared" si="2265"/>
        <v>0</v>
      </c>
      <c r="L164" s="1145">
        <f t="shared" si="2266"/>
        <v>44317</v>
      </c>
      <c r="M164" s="330">
        <f t="shared" si="2392"/>
        <v>0</v>
      </c>
      <c r="N164" s="1034">
        <v>8490</v>
      </c>
      <c r="O164" s="498">
        <f t="shared" si="2267"/>
        <v>0</v>
      </c>
      <c r="P164" s="330">
        <f t="shared" si="2393"/>
        <v>1</v>
      </c>
      <c r="Q164" s="382">
        <f t="shared" si="2268"/>
        <v>849</v>
      </c>
      <c r="R164" s="274">
        <f t="shared" si="2269"/>
        <v>849</v>
      </c>
      <c r="S164" s="499">
        <f t="shared" si="2394"/>
        <v>0</v>
      </c>
      <c r="T164" s="1036">
        <v>17790</v>
      </c>
      <c r="U164" s="269">
        <f t="shared" si="2270"/>
        <v>0</v>
      </c>
      <c r="V164" s="499">
        <f t="shared" si="2395"/>
        <v>1</v>
      </c>
      <c r="W164" s="1036">
        <v>1779</v>
      </c>
      <c r="X164" s="269">
        <f t="shared" si="2271"/>
        <v>1779</v>
      </c>
      <c r="Y164" s="499">
        <f t="shared" si="2396"/>
        <v>0</v>
      </c>
      <c r="Z164" s="298">
        <v>2750</v>
      </c>
      <c r="AA164" s="392">
        <f t="shared" si="2272"/>
        <v>0</v>
      </c>
      <c r="AB164" s="330">
        <f t="shared" si="2397"/>
        <v>0</v>
      </c>
      <c r="AC164" s="298">
        <f t="shared" si="2273"/>
        <v>1375</v>
      </c>
      <c r="AD164" s="274">
        <f t="shared" si="2274"/>
        <v>0</v>
      </c>
      <c r="AE164" s="499">
        <f t="shared" si="2398"/>
        <v>1</v>
      </c>
      <c r="AF164" s="1036">
        <v>275</v>
      </c>
      <c r="AG164" s="274">
        <f t="shared" si="2275"/>
        <v>275</v>
      </c>
      <c r="AH164" s="499">
        <f t="shared" si="2399"/>
        <v>0</v>
      </c>
      <c r="AI164" s="1036">
        <v>5695</v>
      </c>
      <c r="AJ164" s="392">
        <f t="shared" si="2276"/>
        <v>0</v>
      </c>
      <c r="AK164" s="330">
        <f t="shared" si="2400"/>
        <v>0</v>
      </c>
      <c r="AL164" s="1036">
        <v>2847.5</v>
      </c>
      <c r="AM164" s="274">
        <f t="shared" si="2277"/>
        <v>0</v>
      </c>
      <c r="AN164" s="499">
        <f t="shared" si="2401"/>
        <v>1</v>
      </c>
      <c r="AO164" s="1036">
        <v>1139</v>
      </c>
      <c r="AP164" s="392">
        <f t="shared" si="2278"/>
        <v>1139</v>
      </c>
      <c r="AQ164" s="316">
        <f t="shared" si="2402"/>
        <v>0</v>
      </c>
      <c r="AR164" s="1036">
        <v>11086.25</v>
      </c>
      <c r="AS164" s="392">
        <f t="shared" si="2279"/>
        <v>0</v>
      </c>
      <c r="AT164" s="276">
        <f t="shared" si="2403"/>
        <v>0</v>
      </c>
      <c r="AU164" s="1036">
        <v>5543.13</v>
      </c>
      <c r="AV164" s="392">
        <f t="shared" si="2280"/>
        <v>0</v>
      </c>
      <c r="AW164" s="297">
        <f t="shared" si="2404"/>
        <v>1</v>
      </c>
      <c r="AX164" s="1036">
        <v>1108.6300000000001</v>
      </c>
      <c r="AY164" s="274">
        <f t="shared" si="2281"/>
        <v>1108.6300000000001</v>
      </c>
      <c r="AZ164" s="499">
        <f t="shared" si="2405"/>
        <v>0</v>
      </c>
      <c r="BA164" s="497">
        <v>2225</v>
      </c>
      <c r="BB164" s="392">
        <f t="shared" si="2282"/>
        <v>0</v>
      </c>
      <c r="BC164" s="330">
        <f t="shared" si="2406"/>
        <v>0</v>
      </c>
      <c r="BD164" s="497">
        <v>1475</v>
      </c>
      <c r="BE164" s="274">
        <f t="shared" si="2283"/>
        <v>0</v>
      </c>
      <c r="BF164" s="499">
        <f t="shared" si="2407"/>
        <v>0</v>
      </c>
      <c r="BG164" s="1036">
        <v>1575</v>
      </c>
      <c r="BH164" s="358">
        <f t="shared" si="2284"/>
        <v>0</v>
      </c>
      <c r="BI164" s="499">
        <f t="shared" si="2408"/>
        <v>0</v>
      </c>
      <c r="BJ164" s="1036">
        <v>4193.75</v>
      </c>
      <c r="BK164" s="269">
        <f t="shared" si="2285"/>
        <v>0</v>
      </c>
      <c r="BL164" s="499">
        <f t="shared" si="2409"/>
        <v>1</v>
      </c>
      <c r="BM164" s="382">
        <f t="shared" si="2286"/>
        <v>2096.875</v>
      </c>
      <c r="BN164" s="392">
        <f t="shared" si="2287"/>
        <v>2096.875</v>
      </c>
      <c r="BO164" s="499">
        <f t="shared" si="2410"/>
        <v>0</v>
      </c>
      <c r="BP164" s="964">
        <v>-493.75</v>
      </c>
      <c r="BQ164" s="274">
        <f t="shared" si="2288"/>
        <v>0</v>
      </c>
      <c r="BR164" s="499">
        <f t="shared" si="2411"/>
        <v>0</v>
      </c>
      <c r="BS164" s="298">
        <v>-906.25</v>
      </c>
      <c r="BT164" s="269">
        <f t="shared" si="2289"/>
        <v>0</v>
      </c>
      <c r="BU164" s="499">
        <f t="shared" si="2412"/>
        <v>1</v>
      </c>
      <c r="BV164" s="298">
        <f t="shared" si="2290"/>
        <v>-453.125</v>
      </c>
      <c r="BW164" s="392">
        <f t="shared" si="2291"/>
        <v>-453.125</v>
      </c>
      <c r="BX164" s="499">
        <f t="shared" si="2413"/>
        <v>0</v>
      </c>
      <c r="BY164" s="1036">
        <v>1405</v>
      </c>
      <c r="BZ164" s="392">
        <f t="shared" si="2292"/>
        <v>0</v>
      </c>
      <c r="CA164" s="297">
        <f t="shared" si="2555"/>
        <v>0</v>
      </c>
      <c r="CB164" s="1036">
        <v>8690</v>
      </c>
      <c r="CC164" s="269">
        <f t="shared" si="2293"/>
        <v>0</v>
      </c>
      <c r="CD164" s="501">
        <f t="shared" si="2414"/>
        <v>0</v>
      </c>
      <c r="CE164" s="298">
        <f t="shared" si="2294"/>
        <v>4345</v>
      </c>
      <c r="CF164" s="500">
        <f t="shared" si="2295"/>
        <v>0</v>
      </c>
      <c r="CG164" s="330">
        <f t="shared" si="2415"/>
        <v>1</v>
      </c>
      <c r="CH164" s="1036">
        <v>869</v>
      </c>
      <c r="CI164" s="299">
        <f t="shared" si="2296"/>
        <v>869</v>
      </c>
      <c r="CJ164" s="499">
        <f t="shared" si="2416"/>
        <v>0</v>
      </c>
      <c r="CK164" s="497"/>
      <c r="CL164" s="392">
        <f t="shared" si="2297"/>
        <v>0</v>
      </c>
      <c r="CM164" s="330">
        <f t="shared" si="2417"/>
        <v>0</v>
      </c>
      <c r="CN164" s="497"/>
      <c r="CO164" s="269">
        <f t="shared" si="2298"/>
        <v>0</v>
      </c>
      <c r="CP164" s="501">
        <f t="shared" si="2418"/>
        <v>0</v>
      </c>
      <c r="CQ164" s="268"/>
      <c r="CR164" s="299"/>
      <c r="CS164" s="330">
        <f t="shared" si="2419"/>
        <v>1</v>
      </c>
      <c r="CT164" s="497"/>
      <c r="CU164" s="274">
        <f t="shared" si="2299"/>
        <v>0</v>
      </c>
      <c r="CV164" s="323">
        <f t="shared" si="2300"/>
        <v>7663.38</v>
      </c>
      <c r="CW164" s="323">
        <f t="shared" si="2420"/>
        <v>414783.99</v>
      </c>
      <c r="CX164" s="223"/>
      <c r="CY164" s="1127">
        <f t="shared" si="2421"/>
        <v>44317</v>
      </c>
      <c r="CZ164" s="297">
        <f t="shared" si="2422"/>
        <v>0</v>
      </c>
      <c r="DA164" s="269">
        <v>-150</v>
      </c>
      <c r="DB164" s="299">
        <f t="shared" si="2301"/>
        <v>0</v>
      </c>
      <c r="DC164" s="297">
        <f t="shared" si="2423"/>
        <v>0</v>
      </c>
      <c r="DD164" s="298">
        <f t="shared" si="2302"/>
        <v>-15</v>
      </c>
      <c r="DE164" s="299">
        <f t="shared" si="2303"/>
        <v>0</v>
      </c>
      <c r="DF164" s="297">
        <f t="shared" si="2424"/>
        <v>0</v>
      </c>
      <c r="DG164" s="1220">
        <v>11580</v>
      </c>
      <c r="DH164" s="299">
        <f t="shared" si="2304"/>
        <v>0</v>
      </c>
      <c r="DI164" s="297">
        <f t="shared" si="2425"/>
        <v>0</v>
      </c>
      <c r="DJ164" s="515">
        <v>1158</v>
      </c>
      <c r="DK164" s="596">
        <f t="shared" si="2305"/>
        <v>0</v>
      </c>
      <c r="DL164" s="297">
        <f t="shared" si="2426"/>
        <v>0</v>
      </c>
      <c r="DM164" s="1220">
        <v>9030</v>
      </c>
      <c r="DN164" s="596">
        <f t="shared" si="2306"/>
        <v>0</v>
      </c>
      <c r="DO164" s="330">
        <f t="shared" si="2427"/>
        <v>0</v>
      </c>
      <c r="DP164" s="298">
        <f t="shared" si="2307"/>
        <v>4515</v>
      </c>
      <c r="DQ164" s="274">
        <f t="shared" si="2308"/>
        <v>0</v>
      </c>
      <c r="DR164" s="499">
        <f t="shared" si="2428"/>
        <v>0</v>
      </c>
      <c r="DS164" s="298">
        <f t="shared" si="2309"/>
        <v>903</v>
      </c>
      <c r="DT164" s="274">
        <f t="shared" si="2310"/>
        <v>0</v>
      </c>
      <c r="DU164" s="297">
        <f t="shared" si="2429"/>
        <v>0</v>
      </c>
      <c r="DV164" s="515">
        <v>140</v>
      </c>
      <c r="DW164" s="596">
        <f t="shared" si="2311"/>
        <v>0</v>
      </c>
      <c r="DX164" s="297">
        <f t="shared" si="2430"/>
        <v>0</v>
      </c>
      <c r="DY164" s="269">
        <f t="shared" si="2312"/>
        <v>70</v>
      </c>
      <c r="DZ164" s="596">
        <f t="shared" si="2313"/>
        <v>0</v>
      </c>
      <c r="EA164" s="297">
        <f t="shared" si="2431"/>
        <v>0</v>
      </c>
      <c r="EB164" s="1057">
        <v>28</v>
      </c>
      <c r="EC164" s="596">
        <f t="shared" si="2314"/>
        <v>0</v>
      </c>
      <c r="ED164" s="297">
        <f t="shared" si="2432"/>
        <v>0</v>
      </c>
      <c r="EE164" s="274">
        <v>7537.5</v>
      </c>
      <c r="EF164" s="596">
        <f t="shared" si="2315"/>
        <v>0</v>
      </c>
      <c r="EG164" s="297">
        <f t="shared" si="2433"/>
        <v>0</v>
      </c>
      <c r="EH164" s="269">
        <f t="shared" si="2316"/>
        <v>3768.75</v>
      </c>
      <c r="EI164" s="596">
        <f t="shared" si="2317"/>
        <v>0</v>
      </c>
      <c r="EJ164" s="276">
        <f t="shared" si="2434"/>
        <v>0</v>
      </c>
      <c r="EK164" s="269">
        <f t="shared" si="2318"/>
        <v>753.75</v>
      </c>
      <c r="EL164" s="596">
        <f t="shared" si="2319"/>
        <v>0</v>
      </c>
      <c r="EM164" s="297">
        <f t="shared" si="2435"/>
        <v>0</v>
      </c>
      <c r="EN164" s="1232">
        <v>-500</v>
      </c>
      <c r="EO164" s="596">
        <f t="shared" si="2320"/>
        <v>0</v>
      </c>
      <c r="EP164" s="297">
        <f t="shared" si="2436"/>
        <v>0</v>
      </c>
      <c r="EQ164" s="269">
        <v>405</v>
      </c>
      <c r="ER164" s="596">
        <f t="shared" si="2321"/>
        <v>0</v>
      </c>
      <c r="ES164" s="297">
        <f t="shared" si="2437"/>
        <v>0</v>
      </c>
      <c r="ET164" s="515">
        <v>1250</v>
      </c>
      <c r="EU164" s="596">
        <f t="shared" si="2322"/>
        <v>0</v>
      </c>
      <c r="EV164" s="297">
        <f t="shared" si="2438"/>
        <v>0</v>
      </c>
      <c r="EW164" s="1043">
        <v>-481.25</v>
      </c>
      <c r="EX164" s="596">
        <f t="shared" si="2323"/>
        <v>0</v>
      </c>
      <c r="EY164" s="297">
        <f t="shared" si="2439"/>
        <v>0</v>
      </c>
      <c r="EZ164" s="1043">
        <v>-240.63</v>
      </c>
      <c r="FA164" s="596">
        <f t="shared" si="2324"/>
        <v>0</v>
      </c>
      <c r="FB164" s="297">
        <f t="shared" si="2440"/>
        <v>0</v>
      </c>
      <c r="FC164" s="1043">
        <v>-737.5</v>
      </c>
      <c r="FD164" s="596">
        <f t="shared" si="2325"/>
        <v>0</v>
      </c>
      <c r="FE164" s="297">
        <f t="shared" si="2441"/>
        <v>0</v>
      </c>
      <c r="FF164" s="1043">
        <v>-650</v>
      </c>
      <c r="FG164" s="596">
        <f t="shared" si="2326"/>
        <v>0</v>
      </c>
      <c r="FH164" s="297">
        <f t="shared" si="2442"/>
        <v>0</v>
      </c>
      <c r="FI164" s="1043">
        <v>-325</v>
      </c>
      <c r="FJ164" s="596">
        <f t="shared" si="2327"/>
        <v>0</v>
      </c>
      <c r="FK164" s="297">
        <f t="shared" si="2443"/>
        <v>0</v>
      </c>
      <c r="FL164" s="1043">
        <v>-2545</v>
      </c>
      <c r="FM164" s="596">
        <f t="shared" si="2328"/>
        <v>0</v>
      </c>
      <c r="FN164" s="297">
        <f t="shared" si="2444"/>
        <v>0</v>
      </c>
      <c r="FO164" s="515">
        <v>1340</v>
      </c>
      <c r="FP164" s="274">
        <f t="shared" si="2329"/>
        <v>0</v>
      </c>
      <c r="FQ164" s="274"/>
      <c r="FR164" s="297">
        <f t="shared" si="2445"/>
        <v>0</v>
      </c>
      <c r="FS164" s="269">
        <f t="shared" si="2330"/>
        <v>670</v>
      </c>
      <c r="FT164" s="596">
        <f t="shared" si="2331"/>
        <v>0</v>
      </c>
      <c r="FU164" s="297">
        <f t="shared" si="2446"/>
        <v>0</v>
      </c>
      <c r="FV164" s="269">
        <f t="shared" si="2332"/>
        <v>134</v>
      </c>
      <c r="FW164" s="596">
        <f t="shared" si="2333"/>
        <v>0</v>
      </c>
      <c r="FX164" s="301">
        <f t="shared" si="2334"/>
        <v>0</v>
      </c>
      <c r="FY164" s="492">
        <f t="shared" si="2447"/>
        <v>0</v>
      </c>
      <c r="FZ164" s="302"/>
      <c r="GA164" s="1131">
        <f t="shared" si="2335"/>
        <v>44317</v>
      </c>
      <c r="GB164" s="316">
        <f t="shared" si="2448"/>
        <v>0</v>
      </c>
      <c r="GC164" s="323">
        <v>-4903.75</v>
      </c>
      <c r="GD164" s="268">
        <f t="shared" si="2336"/>
        <v>0</v>
      </c>
      <c r="GE164" s="316">
        <f t="shared" si="2449"/>
        <v>0</v>
      </c>
      <c r="GF164" s="964">
        <v>-490.38</v>
      </c>
      <c r="GG164" s="386">
        <f t="shared" si="2337"/>
        <v>0</v>
      </c>
      <c r="GH164" s="669">
        <f t="shared" si="2450"/>
        <v>0</v>
      </c>
      <c r="GI164" s="1036">
        <v>1400</v>
      </c>
      <c r="GJ164" s="268">
        <f t="shared" si="2338"/>
        <v>0</v>
      </c>
      <c r="GK164" s="546">
        <f t="shared" si="2451"/>
        <v>0</v>
      </c>
      <c r="GL164" s="268">
        <f t="shared" si="2339"/>
        <v>140</v>
      </c>
      <c r="GM164" s="386">
        <f t="shared" si="2340"/>
        <v>0</v>
      </c>
      <c r="GN164" s="297">
        <f t="shared" si="2452"/>
        <v>0</v>
      </c>
      <c r="GO164" s="269">
        <v>7992.5</v>
      </c>
      <c r="GP164" s="596">
        <f t="shared" si="2341"/>
        <v>0</v>
      </c>
      <c r="GQ164" s="330">
        <f t="shared" si="2453"/>
        <v>0</v>
      </c>
      <c r="GR164" s="298">
        <f t="shared" si="2342"/>
        <v>3996.25</v>
      </c>
      <c r="GS164" s="274">
        <f t="shared" si="2343"/>
        <v>0</v>
      </c>
      <c r="GT164" s="499">
        <f t="shared" si="2454"/>
        <v>0</v>
      </c>
      <c r="GU164" s="298">
        <f t="shared" si="2344"/>
        <v>799.25</v>
      </c>
      <c r="GV164" s="274">
        <f t="shared" si="2345"/>
        <v>0</v>
      </c>
      <c r="GW164" s="499">
        <f t="shared" si="2455"/>
        <v>0</v>
      </c>
      <c r="GX164" s="964">
        <v>-742.5</v>
      </c>
      <c r="GY164" s="274">
        <f t="shared" si="2346"/>
        <v>0</v>
      </c>
      <c r="GZ164" s="499">
        <f t="shared" si="2456"/>
        <v>0</v>
      </c>
      <c r="HA164" s="298">
        <f t="shared" si="2347"/>
        <v>-371.25</v>
      </c>
      <c r="HB164" s="274">
        <f t="shared" si="2348"/>
        <v>0</v>
      </c>
      <c r="HC164" s="499">
        <f t="shared" si="2457"/>
        <v>0</v>
      </c>
      <c r="HD164" s="964">
        <v>-148.5</v>
      </c>
      <c r="HE164" s="274">
        <f t="shared" si="2349"/>
        <v>0</v>
      </c>
      <c r="HF164" s="691">
        <f t="shared" si="2458"/>
        <v>0</v>
      </c>
      <c r="HG164" s="317">
        <v>7017.5</v>
      </c>
      <c r="HH164" s="498">
        <f t="shared" si="2350"/>
        <v>0</v>
      </c>
      <c r="HI164" s="691">
        <f t="shared" si="2459"/>
        <v>0</v>
      </c>
      <c r="HJ164" s="317">
        <f t="shared" si="2351"/>
        <v>3508.75</v>
      </c>
      <c r="HK164" s="498">
        <f t="shared" si="2352"/>
        <v>0</v>
      </c>
      <c r="HL164" s="689">
        <f t="shared" si="2460"/>
        <v>0</v>
      </c>
      <c r="HM164" s="317">
        <f t="shared" si="2353"/>
        <v>701.75</v>
      </c>
      <c r="HN164" s="317">
        <f t="shared" si="2354"/>
        <v>0</v>
      </c>
      <c r="HO164" s="691">
        <f t="shared" si="2461"/>
        <v>0</v>
      </c>
      <c r="HP164" s="964">
        <v>-1185</v>
      </c>
      <c r="HQ164" s="498">
        <f t="shared" si="2355"/>
        <v>0</v>
      </c>
      <c r="HR164" s="499"/>
      <c r="HS164" s="298"/>
      <c r="HT164" s="392"/>
      <c r="HU164" s="691">
        <f t="shared" si="2462"/>
        <v>0</v>
      </c>
      <c r="HV164" s="1036">
        <v>1310</v>
      </c>
      <c r="HW164" s="498">
        <f t="shared" si="2356"/>
        <v>0</v>
      </c>
      <c r="HX164" s="499"/>
      <c r="HY164" s="298"/>
      <c r="HZ164" s="392"/>
      <c r="IA164" s="689">
        <f t="shared" si="2463"/>
        <v>0</v>
      </c>
      <c r="IB164" s="964">
        <v>-1462.5</v>
      </c>
      <c r="IC164" s="317">
        <f t="shared" si="2357"/>
        <v>0</v>
      </c>
      <c r="ID164" s="499">
        <f t="shared" si="2464"/>
        <v>0</v>
      </c>
      <c r="IE164" s="964">
        <v>-189.5</v>
      </c>
      <c r="IF164" s="392">
        <f t="shared" si="2358"/>
        <v>0</v>
      </c>
      <c r="IG164" s="691">
        <f t="shared" si="2465"/>
        <v>0</v>
      </c>
      <c r="IH164" s="317">
        <v>-1743.75</v>
      </c>
      <c r="II164" s="498">
        <f t="shared" si="2359"/>
        <v>0</v>
      </c>
      <c r="IJ164" s="691">
        <f t="shared" si="2466"/>
        <v>0</v>
      </c>
      <c r="IK164" s="298">
        <f t="shared" si="2360"/>
        <v>-871.875</v>
      </c>
      <c r="IL164" s="317">
        <f t="shared" si="2361"/>
        <v>0</v>
      </c>
      <c r="IM164" s="499">
        <f t="shared" si="2467"/>
        <v>0</v>
      </c>
      <c r="IN164" s="964">
        <v>-279.13</v>
      </c>
      <c r="IO164" s="392">
        <f t="shared" si="2362"/>
        <v>0</v>
      </c>
      <c r="IP164" s="499">
        <f t="shared" si="2468"/>
        <v>0</v>
      </c>
      <c r="IQ164" s="1036">
        <v>668.75</v>
      </c>
      <c r="IR164" s="392">
        <f t="shared" si="2363"/>
        <v>0</v>
      </c>
      <c r="IS164" s="499"/>
      <c r="IT164" s="298"/>
      <c r="IU164" s="392"/>
      <c r="IV164" s="499">
        <f t="shared" si="2469"/>
        <v>0</v>
      </c>
      <c r="IW164" s="298">
        <v>-931.25</v>
      </c>
      <c r="IX164" s="392">
        <f t="shared" si="2364"/>
        <v>0</v>
      </c>
      <c r="IY164" s="499">
        <f t="shared" si="2470"/>
        <v>0</v>
      </c>
      <c r="IZ164" s="298">
        <f t="shared" si="2365"/>
        <v>-465.625</v>
      </c>
      <c r="JA164" s="392">
        <f t="shared" si="2366"/>
        <v>0</v>
      </c>
      <c r="JB164" s="385">
        <f t="shared" si="2471"/>
        <v>0</v>
      </c>
      <c r="JC164" s="298">
        <v>-117.12</v>
      </c>
      <c r="JD164" s="392">
        <f t="shared" si="2367"/>
        <v>0</v>
      </c>
      <c r="JE164" s="499">
        <f t="shared" si="2472"/>
        <v>0</v>
      </c>
      <c r="JF164" s="298">
        <v>-770</v>
      </c>
      <c r="JG164" s="392">
        <f t="shared" si="2368"/>
        <v>0</v>
      </c>
      <c r="JH164" s="499">
        <f t="shared" si="2473"/>
        <v>0</v>
      </c>
      <c r="JI164" s="964">
        <v>-1460</v>
      </c>
      <c r="JJ164" s="392">
        <f t="shared" si="2369"/>
        <v>0</v>
      </c>
      <c r="JK164" s="499">
        <f t="shared" si="2474"/>
        <v>0</v>
      </c>
      <c r="JL164" s="964">
        <v>-730</v>
      </c>
      <c r="JM164" s="392">
        <f t="shared" si="2370"/>
        <v>0</v>
      </c>
      <c r="JN164" s="499">
        <f t="shared" si="2475"/>
        <v>0</v>
      </c>
      <c r="JO164" s="298">
        <f t="shared" si="2371"/>
        <v>-146</v>
      </c>
      <c r="JP164" s="392">
        <f t="shared" si="2372"/>
        <v>0</v>
      </c>
      <c r="JQ164" s="561">
        <f t="shared" si="2373"/>
        <v>0</v>
      </c>
      <c r="JR164" s="498">
        <f t="shared" si="2476"/>
        <v>0</v>
      </c>
      <c r="JS164" s="223"/>
      <c r="JT164" s="254">
        <f>B191</f>
        <v>44958</v>
      </c>
      <c r="JU164" s="253">
        <f>JU163+O191</f>
        <v>0</v>
      </c>
      <c r="JV164" s="253">
        <f>JV163+R191</f>
        <v>65196.139999999992</v>
      </c>
      <c r="JW164" s="253">
        <f>JW163+U191</f>
        <v>0</v>
      </c>
      <c r="JX164" s="253">
        <f>JX163+X191</f>
        <v>82541.600000000006</v>
      </c>
      <c r="JY164" s="253">
        <f>JY163+AA191</f>
        <v>0</v>
      </c>
      <c r="JZ164" s="253">
        <f>JZ163+AD191</f>
        <v>0</v>
      </c>
      <c r="KA164" s="253">
        <f>KA163+AG191</f>
        <v>39480.25</v>
      </c>
      <c r="KB164" s="253">
        <f>KB163+AJ191</f>
        <v>0</v>
      </c>
      <c r="KC164" s="253">
        <f>KC163+AM191</f>
        <v>0</v>
      </c>
      <c r="KD164" s="831">
        <f>KD163+AP191</f>
        <v>93157.75</v>
      </c>
      <c r="KE164" s="831">
        <f>KE163+AS191</f>
        <v>0</v>
      </c>
      <c r="KF164" s="831">
        <f>KF163+AV191</f>
        <v>0</v>
      </c>
      <c r="KG164" s="831">
        <f>KG163+AY191</f>
        <v>29381.919999999998</v>
      </c>
      <c r="KH164" s="831">
        <f>KH163+BB191</f>
        <v>0</v>
      </c>
      <c r="KI164" s="831">
        <f>KI163+BE191</f>
        <v>0</v>
      </c>
      <c r="KJ164" s="253">
        <f>KJ163+BH191</f>
        <v>0</v>
      </c>
      <c r="KK164" s="831">
        <f>KK163+BK191</f>
        <v>0</v>
      </c>
      <c r="KL164" s="831">
        <f>KL163+BN191</f>
        <v>145662.495</v>
      </c>
      <c r="KM164" s="831">
        <f>KM163+BQ191</f>
        <v>0</v>
      </c>
      <c r="KN164" s="831">
        <f>KN163+BT191</f>
        <v>0</v>
      </c>
      <c r="KO164" s="831">
        <f>KO163+BW191</f>
        <v>114078.125</v>
      </c>
      <c r="KP164" s="831">
        <f>KP163+BZ191</f>
        <v>0</v>
      </c>
      <c r="KQ164" s="831">
        <f>KQ163+CC191</f>
        <v>0</v>
      </c>
      <c r="KR164" s="831">
        <f>KR163+CF191</f>
        <v>0</v>
      </c>
      <c r="KS164" s="831">
        <f>KS163+CI193</f>
        <v>34866</v>
      </c>
      <c r="KT164" s="243">
        <f>KT163+DB191</f>
        <v>0</v>
      </c>
      <c r="KU164" s="243">
        <f>KU163+DE191</f>
        <v>0</v>
      </c>
      <c r="KV164" s="243">
        <f>KV163+DH191</f>
        <v>0</v>
      </c>
      <c r="KW164" s="243">
        <f>KW163+DK191</f>
        <v>0</v>
      </c>
      <c r="KX164" s="243">
        <f>KX163+DN191</f>
        <v>0</v>
      </c>
      <c r="KY164" s="243">
        <f>KY163+DQ191</f>
        <v>0</v>
      </c>
      <c r="KZ164" s="243">
        <f>DT191+KZ163</f>
        <v>0</v>
      </c>
      <c r="LA164" s="243">
        <f>LA163+DW191</f>
        <v>0</v>
      </c>
      <c r="LB164" s="243">
        <f>LB163+DZ191</f>
        <v>0</v>
      </c>
      <c r="LC164" s="243">
        <f>LC163+EC191</f>
        <v>0</v>
      </c>
      <c r="LD164" s="243">
        <f>LD163+EF191</f>
        <v>0</v>
      </c>
      <c r="LE164" s="243">
        <f>LE163+EI191</f>
        <v>0</v>
      </c>
      <c r="LF164" s="243">
        <f>LF163+EL191</f>
        <v>0</v>
      </c>
      <c r="LG164" s="243">
        <f>LG163+EO191</f>
        <v>0</v>
      </c>
      <c r="LH164" s="243">
        <f>LH163+ER191</f>
        <v>0</v>
      </c>
      <c r="LI164" s="243">
        <f>LI163+EU191</f>
        <v>0</v>
      </c>
      <c r="LJ164" s="243">
        <f>LJ163+EX191</f>
        <v>0</v>
      </c>
      <c r="LK164" s="243">
        <f>LK163+FA191</f>
        <v>0</v>
      </c>
      <c r="LL164" s="243">
        <f>LL163+FD191</f>
        <v>0</v>
      </c>
      <c r="LM164" s="243">
        <f>LM163+FG191</f>
        <v>0</v>
      </c>
      <c r="LN164" s="243">
        <f>LN163+FJ191</f>
        <v>0</v>
      </c>
      <c r="LO164" s="243">
        <f>LO163+FP191</f>
        <v>0</v>
      </c>
      <c r="LP164" s="243">
        <f>LP163+FT191</f>
        <v>0</v>
      </c>
      <c r="LQ164" s="243">
        <f>LQ163+FW191</f>
        <v>0</v>
      </c>
      <c r="LR164" s="243">
        <f>LR163+GD191</f>
        <v>0</v>
      </c>
      <c r="LS164" s="243">
        <f>LS163+GG191</f>
        <v>0</v>
      </c>
      <c r="LT164" s="243">
        <f>LT163+GJ191</f>
        <v>0</v>
      </c>
      <c r="LU164" s="243">
        <f>LU163+GM191</f>
        <v>0</v>
      </c>
      <c r="LV164" s="243">
        <f>LV163+GP191</f>
        <v>0</v>
      </c>
      <c r="LW164" s="243">
        <f>LW163+GS191</f>
        <v>0</v>
      </c>
      <c r="LX164" s="243">
        <f>LX163+GV191</f>
        <v>0</v>
      </c>
      <c r="LY164" s="243">
        <f>LY163+GY191</f>
        <v>0</v>
      </c>
      <c r="LZ164" s="243">
        <f>LZ163+HB191</f>
        <v>0</v>
      </c>
      <c r="MA164" s="243">
        <f>MA163+HE191</f>
        <v>0</v>
      </c>
      <c r="MB164" s="243">
        <f>MB163+HH191</f>
        <v>0</v>
      </c>
      <c r="MC164" s="243">
        <f>MC163+HK191</f>
        <v>0</v>
      </c>
      <c r="MD164" s="243">
        <f>MD163+HN191</f>
        <v>0</v>
      </c>
      <c r="ME164" s="243">
        <f>ME163+HQ191</f>
        <v>0</v>
      </c>
      <c r="MF164" s="243">
        <f>MF163+HW191</f>
        <v>0</v>
      </c>
      <c r="MG164" s="243">
        <f>MG163+IC191</f>
        <v>0</v>
      </c>
      <c r="MH164" s="243">
        <f>MH163+II191</f>
        <v>0</v>
      </c>
      <c r="MI164" s="243">
        <f>MI163+IL191</f>
        <v>0</v>
      </c>
      <c r="MJ164" s="243">
        <f>MJ163+IR191</f>
        <v>0</v>
      </c>
      <c r="MK164" s="243">
        <f>MK163+IX191</f>
        <v>0</v>
      </c>
      <c r="ML164" s="243">
        <f>ML163+JA191</f>
        <v>0</v>
      </c>
      <c r="MM164" s="243">
        <f>MM163+JG191</f>
        <v>0</v>
      </c>
      <c r="MN164" s="243">
        <f>MN163+JJ191</f>
        <v>0</v>
      </c>
      <c r="MO164" s="243">
        <f>MO163+JM191</f>
        <v>0</v>
      </c>
      <c r="MP164" s="243">
        <f>MP163+JP191</f>
        <v>0</v>
      </c>
      <c r="MQ164" s="243">
        <f>HT191+MQ163</f>
        <v>0</v>
      </c>
      <c r="MR164" s="243">
        <f>HZ191+MR163</f>
        <v>0</v>
      </c>
      <c r="MS164" s="243">
        <f>IF191+MS163</f>
        <v>0</v>
      </c>
      <c r="MT164" s="243">
        <f>IO191+MT163</f>
        <v>0</v>
      </c>
      <c r="MU164" s="243">
        <f>IU191+MU163</f>
        <v>0</v>
      </c>
      <c r="MV164" s="243">
        <f>JD191+MV163</f>
        <v>0</v>
      </c>
      <c r="MW164" s="861">
        <f t="shared" si="2259"/>
        <v>44958</v>
      </c>
      <c r="MX164" s="253">
        <f t="shared" si="2260"/>
        <v>604364.28</v>
      </c>
      <c r="MY164" s="243">
        <f t="shared" si="2261"/>
        <v>0</v>
      </c>
      <c r="MZ164" s="243">
        <f t="shared" si="2262"/>
        <v>0</v>
      </c>
      <c r="NA164" s="243">
        <f t="shared" si="2263"/>
        <v>604364.28</v>
      </c>
      <c r="NB164" s="359"/>
      <c r="NC164" s="1159">
        <f t="shared" si="2374"/>
        <v>44317</v>
      </c>
      <c r="ND164" s="378">
        <f t="shared" si="2375"/>
        <v>7663.38</v>
      </c>
      <c r="NE164" s="378">
        <f t="shared" si="2376"/>
        <v>0</v>
      </c>
      <c r="NF164" s="382">
        <f t="shared" si="2377"/>
        <v>0</v>
      </c>
      <c r="NG164" s="274">
        <f t="shared" si="2378"/>
        <v>7663.38</v>
      </c>
      <c r="NH164" s="819">
        <f t="shared" si="2379"/>
        <v>44317</v>
      </c>
      <c r="NI164" s="269">
        <f t="shared" si="2380"/>
        <v>7663.38</v>
      </c>
      <c r="NJ164" s="274">
        <f t="shared" si="2381"/>
        <v>0</v>
      </c>
      <c r="NK164" s="1113">
        <f t="shared" si="2382"/>
        <v>1</v>
      </c>
      <c r="NL164" s="992">
        <f t="shared" si="2383"/>
        <v>0</v>
      </c>
      <c r="NM164" s="413">
        <f t="shared" si="2384"/>
        <v>44317</v>
      </c>
      <c r="NN164" s="378">
        <f t="shared" si="2554"/>
        <v>414783.99</v>
      </c>
      <c r="NO164" s="243">
        <f>MAX(NN55:NN164)</f>
        <v>414783.99</v>
      </c>
      <c r="NP164" s="243">
        <f t="shared" si="2385"/>
        <v>0</v>
      </c>
      <c r="NQ164" s="276">
        <f>(NP164=NP203)*1</f>
        <v>0</v>
      </c>
      <c r="NR164" s="254">
        <f t="shared" si="2386"/>
        <v>0</v>
      </c>
      <c r="NS164" s="757"/>
      <c r="NT164" s="757"/>
      <c r="NU164" s="758"/>
      <c r="NV164" s="758"/>
      <c r="NW164" s="758"/>
      <c r="NX164" s="234"/>
      <c r="NY164" s="241"/>
      <c r="NZ164" s="241"/>
      <c r="OA164" s="143"/>
      <c r="OB164" s="241"/>
      <c r="OC164" s="241"/>
      <c r="OD164" s="236"/>
      <c r="OE164" s="236"/>
      <c r="OF164" s="236"/>
      <c r="OG164" s="234"/>
      <c r="OH164" s="143"/>
      <c r="OI164" s="236"/>
      <c r="OJ164" s="236"/>
      <c r="OK164" s="236"/>
      <c r="OL164" s="236"/>
      <c r="OM164" s="236"/>
      <c r="ON164" s="236"/>
      <c r="OO164" s="236"/>
      <c r="OP164" s="236"/>
      <c r="OQ164" s="236"/>
      <c r="OR164" s="236"/>
      <c r="OS164" s="236"/>
      <c r="OT164" s="236"/>
      <c r="OU164" s="236"/>
      <c r="OV164" s="236"/>
      <c r="OW164" s="236"/>
      <c r="OX164" s="236"/>
      <c r="OY164" s="236"/>
      <c r="OZ164" s="236"/>
      <c r="PA164" s="236"/>
      <c r="PB164" s="236"/>
      <c r="PC164" s="236"/>
      <c r="PD164" s="236"/>
      <c r="PE164" s="236"/>
      <c r="PF164" s="236"/>
      <c r="PG164" s="236"/>
      <c r="PH164" s="236"/>
      <c r="PI164" s="236"/>
      <c r="PJ164" s="236"/>
      <c r="PK164" s="236"/>
      <c r="PL164" s="236"/>
      <c r="PM164" s="236"/>
      <c r="PN164" s="236"/>
      <c r="PO164" s="236"/>
      <c r="PP164" s="236"/>
      <c r="PQ164" s="236"/>
      <c r="PR164" s="236"/>
      <c r="PS164" s="236"/>
      <c r="PT164" s="236"/>
      <c r="PU164" s="236"/>
      <c r="PV164" s="236"/>
      <c r="PW164" s="236"/>
      <c r="PX164" s="236"/>
      <c r="PY164" s="236"/>
      <c r="PZ164" s="236"/>
      <c r="QA164" s="236"/>
      <c r="QB164" s="236"/>
      <c r="QC164" s="236"/>
      <c r="QD164" s="236"/>
      <c r="QE164" s="236"/>
      <c r="QF164" s="236"/>
      <c r="QG164" s="236"/>
      <c r="QH164" s="236"/>
      <c r="QI164" s="236"/>
      <c r="QJ164" s="236"/>
      <c r="QK164" s="236"/>
      <c r="QL164" s="236"/>
      <c r="QM164" s="236"/>
      <c r="QN164" s="236"/>
      <c r="QO164" s="236"/>
      <c r="QP164" s="236"/>
      <c r="QQ164" s="236"/>
      <c r="QR164" s="236"/>
      <c r="QS164" s="236"/>
      <c r="QT164" s="236"/>
      <c r="QU164" s="236"/>
      <c r="QV164" s="236"/>
      <c r="QW164" s="236"/>
      <c r="QX164" s="236"/>
      <c r="QY164" s="84"/>
      <c r="QZ164" s="84"/>
      <c r="RA164" s="84"/>
      <c r="RB164" s="84"/>
      <c r="RC164" s="84"/>
      <c r="RD164" s="84"/>
      <c r="RE164" s="84"/>
      <c r="RF164" s="84"/>
      <c r="RG164" s="84"/>
      <c r="RH164" s="84"/>
      <c r="RI164" s="84"/>
      <c r="RJ164" s="84"/>
      <c r="RK164" s="84"/>
      <c r="RL164" s="84"/>
      <c r="RM164" s="84"/>
      <c r="RN164" s="84"/>
      <c r="RO164" s="84"/>
      <c r="RP164" s="84"/>
      <c r="RQ164" s="84"/>
      <c r="RR164" s="84"/>
      <c r="RS164" s="84"/>
      <c r="RT164" s="84"/>
      <c r="RU164" s="84"/>
      <c r="RV164" s="84"/>
      <c r="RW164" s="84"/>
      <c r="RX164" s="84"/>
      <c r="RY164" s="84"/>
      <c r="RZ164" s="84"/>
      <c r="SA164" s="84"/>
      <c r="SB164" s="84"/>
      <c r="SC164" s="84"/>
      <c r="SD164" s="84"/>
      <c r="SE164" s="84"/>
      <c r="SF164" s="84"/>
      <c r="SG164" s="84"/>
      <c r="SH164" s="84"/>
      <c r="SI164" s="84"/>
      <c r="SJ164" s="84"/>
      <c r="SK164" s="84"/>
      <c r="SL164" s="84"/>
      <c r="SM164" s="84"/>
      <c r="SN164" s="84"/>
      <c r="SO164" s="84"/>
      <c r="SP164" s="84"/>
      <c r="SQ164" s="84"/>
      <c r="SR164" s="84"/>
      <c r="SS164" s="84"/>
      <c r="ST164" s="84"/>
      <c r="SU164" s="84"/>
      <c r="SV164" s="84"/>
      <c r="SW164" s="84"/>
      <c r="SX164" s="84"/>
      <c r="SY164" s="84"/>
      <c r="SZ164" s="84"/>
      <c r="TA164" s="84"/>
      <c r="TB164" s="84"/>
      <c r="TC164" s="84"/>
      <c r="TD164" s="84"/>
      <c r="TE164" s="84"/>
      <c r="TF164" s="84"/>
      <c r="TG164" s="84"/>
      <c r="TH164" s="84"/>
      <c r="TI164" s="84"/>
      <c r="TJ164" s="84"/>
      <c r="TK164" s="84"/>
      <c r="TL164" s="84"/>
      <c r="TM164" s="84"/>
      <c r="TN164" s="84"/>
      <c r="TO164" s="84"/>
      <c r="TP164" s="84"/>
      <c r="TQ164" s="84"/>
      <c r="TR164" s="84"/>
      <c r="TS164" s="84"/>
      <c r="TT164" s="84"/>
      <c r="TU164" s="84"/>
      <c r="TV164" s="84"/>
      <c r="TW164" s="84"/>
      <c r="TX164" s="84"/>
      <c r="TY164" s="84"/>
      <c r="TZ164" s="84"/>
      <c r="UA164" s="84"/>
      <c r="UB164" s="84"/>
      <c r="UC164" s="84"/>
      <c r="UD164" s="84"/>
      <c r="UE164" s="84"/>
      <c r="UF164" s="84"/>
      <c r="UG164" s="84"/>
      <c r="UH164" s="84"/>
      <c r="UI164" s="84"/>
    </row>
    <row r="165" spans="1:555" s="90" customFormat="1" ht="19.5" customHeight="1" x14ac:dyDescent="0.35">
      <c r="A165" s="84"/>
      <c r="B165" s="1167">
        <f t="shared" si="2387"/>
        <v>44348</v>
      </c>
      <c r="C165" s="867">
        <f t="shared" si="2388"/>
        <v>65196.02</v>
      </c>
      <c r="D165" s="869">
        <v>0</v>
      </c>
      <c r="E165" s="869">
        <v>0</v>
      </c>
      <c r="F165" s="867">
        <f t="shared" si="2264"/>
        <v>1103.625</v>
      </c>
      <c r="G165" s="870">
        <f t="shared" si="2389"/>
        <v>66299.64499999999</v>
      </c>
      <c r="H165" s="953">
        <f t="shared" si="2390"/>
        <v>1.6927797126266297E-2</v>
      </c>
      <c r="I165" s="355">
        <f t="shared" si="2391"/>
        <v>415887.61499999999</v>
      </c>
      <c r="J165" s="355">
        <f>MAX(I55:I165)</f>
        <v>415887.61499999999</v>
      </c>
      <c r="K165" s="355">
        <f t="shared" si="2265"/>
        <v>0</v>
      </c>
      <c r="L165" s="1145">
        <f t="shared" si="2266"/>
        <v>44348</v>
      </c>
      <c r="M165" s="330">
        <f t="shared" si="2392"/>
        <v>0</v>
      </c>
      <c r="N165" s="1034">
        <v>3257.5</v>
      </c>
      <c r="O165" s="498">
        <f t="shared" si="2267"/>
        <v>0</v>
      </c>
      <c r="P165" s="330">
        <f t="shared" si="2393"/>
        <v>1</v>
      </c>
      <c r="Q165" s="382">
        <f t="shared" si="2268"/>
        <v>325.75</v>
      </c>
      <c r="R165" s="274">
        <f t="shared" si="2269"/>
        <v>325.75</v>
      </c>
      <c r="S165" s="499">
        <f t="shared" si="2394"/>
        <v>0</v>
      </c>
      <c r="T165" s="1036">
        <v>6735</v>
      </c>
      <c r="U165" s="269">
        <f t="shared" si="2270"/>
        <v>0</v>
      </c>
      <c r="V165" s="499">
        <f t="shared" si="2395"/>
        <v>1</v>
      </c>
      <c r="W165" s="1036">
        <v>673.5</v>
      </c>
      <c r="X165" s="269">
        <f t="shared" si="2271"/>
        <v>673.5</v>
      </c>
      <c r="Y165" s="499">
        <f t="shared" si="2396"/>
        <v>0</v>
      </c>
      <c r="Z165" s="298">
        <v>-1750</v>
      </c>
      <c r="AA165" s="392">
        <f t="shared" si="2272"/>
        <v>0</v>
      </c>
      <c r="AB165" s="330">
        <f t="shared" si="2397"/>
        <v>0</v>
      </c>
      <c r="AC165" s="298">
        <f t="shared" si="2273"/>
        <v>-875</v>
      </c>
      <c r="AD165" s="274">
        <f t="shared" si="2274"/>
        <v>0</v>
      </c>
      <c r="AE165" s="499">
        <f t="shared" si="2398"/>
        <v>1</v>
      </c>
      <c r="AF165" s="964">
        <v>-175</v>
      </c>
      <c r="AG165" s="274">
        <f t="shared" si="2275"/>
        <v>-175</v>
      </c>
      <c r="AH165" s="499">
        <f t="shared" si="2399"/>
        <v>0</v>
      </c>
      <c r="AI165" s="964">
        <v>-2700</v>
      </c>
      <c r="AJ165" s="392">
        <f t="shared" si="2276"/>
        <v>0</v>
      </c>
      <c r="AK165" s="330">
        <f t="shared" si="2400"/>
        <v>0</v>
      </c>
      <c r="AL165" s="964">
        <v>-1350</v>
      </c>
      <c r="AM165" s="274">
        <f t="shared" si="2277"/>
        <v>0</v>
      </c>
      <c r="AN165" s="499">
        <f t="shared" si="2401"/>
        <v>1</v>
      </c>
      <c r="AO165" s="964">
        <v>-540</v>
      </c>
      <c r="AP165" s="392">
        <f t="shared" si="2278"/>
        <v>-540</v>
      </c>
      <c r="AQ165" s="316">
        <f t="shared" si="2402"/>
        <v>0</v>
      </c>
      <c r="AR165" s="1036">
        <v>5867.5</v>
      </c>
      <c r="AS165" s="392">
        <f t="shared" si="2279"/>
        <v>0</v>
      </c>
      <c r="AT165" s="276">
        <f t="shared" si="2403"/>
        <v>0</v>
      </c>
      <c r="AU165" s="1036">
        <v>2933.75</v>
      </c>
      <c r="AV165" s="392">
        <f t="shared" si="2280"/>
        <v>0</v>
      </c>
      <c r="AW165" s="297">
        <f t="shared" si="2404"/>
        <v>1</v>
      </c>
      <c r="AX165" s="1036">
        <v>586.75</v>
      </c>
      <c r="AY165" s="274">
        <f t="shared" si="2281"/>
        <v>586.75</v>
      </c>
      <c r="AZ165" s="499">
        <f t="shared" si="2405"/>
        <v>0</v>
      </c>
      <c r="BA165" s="268">
        <v>1495</v>
      </c>
      <c r="BB165" s="392">
        <f t="shared" si="2282"/>
        <v>0</v>
      </c>
      <c r="BC165" s="330">
        <f t="shared" si="2406"/>
        <v>0</v>
      </c>
      <c r="BD165" s="268">
        <v>1745</v>
      </c>
      <c r="BE165" s="274">
        <f t="shared" si="2283"/>
        <v>0</v>
      </c>
      <c r="BF165" s="499">
        <f t="shared" si="2407"/>
        <v>0</v>
      </c>
      <c r="BG165" s="1036">
        <v>3725</v>
      </c>
      <c r="BH165" s="358">
        <f t="shared" si="2284"/>
        <v>0</v>
      </c>
      <c r="BI165" s="499">
        <f t="shared" si="2408"/>
        <v>0</v>
      </c>
      <c r="BJ165" s="1036">
        <v>1868.75</v>
      </c>
      <c r="BK165" s="269">
        <f t="shared" si="2285"/>
        <v>0</v>
      </c>
      <c r="BL165" s="499">
        <f t="shared" si="2409"/>
        <v>1</v>
      </c>
      <c r="BM165" s="382">
        <f t="shared" si="2286"/>
        <v>934.375</v>
      </c>
      <c r="BN165" s="392">
        <f t="shared" si="2287"/>
        <v>934.375</v>
      </c>
      <c r="BO165" s="499">
        <f t="shared" si="2410"/>
        <v>0</v>
      </c>
      <c r="BP165" s="1036">
        <v>575</v>
      </c>
      <c r="BQ165" s="274">
        <f t="shared" si="2288"/>
        <v>0</v>
      </c>
      <c r="BR165" s="499">
        <f t="shared" si="2411"/>
        <v>0</v>
      </c>
      <c r="BS165" s="298">
        <v>-1137.5</v>
      </c>
      <c r="BT165" s="269">
        <f t="shared" si="2289"/>
        <v>0</v>
      </c>
      <c r="BU165" s="499">
        <f t="shared" si="2412"/>
        <v>1</v>
      </c>
      <c r="BV165" s="298">
        <f t="shared" si="2290"/>
        <v>-568.75</v>
      </c>
      <c r="BW165" s="392">
        <f t="shared" si="2291"/>
        <v>-568.75</v>
      </c>
      <c r="BX165" s="499">
        <f t="shared" si="2413"/>
        <v>0</v>
      </c>
      <c r="BY165" s="1036">
        <v>610</v>
      </c>
      <c r="BZ165" s="392">
        <f t="shared" si="2292"/>
        <v>0</v>
      </c>
      <c r="CA165" s="297">
        <f t="shared" si="2555"/>
        <v>0</v>
      </c>
      <c r="CB165" s="964">
        <v>-1330</v>
      </c>
      <c r="CC165" s="269">
        <f t="shared" si="2293"/>
        <v>0</v>
      </c>
      <c r="CD165" s="501">
        <f t="shared" si="2414"/>
        <v>0</v>
      </c>
      <c r="CE165" s="298">
        <f t="shared" si="2294"/>
        <v>-665</v>
      </c>
      <c r="CF165" s="500">
        <f t="shared" si="2295"/>
        <v>0</v>
      </c>
      <c r="CG165" s="330">
        <f t="shared" si="2415"/>
        <v>1</v>
      </c>
      <c r="CH165" s="964">
        <v>-133</v>
      </c>
      <c r="CI165" s="299">
        <f t="shared" si="2296"/>
        <v>-133</v>
      </c>
      <c r="CJ165" s="499">
        <f t="shared" si="2416"/>
        <v>0</v>
      </c>
      <c r="CK165" s="268"/>
      <c r="CL165" s="392">
        <f t="shared" si="2297"/>
        <v>0</v>
      </c>
      <c r="CM165" s="330">
        <f t="shared" si="2417"/>
        <v>0</v>
      </c>
      <c r="CN165" s="268"/>
      <c r="CO165" s="269">
        <f t="shared" si="2298"/>
        <v>0</v>
      </c>
      <c r="CP165" s="501">
        <f t="shared" si="2418"/>
        <v>0</v>
      </c>
      <c r="CQ165" s="268"/>
      <c r="CR165" s="299"/>
      <c r="CS165" s="330">
        <f t="shared" si="2419"/>
        <v>1</v>
      </c>
      <c r="CT165" s="268"/>
      <c r="CU165" s="274">
        <f t="shared" si="2299"/>
        <v>0</v>
      </c>
      <c r="CV165" s="323">
        <f t="shared" si="2300"/>
        <v>1103.625</v>
      </c>
      <c r="CW165" s="323">
        <f t="shared" si="2420"/>
        <v>415887.61499999999</v>
      </c>
      <c r="CX165" s="223"/>
      <c r="CY165" s="1127">
        <f t="shared" si="2421"/>
        <v>44348</v>
      </c>
      <c r="CZ165" s="297">
        <f t="shared" si="2422"/>
        <v>0</v>
      </c>
      <c r="DA165" s="269">
        <v>1973.75</v>
      </c>
      <c r="DB165" s="299">
        <f t="shared" si="2301"/>
        <v>0</v>
      </c>
      <c r="DC165" s="297">
        <f t="shared" si="2423"/>
        <v>0</v>
      </c>
      <c r="DD165" s="298">
        <f t="shared" si="2302"/>
        <v>197.375</v>
      </c>
      <c r="DE165" s="299">
        <f t="shared" si="2303"/>
        <v>0</v>
      </c>
      <c r="DF165" s="297">
        <f t="shared" si="2424"/>
        <v>0</v>
      </c>
      <c r="DG165" s="1220">
        <v>3930</v>
      </c>
      <c r="DH165" s="299">
        <f t="shared" si="2304"/>
        <v>0</v>
      </c>
      <c r="DI165" s="297">
        <f t="shared" si="2425"/>
        <v>0</v>
      </c>
      <c r="DJ165" s="515">
        <v>393</v>
      </c>
      <c r="DK165" s="596">
        <f t="shared" si="2305"/>
        <v>0</v>
      </c>
      <c r="DL165" s="297">
        <f t="shared" si="2426"/>
        <v>0</v>
      </c>
      <c r="DM165" s="1220">
        <v>1840</v>
      </c>
      <c r="DN165" s="596">
        <f t="shared" si="2306"/>
        <v>0</v>
      </c>
      <c r="DO165" s="330">
        <f t="shared" si="2427"/>
        <v>0</v>
      </c>
      <c r="DP165" s="298">
        <f t="shared" si="2307"/>
        <v>920</v>
      </c>
      <c r="DQ165" s="274">
        <f t="shared" si="2308"/>
        <v>0</v>
      </c>
      <c r="DR165" s="499">
        <f t="shared" si="2428"/>
        <v>0</v>
      </c>
      <c r="DS165" s="298">
        <f t="shared" si="2309"/>
        <v>184</v>
      </c>
      <c r="DT165" s="274">
        <f t="shared" si="2310"/>
        <v>0</v>
      </c>
      <c r="DU165" s="297">
        <f t="shared" si="2429"/>
        <v>0</v>
      </c>
      <c r="DV165" s="1043">
        <v>-1867.5</v>
      </c>
      <c r="DW165" s="596">
        <f t="shared" si="2311"/>
        <v>0</v>
      </c>
      <c r="DX165" s="297">
        <f t="shared" si="2430"/>
        <v>0</v>
      </c>
      <c r="DY165" s="269">
        <f t="shared" si="2312"/>
        <v>-933.75</v>
      </c>
      <c r="DZ165" s="596">
        <f t="shared" si="2313"/>
        <v>0</v>
      </c>
      <c r="EA165" s="297">
        <f t="shared" si="2431"/>
        <v>0</v>
      </c>
      <c r="EB165" s="1058">
        <v>-373.5</v>
      </c>
      <c r="EC165" s="596">
        <f t="shared" si="2314"/>
        <v>0</v>
      </c>
      <c r="ED165" s="297">
        <f t="shared" si="2432"/>
        <v>0</v>
      </c>
      <c r="EE165" s="274">
        <v>3587.5</v>
      </c>
      <c r="EF165" s="596">
        <f t="shared" si="2315"/>
        <v>0</v>
      </c>
      <c r="EG165" s="297">
        <f t="shared" si="2433"/>
        <v>0</v>
      </c>
      <c r="EH165" s="269">
        <f t="shared" si="2316"/>
        <v>1793.75</v>
      </c>
      <c r="EI165" s="596">
        <f t="shared" si="2317"/>
        <v>0</v>
      </c>
      <c r="EJ165" s="276">
        <f t="shared" si="2434"/>
        <v>0</v>
      </c>
      <c r="EK165" s="269">
        <f t="shared" si="2318"/>
        <v>358.75</v>
      </c>
      <c r="EL165" s="596">
        <f t="shared" si="2319"/>
        <v>0</v>
      </c>
      <c r="EM165" s="297">
        <f t="shared" si="2435"/>
        <v>0</v>
      </c>
      <c r="EN165" s="1233">
        <v>1020</v>
      </c>
      <c r="EO165" s="596">
        <f t="shared" si="2320"/>
        <v>0</v>
      </c>
      <c r="EP165" s="297">
        <f t="shared" si="2436"/>
        <v>0</v>
      </c>
      <c r="EQ165" s="269">
        <v>515</v>
      </c>
      <c r="ER165" s="596">
        <f t="shared" si="2321"/>
        <v>0</v>
      </c>
      <c r="ES165" s="297">
        <f t="shared" si="2437"/>
        <v>0</v>
      </c>
      <c r="ET165" s="515">
        <v>1340</v>
      </c>
      <c r="EU165" s="596">
        <f t="shared" si="2322"/>
        <v>0</v>
      </c>
      <c r="EV165" s="297">
        <f t="shared" si="2438"/>
        <v>0</v>
      </c>
      <c r="EW165" s="515">
        <v>2787.5</v>
      </c>
      <c r="EX165" s="596">
        <f t="shared" si="2323"/>
        <v>0</v>
      </c>
      <c r="EY165" s="297">
        <f t="shared" si="2439"/>
        <v>0</v>
      </c>
      <c r="EZ165" s="515">
        <v>1393.75</v>
      </c>
      <c r="FA165" s="596">
        <f t="shared" si="2324"/>
        <v>0</v>
      </c>
      <c r="FB165" s="297">
        <f t="shared" si="2440"/>
        <v>0</v>
      </c>
      <c r="FC165" s="515">
        <v>306.25</v>
      </c>
      <c r="FD165" s="596">
        <f t="shared" si="2325"/>
        <v>0</v>
      </c>
      <c r="FE165" s="297">
        <f t="shared" si="2441"/>
        <v>0</v>
      </c>
      <c r="FF165" s="1043">
        <v>-887.5</v>
      </c>
      <c r="FG165" s="596">
        <f t="shared" si="2326"/>
        <v>0</v>
      </c>
      <c r="FH165" s="297">
        <f t="shared" si="2442"/>
        <v>0</v>
      </c>
      <c r="FI165" s="1043">
        <v>-443.75</v>
      </c>
      <c r="FJ165" s="596">
        <f t="shared" si="2327"/>
        <v>0</v>
      </c>
      <c r="FK165" s="297">
        <f t="shared" si="2443"/>
        <v>0</v>
      </c>
      <c r="FL165" s="515">
        <v>1190</v>
      </c>
      <c r="FM165" s="596">
        <f t="shared" si="2328"/>
        <v>0</v>
      </c>
      <c r="FN165" s="297">
        <f t="shared" si="2444"/>
        <v>0</v>
      </c>
      <c r="FO165" s="515">
        <v>1980</v>
      </c>
      <c r="FP165" s="274">
        <f t="shared" si="2329"/>
        <v>0</v>
      </c>
      <c r="FQ165" s="274"/>
      <c r="FR165" s="297">
        <f t="shared" si="2445"/>
        <v>0</v>
      </c>
      <c r="FS165" s="269">
        <f t="shared" si="2330"/>
        <v>990</v>
      </c>
      <c r="FT165" s="596">
        <f t="shared" si="2331"/>
        <v>0</v>
      </c>
      <c r="FU165" s="297">
        <f t="shared" si="2446"/>
        <v>0</v>
      </c>
      <c r="FV165" s="269">
        <f t="shared" si="2332"/>
        <v>198</v>
      </c>
      <c r="FW165" s="596">
        <f t="shared" si="2333"/>
        <v>0</v>
      </c>
      <c r="FX165" s="301">
        <f t="shared" si="2334"/>
        <v>0</v>
      </c>
      <c r="FY165" s="492">
        <f t="shared" si="2447"/>
        <v>0</v>
      </c>
      <c r="FZ165" s="302"/>
      <c r="GA165" s="1131">
        <f t="shared" si="2335"/>
        <v>44348</v>
      </c>
      <c r="GB165" s="316">
        <f t="shared" si="2448"/>
        <v>0</v>
      </c>
      <c r="GC165" s="323">
        <v>3640</v>
      </c>
      <c r="GD165" s="268">
        <f t="shared" si="2336"/>
        <v>0</v>
      </c>
      <c r="GE165" s="316">
        <f t="shared" si="2449"/>
        <v>0</v>
      </c>
      <c r="GF165" s="1036">
        <v>364</v>
      </c>
      <c r="GG165" s="386">
        <f t="shared" si="2337"/>
        <v>0</v>
      </c>
      <c r="GH165" s="669">
        <f t="shared" si="2450"/>
        <v>0</v>
      </c>
      <c r="GI165" s="1036">
        <v>230</v>
      </c>
      <c r="GJ165" s="268">
        <f t="shared" si="2338"/>
        <v>0</v>
      </c>
      <c r="GK165" s="546">
        <f t="shared" si="2451"/>
        <v>0</v>
      </c>
      <c r="GL165" s="268">
        <f t="shared" si="2339"/>
        <v>23</v>
      </c>
      <c r="GM165" s="386">
        <f t="shared" si="2340"/>
        <v>0</v>
      </c>
      <c r="GN165" s="297">
        <f t="shared" si="2452"/>
        <v>0</v>
      </c>
      <c r="GO165" s="269">
        <v>2765</v>
      </c>
      <c r="GP165" s="596">
        <f t="shared" si="2341"/>
        <v>0</v>
      </c>
      <c r="GQ165" s="330">
        <f t="shared" si="2453"/>
        <v>0</v>
      </c>
      <c r="GR165" s="298">
        <f t="shared" si="2342"/>
        <v>1382.5</v>
      </c>
      <c r="GS165" s="274">
        <f t="shared" si="2343"/>
        <v>0</v>
      </c>
      <c r="GT165" s="499">
        <f t="shared" si="2454"/>
        <v>0</v>
      </c>
      <c r="GU165" s="298">
        <f t="shared" si="2344"/>
        <v>276.5</v>
      </c>
      <c r="GV165" s="274">
        <f t="shared" si="2345"/>
        <v>0</v>
      </c>
      <c r="GW165" s="499">
        <f t="shared" si="2455"/>
        <v>0</v>
      </c>
      <c r="GX165" s="964">
        <v>-3335</v>
      </c>
      <c r="GY165" s="274">
        <f t="shared" si="2346"/>
        <v>0</v>
      </c>
      <c r="GZ165" s="499">
        <f t="shared" si="2456"/>
        <v>0</v>
      </c>
      <c r="HA165" s="298">
        <f t="shared" si="2347"/>
        <v>-1667.5</v>
      </c>
      <c r="HB165" s="274">
        <f t="shared" si="2348"/>
        <v>0</v>
      </c>
      <c r="HC165" s="499">
        <f t="shared" si="2457"/>
        <v>0</v>
      </c>
      <c r="HD165" s="964">
        <v>-667</v>
      </c>
      <c r="HE165" s="274">
        <f t="shared" si="2349"/>
        <v>0</v>
      </c>
      <c r="HF165" s="691">
        <f t="shared" si="2458"/>
        <v>0</v>
      </c>
      <c r="HG165" s="317">
        <v>-275</v>
      </c>
      <c r="HH165" s="498">
        <f t="shared" si="2350"/>
        <v>0</v>
      </c>
      <c r="HI165" s="691">
        <f t="shared" si="2459"/>
        <v>0</v>
      </c>
      <c r="HJ165" s="317">
        <f t="shared" si="2351"/>
        <v>-137.5</v>
      </c>
      <c r="HK165" s="498">
        <f t="shared" si="2352"/>
        <v>0</v>
      </c>
      <c r="HL165" s="689">
        <f t="shared" si="2460"/>
        <v>0</v>
      </c>
      <c r="HM165" s="317">
        <f t="shared" si="2353"/>
        <v>-27.5</v>
      </c>
      <c r="HN165" s="317">
        <f t="shared" si="2354"/>
        <v>0</v>
      </c>
      <c r="HO165" s="691">
        <f t="shared" si="2461"/>
        <v>0</v>
      </c>
      <c r="HP165" s="1036">
        <v>865</v>
      </c>
      <c r="HQ165" s="498">
        <f t="shared" si="2355"/>
        <v>0</v>
      </c>
      <c r="HR165" s="499"/>
      <c r="HS165" s="298"/>
      <c r="HT165" s="392"/>
      <c r="HU165" s="691">
        <f t="shared" si="2462"/>
        <v>0</v>
      </c>
      <c r="HV165" s="1036">
        <v>785</v>
      </c>
      <c r="HW165" s="498">
        <f t="shared" si="2356"/>
        <v>0</v>
      </c>
      <c r="HX165" s="499"/>
      <c r="HY165" s="298"/>
      <c r="HZ165" s="392"/>
      <c r="IA165" s="689">
        <f t="shared" si="2463"/>
        <v>0</v>
      </c>
      <c r="IB165" s="1036">
        <v>1087.5</v>
      </c>
      <c r="IC165" s="317">
        <f t="shared" si="2357"/>
        <v>0</v>
      </c>
      <c r="ID165" s="499">
        <f t="shared" si="2464"/>
        <v>0</v>
      </c>
      <c r="IE165" s="1036">
        <v>50.75</v>
      </c>
      <c r="IF165" s="392">
        <f t="shared" si="2358"/>
        <v>0</v>
      </c>
      <c r="IG165" s="691">
        <f t="shared" si="2465"/>
        <v>0</v>
      </c>
      <c r="IH165" s="317">
        <v>2212.5</v>
      </c>
      <c r="II165" s="498">
        <f t="shared" si="2359"/>
        <v>0</v>
      </c>
      <c r="IJ165" s="691">
        <f t="shared" si="2466"/>
        <v>0</v>
      </c>
      <c r="IK165" s="298">
        <f t="shared" si="2360"/>
        <v>1106.25</v>
      </c>
      <c r="IL165" s="317">
        <f t="shared" si="2361"/>
        <v>0</v>
      </c>
      <c r="IM165" s="499">
        <f t="shared" si="2467"/>
        <v>0</v>
      </c>
      <c r="IN165" s="1036">
        <v>167</v>
      </c>
      <c r="IO165" s="392">
        <f t="shared" si="2362"/>
        <v>0</v>
      </c>
      <c r="IP165" s="499">
        <f t="shared" si="2468"/>
        <v>0</v>
      </c>
      <c r="IQ165" s="964">
        <v>-225</v>
      </c>
      <c r="IR165" s="392">
        <f t="shared" si="2363"/>
        <v>0</v>
      </c>
      <c r="IS165" s="499"/>
      <c r="IT165" s="298"/>
      <c r="IU165" s="392"/>
      <c r="IV165" s="499">
        <f t="shared" si="2469"/>
        <v>0</v>
      </c>
      <c r="IW165" s="298">
        <v>-75</v>
      </c>
      <c r="IX165" s="392">
        <f t="shared" si="2364"/>
        <v>0</v>
      </c>
      <c r="IY165" s="499">
        <f t="shared" si="2470"/>
        <v>0</v>
      </c>
      <c r="IZ165" s="298">
        <f t="shared" si="2365"/>
        <v>-37.5</v>
      </c>
      <c r="JA165" s="392">
        <f t="shared" si="2366"/>
        <v>0</v>
      </c>
      <c r="JB165" s="385">
        <f t="shared" si="2471"/>
        <v>0</v>
      </c>
      <c r="JC165" s="298">
        <v>-91.62</v>
      </c>
      <c r="JD165" s="392">
        <f t="shared" si="2367"/>
        <v>0</v>
      </c>
      <c r="JE165" s="499">
        <f t="shared" si="2472"/>
        <v>0</v>
      </c>
      <c r="JF165" s="298">
        <v>820</v>
      </c>
      <c r="JG165" s="392">
        <f t="shared" si="2368"/>
        <v>0</v>
      </c>
      <c r="JH165" s="499">
        <f t="shared" si="2473"/>
        <v>0</v>
      </c>
      <c r="JI165" s="1036">
        <v>2140</v>
      </c>
      <c r="JJ165" s="392">
        <f t="shared" si="2369"/>
        <v>0</v>
      </c>
      <c r="JK165" s="499">
        <f t="shared" si="2474"/>
        <v>0</v>
      </c>
      <c r="JL165" s="1036">
        <v>1070</v>
      </c>
      <c r="JM165" s="392">
        <f t="shared" si="2370"/>
        <v>0</v>
      </c>
      <c r="JN165" s="499">
        <f t="shared" si="2475"/>
        <v>0</v>
      </c>
      <c r="JO165" s="298">
        <f t="shared" si="2371"/>
        <v>214</v>
      </c>
      <c r="JP165" s="392">
        <f t="shared" si="2372"/>
        <v>0</v>
      </c>
      <c r="JQ165" s="561">
        <f t="shared" si="2373"/>
        <v>0</v>
      </c>
      <c r="JR165" s="498">
        <f t="shared" si="2476"/>
        <v>0</v>
      </c>
      <c r="JS165" s="223"/>
      <c r="JT165" s="254"/>
      <c r="JU165" s="253"/>
      <c r="JV165" s="253"/>
      <c r="JW165" s="253"/>
      <c r="JX165" s="253"/>
      <c r="JY165" s="253"/>
      <c r="JZ165" s="253"/>
      <c r="KA165" s="253"/>
      <c r="KB165" s="253"/>
      <c r="KC165" s="253"/>
      <c r="KD165" s="831"/>
      <c r="KE165" s="831"/>
      <c r="KF165" s="831"/>
      <c r="KG165" s="831"/>
      <c r="KH165" s="831"/>
      <c r="KI165" s="831"/>
      <c r="KJ165" s="253"/>
      <c r="KK165" s="831"/>
      <c r="KL165" s="831"/>
      <c r="KM165" s="831"/>
      <c r="KN165" s="831"/>
      <c r="KO165" s="831"/>
      <c r="KP165" s="831"/>
      <c r="KQ165" s="831"/>
      <c r="KR165" s="831"/>
      <c r="KS165" s="831"/>
      <c r="KT165" s="243"/>
      <c r="KU165" s="243"/>
      <c r="KV165" s="243"/>
      <c r="KW165" s="243"/>
      <c r="KX165" s="243"/>
      <c r="KY165" s="243"/>
      <c r="KZ165" s="243"/>
      <c r="LA165" s="243"/>
      <c r="LB165" s="243"/>
      <c r="LC165" s="243"/>
      <c r="LD165" s="243"/>
      <c r="LE165" s="243"/>
      <c r="LF165" s="243"/>
      <c r="LG165" s="243"/>
      <c r="LH165" s="243"/>
      <c r="LI165" s="243"/>
      <c r="LJ165" s="243"/>
      <c r="LK165" s="243"/>
      <c r="LL165" s="243"/>
      <c r="LM165" s="243"/>
      <c r="LN165" s="243"/>
      <c r="LO165" s="243"/>
      <c r="LP165" s="243"/>
      <c r="LQ165" s="243"/>
      <c r="LR165" s="243"/>
      <c r="LS165" s="243"/>
      <c r="LT165" s="243"/>
      <c r="LU165" s="243"/>
      <c r="LV165" s="243"/>
      <c r="LW165" s="243"/>
      <c r="LX165" s="243"/>
      <c r="LY165" s="243"/>
      <c r="LZ165" s="243"/>
      <c r="MA165" s="243"/>
      <c r="MB165" s="243"/>
      <c r="MC165" s="243"/>
      <c r="MD165" s="243"/>
      <c r="ME165" s="243"/>
      <c r="MF165" s="243"/>
      <c r="MG165" s="243"/>
      <c r="MH165" s="243"/>
      <c r="MI165" s="243"/>
      <c r="MJ165" s="243"/>
      <c r="MK165" s="243"/>
      <c r="ML165" s="243"/>
      <c r="MM165" s="243"/>
      <c r="MN165" s="243"/>
      <c r="MO165" s="243"/>
      <c r="MP165" s="243"/>
      <c r="MQ165" s="243"/>
      <c r="MR165" s="243"/>
      <c r="MS165" s="243"/>
      <c r="MT165" s="243"/>
      <c r="MU165" s="243"/>
      <c r="MV165" s="243"/>
      <c r="MW165" s="861"/>
      <c r="MX165" s="253"/>
      <c r="MY165" s="243"/>
      <c r="MZ165" s="243"/>
      <c r="NA165" s="243"/>
      <c r="NB165" s="359"/>
      <c r="NC165" s="1159">
        <f t="shared" si="2374"/>
        <v>44348</v>
      </c>
      <c r="ND165" s="378">
        <f t="shared" si="2375"/>
        <v>1103.625</v>
      </c>
      <c r="NE165" s="378">
        <f t="shared" si="2376"/>
        <v>0</v>
      </c>
      <c r="NF165" s="382">
        <f t="shared" si="2377"/>
        <v>0</v>
      </c>
      <c r="NG165" s="274">
        <f t="shared" si="2378"/>
        <v>1103.625</v>
      </c>
      <c r="NH165" s="819">
        <f t="shared" si="2379"/>
        <v>44348</v>
      </c>
      <c r="NI165" s="269">
        <f t="shared" si="2380"/>
        <v>1103.625</v>
      </c>
      <c r="NJ165" s="274">
        <f t="shared" si="2381"/>
        <v>0</v>
      </c>
      <c r="NK165" s="1113">
        <f t="shared" si="2382"/>
        <v>1</v>
      </c>
      <c r="NL165" s="992">
        <f t="shared" si="2383"/>
        <v>0</v>
      </c>
      <c r="NM165" s="413">
        <f t="shared" si="2384"/>
        <v>44348</v>
      </c>
      <c r="NN165" s="378">
        <f t="shared" si="2554"/>
        <v>415887.61499999999</v>
      </c>
      <c r="NO165" s="243">
        <f>MAX(NN55:NN165)</f>
        <v>415887.61499999999</v>
      </c>
      <c r="NP165" s="243">
        <f t="shared" si="2385"/>
        <v>0</v>
      </c>
      <c r="NQ165" s="276">
        <f>(NP165=NP203)*1</f>
        <v>0</v>
      </c>
      <c r="NR165" s="254">
        <f t="shared" si="2386"/>
        <v>0</v>
      </c>
      <c r="NS165" s="757"/>
      <c r="NT165" s="757"/>
      <c r="NU165" s="758"/>
      <c r="NV165" s="758"/>
      <c r="NW165" s="758"/>
      <c r="NX165" s="234"/>
      <c r="NY165" s="241"/>
      <c r="NZ165" s="241"/>
      <c r="OA165" s="143"/>
      <c r="OB165" s="241"/>
      <c r="OC165" s="241"/>
      <c r="OD165" s="236"/>
      <c r="OE165" s="236"/>
      <c r="OF165" s="236"/>
      <c r="OG165" s="234"/>
      <c r="OH165" s="143"/>
      <c r="OI165" s="236"/>
      <c r="OJ165" s="236"/>
      <c r="OK165" s="236"/>
      <c r="OL165" s="236"/>
      <c r="OM165" s="236"/>
      <c r="ON165" s="236"/>
      <c r="OO165" s="236"/>
      <c r="OP165" s="236"/>
      <c r="OQ165" s="236"/>
      <c r="OR165" s="236"/>
      <c r="OS165" s="236"/>
      <c r="OT165" s="236"/>
      <c r="OU165" s="236"/>
      <c r="OV165" s="236"/>
      <c r="OW165" s="236"/>
      <c r="OX165" s="236"/>
      <c r="OY165" s="236"/>
      <c r="OZ165" s="236"/>
      <c r="PA165" s="236"/>
      <c r="PB165" s="236"/>
      <c r="PC165" s="236"/>
      <c r="PD165" s="236"/>
      <c r="PE165" s="236"/>
      <c r="PF165" s="236"/>
      <c r="PG165" s="236"/>
      <c r="PH165" s="236"/>
      <c r="PI165" s="236"/>
      <c r="PJ165" s="236"/>
      <c r="PK165" s="236"/>
      <c r="PL165" s="236"/>
      <c r="PM165" s="236"/>
      <c r="PN165" s="236"/>
      <c r="PO165" s="236"/>
      <c r="PP165" s="236"/>
      <c r="PQ165" s="236"/>
      <c r="PR165" s="236"/>
      <c r="PS165" s="236"/>
      <c r="PT165" s="236"/>
      <c r="PU165" s="236"/>
      <c r="PV165" s="236"/>
      <c r="PW165" s="236"/>
      <c r="PX165" s="236"/>
      <c r="PY165" s="236"/>
      <c r="PZ165" s="236"/>
      <c r="QA165" s="236"/>
      <c r="QB165" s="236"/>
      <c r="QC165" s="236"/>
      <c r="QD165" s="236"/>
      <c r="QE165" s="236"/>
      <c r="QF165" s="236"/>
      <c r="QG165" s="236"/>
      <c r="QH165" s="236"/>
      <c r="QI165" s="236"/>
      <c r="QJ165" s="236"/>
      <c r="QK165" s="236"/>
      <c r="QL165" s="236"/>
      <c r="QM165" s="236"/>
      <c r="QN165" s="236"/>
      <c r="QO165" s="236"/>
      <c r="QP165" s="236"/>
      <c r="QQ165" s="236"/>
      <c r="QR165" s="236"/>
      <c r="QS165" s="236"/>
      <c r="QT165" s="236"/>
      <c r="QU165" s="236"/>
      <c r="QV165" s="236"/>
      <c r="QW165" s="236"/>
      <c r="QX165" s="236"/>
      <c r="QY165" s="84"/>
      <c r="QZ165" s="84"/>
      <c r="RA165" s="84"/>
      <c r="RB165" s="84"/>
      <c r="RC165" s="84"/>
      <c r="RD165" s="84"/>
      <c r="RE165" s="84"/>
      <c r="RF165" s="84"/>
      <c r="RG165" s="84"/>
      <c r="RH165" s="84"/>
      <c r="RI165" s="84"/>
      <c r="RJ165" s="84"/>
      <c r="RK165" s="84"/>
      <c r="RL165" s="84"/>
      <c r="RM165" s="84"/>
      <c r="RN165" s="84"/>
      <c r="RO165" s="84"/>
      <c r="RP165" s="84"/>
      <c r="RQ165" s="84"/>
      <c r="RR165" s="84"/>
      <c r="RS165" s="84"/>
      <c r="RT165" s="84"/>
      <c r="RU165" s="84"/>
      <c r="RV165" s="84"/>
      <c r="RW165" s="84"/>
      <c r="RX165" s="84"/>
      <c r="RY165" s="84"/>
      <c r="RZ165" s="84"/>
      <c r="SA165" s="84"/>
      <c r="SB165" s="84"/>
      <c r="SC165" s="84"/>
      <c r="SD165" s="84"/>
      <c r="SE165" s="84"/>
      <c r="SF165" s="84"/>
      <c r="SG165" s="84"/>
      <c r="SH165" s="84"/>
      <c r="SI165" s="84"/>
      <c r="SJ165" s="84"/>
      <c r="SK165" s="84"/>
      <c r="SL165" s="84"/>
      <c r="SM165" s="84"/>
      <c r="SN165" s="84"/>
      <c r="SO165" s="84"/>
      <c r="SP165" s="84"/>
      <c r="SQ165" s="84"/>
      <c r="SR165" s="84"/>
      <c r="SS165" s="84"/>
      <c r="ST165" s="84"/>
      <c r="SU165" s="84"/>
      <c r="SV165" s="84"/>
      <c r="SW165" s="84"/>
      <c r="SX165" s="84"/>
      <c r="SY165" s="84"/>
      <c r="SZ165" s="84"/>
      <c r="TA165" s="84"/>
      <c r="TB165" s="84"/>
      <c r="TC165" s="84"/>
      <c r="TD165" s="84"/>
      <c r="TE165" s="84"/>
      <c r="TF165" s="84"/>
      <c r="TG165" s="84"/>
      <c r="TH165" s="84"/>
      <c r="TI165" s="84"/>
      <c r="TJ165" s="84"/>
      <c r="TK165" s="84"/>
      <c r="TL165" s="84"/>
      <c r="TM165" s="84"/>
      <c r="TN165" s="84"/>
      <c r="TO165" s="84"/>
      <c r="TP165" s="84"/>
      <c r="TQ165" s="84"/>
      <c r="TR165" s="84"/>
      <c r="TS165" s="84"/>
      <c r="TT165" s="84"/>
      <c r="TU165" s="84"/>
      <c r="TV165" s="84"/>
      <c r="TW165" s="84"/>
      <c r="TX165" s="84"/>
      <c r="TY165" s="84"/>
      <c r="TZ165" s="84"/>
      <c r="UA165" s="84"/>
      <c r="UB165" s="84"/>
      <c r="UC165" s="84"/>
      <c r="UD165" s="84"/>
      <c r="UE165" s="84"/>
      <c r="UF165" s="84"/>
      <c r="UG165" s="84"/>
      <c r="UH165" s="84"/>
      <c r="UI165" s="84"/>
    </row>
    <row r="166" spans="1:555" s="90" customFormat="1" ht="19.5" customHeight="1" x14ac:dyDescent="0.35">
      <c r="A166" s="84"/>
      <c r="B166" s="1167">
        <f t="shared" si="2387"/>
        <v>44378</v>
      </c>
      <c r="C166" s="867">
        <f t="shared" si="2388"/>
        <v>66299.64499999999</v>
      </c>
      <c r="D166" s="869">
        <v>0</v>
      </c>
      <c r="E166" s="869">
        <v>0</v>
      </c>
      <c r="F166" s="867">
        <f t="shared" si="2264"/>
        <v>4767.25</v>
      </c>
      <c r="G166" s="870">
        <f t="shared" si="2389"/>
        <v>71066.89499999999</v>
      </c>
      <c r="H166" s="953">
        <f t="shared" si="2390"/>
        <v>7.1904608237344264E-2</v>
      </c>
      <c r="I166" s="355">
        <f t="shared" si="2391"/>
        <v>420654.86499999999</v>
      </c>
      <c r="J166" s="355">
        <f>MAX(I55:I166)</f>
        <v>420654.86499999999</v>
      </c>
      <c r="K166" s="355">
        <f t="shared" si="2265"/>
        <v>0</v>
      </c>
      <c r="L166" s="1145">
        <f t="shared" si="2266"/>
        <v>44378</v>
      </c>
      <c r="M166" s="330">
        <f t="shared" si="2392"/>
        <v>0</v>
      </c>
      <c r="N166" s="1034">
        <v>10911.25</v>
      </c>
      <c r="O166" s="498">
        <f t="shared" si="2267"/>
        <v>0</v>
      </c>
      <c r="P166" s="330">
        <f t="shared" si="2393"/>
        <v>1</v>
      </c>
      <c r="Q166" s="382">
        <f t="shared" si="2268"/>
        <v>1091.125</v>
      </c>
      <c r="R166" s="274">
        <f t="shared" si="2269"/>
        <v>1091.125</v>
      </c>
      <c r="S166" s="499">
        <f t="shared" si="2394"/>
        <v>0</v>
      </c>
      <c r="T166" s="1036">
        <v>15195</v>
      </c>
      <c r="U166" s="269">
        <f t="shared" si="2270"/>
        <v>0</v>
      </c>
      <c r="V166" s="499">
        <f t="shared" si="2395"/>
        <v>1</v>
      </c>
      <c r="W166" s="1036">
        <v>1519.5</v>
      </c>
      <c r="X166" s="269">
        <f t="shared" si="2271"/>
        <v>1519.5</v>
      </c>
      <c r="Y166" s="499">
        <f t="shared" si="2396"/>
        <v>0</v>
      </c>
      <c r="Z166" s="298">
        <v>-3350</v>
      </c>
      <c r="AA166" s="392">
        <f t="shared" si="2272"/>
        <v>0</v>
      </c>
      <c r="AB166" s="330">
        <f t="shared" si="2397"/>
        <v>0</v>
      </c>
      <c r="AC166" s="298">
        <f t="shared" si="2273"/>
        <v>-1675</v>
      </c>
      <c r="AD166" s="274">
        <f t="shared" si="2274"/>
        <v>0</v>
      </c>
      <c r="AE166" s="499">
        <f t="shared" si="2398"/>
        <v>1</v>
      </c>
      <c r="AF166" s="964">
        <v>-335</v>
      </c>
      <c r="AG166" s="274">
        <f t="shared" si="2275"/>
        <v>-335</v>
      </c>
      <c r="AH166" s="499">
        <f t="shared" si="2399"/>
        <v>0</v>
      </c>
      <c r="AI166" s="1036">
        <v>5915</v>
      </c>
      <c r="AJ166" s="392">
        <f t="shared" si="2276"/>
        <v>0</v>
      </c>
      <c r="AK166" s="330">
        <f t="shared" si="2400"/>
        <v>0</v>
      </c>
      <c r="AL166" s="1036">
        <v>2957.5</v>
      </c>
      <c r="AM166" s="274">
        <f t="shared" si="2277"/>
        <v>0</v>
      </c>
      <c r="AN166" s="499">
        <f t="shared" si="2401"/>
        <v>1</v>
      </c>
      <c r="AO166" s="1036">
        <v>1183</v>
      </c>
      <c r="AP166" s="392">
        <f t="shared" si="2278"/>
        <v>1183</v>
      </c>
      <c r="AQ166" s="316">
        <f t="shared" si="2402"/>
        <v>0</v>
      </c>
      <c r="AR166" s="1036">
        <v>3875</v>
      </c>
      <c r="AS166" s="392">
        <f t="shared" si="2279"/>
        <v>0</v>
      </c>
      <c r="AT166" s="276">
        <f t="shared" si="2403"/>
        <v>0</v>
      </c>
      <c r="AU166" s="1036">
        <v>1937.5</v>
      </c>
      <c r="AV166" s="392">
        <f t="shared" si="2280"/>
        <v>0</v>
      </c>
      <c r="AW166" s="297">
        <f t="shared" si="2404"/>
        <v>1</v>
      </c>
      <c r="AX166" s="1036">
        <v>387.5</v>
      </c>
      <c r="AY166" s="274">
        <f t="shared" si="2281"/>
        <v>387.5</v>
      </c>
      <c r="AZ166" s="499">
        <f t="shared" si="2405"/>
        <v>0</v>
      </c>
      <c r="BA166" s="268">
        <v>3210</v>
      </c>
      <c r="BB166" s="392">
        <f t="shared" si="2282"/>
        <v>0</v>
      </c>
      <c r="BC166" s="330">
        <f t="shared" si="2406"/>
        <v>0</v>
      </c>
      <c r="BD166" s="268">
        <v>1230</v>
      </c>
      <c r="BE166" s="274">
        <f t="shared" si="2283"/>
        <v>0</v>
      </c>
      <c r="BF166" s="499">
        <f t="shared" si="2407"/>
        <v>0</v>
      </c>
      <c r="BG166" s="1036">
        <v>25</v>
      </c>
      <c r="BH166" s="358">
        <f t="shared" si="2284"/>
        <v>0</v>
      </c>
      <c r="BI166" s="499">
        <f t="shared" si="2408"/>
        <v>0</v>
      </c>
      <c r="BJ166" s="964">
        <v>-700</v>
      </c>
      <c r="BK166" s="269">
        <f t="shared" si="2285"/>
        <v>0</v>
      </c>
      <c r="BL166" s="499">
        <f t="shared" si="2409"/>
        <v>1</v>
      </c>
      <c r="BM166" s="382">
        <f t="shared" si="2286"/>
        <v>-350</v>
      </c>
      <c r="BN166" s="392">
        <f t="shared" si="2287"/>
        <v>-350</v>
      </c>
      <c r="BO166" s="499">
        <f t="shared" si="2410"/>
        <v>0</v>
      </c>
      <c r="BP166" s="1036">
        <v>781.25</v>
      </c>
      <c r="BQ166" s="274">
        <f t="shared" si="2288"/>
        <v>0</v>
      </c>
      <c r="BR166" s="499">
        <f t="shared" si="2411"/>
        <v>0</v>
      </c>
      <c r="BS166" s="298">
        <v>1056.25</v>
      </c>
      <c r="BT166" s="269">
        <f t="shared" si="2289"/>
        <v>0</v>
      </c>
      <c r="BU166" s="499">
        <f t="shared" si="2412"/>
        <v>1</v>
      </c>
      <c r="BV166" s="298">
        <f t="shared" si="2290"/>
        <v>528.125</v>
      </c>
      <c r="BW166" s="392">
        <f t="shared" si="2291"/>
        <v>528.125</v>
      </c>
      <c r="BX166" s="499">
        <f t="shared" si="2413"/>
        <v>0</v>
      </c>
      <c r="BY166" s="1036">
        <v>1360</v>
      </c>
      <c r="BZ166" s="392">
        <f t="shared" si="2292"/>
        <v>0</v>
      </c>
      <c r="CA166" s="297">
        <f t="shared" si="2555"/>
        <v>0</v>
      </c>
      <c r="CB166" s="1036">
        <v>7430</v>
      </c>
      <c r="CC166" s="269">
        <f t="shared" si="2293"/>
        <v>0</v>
      </c>
      <c r="CD166" s="501">
        <f t="shared" si="2414"/>
        <v>0</v>
      </c>
      <c r="CE166" s="298">
        <f t="shared" si="2294"/>
        <v>3715</v>
      </c>
      <c r="CF166" s="500">
        <f t="shared" si="2295"/>
        <v>0</v>
      </c>
      <c r="CG166" s="330">
        <f t="shared" si="2415"/>
        <v>1</v>
      </c>
      <c r="CH166" s="1036">
        <v>743</v>
      </c>
      <c r="CI166" s="299">
        <f t="shared" si="2296"/>
        <v>743</v>
      </c>
      <c r="CJ166" s="499">
        <f t="shared" si="2416"/>
        <v>0</v>
      </c>
      <c r="CK166" s="268"/>
      <c r="CL166" s="392">
        <f t="shared" si="2297"/>
        <v>0</v>
      </c>
      <c r="CM166" s="330">
        <f t="shared" si="2417"/>
        <v>0</v>
      </c>
      <c r="CN166" s="268"/>
      <c r="CO166" s="269">
        <f t="shared" si="2298"/>
        <v>0</v>
      </c>
      <c r="CP166" s="501">
        <f t="shared" si="2418"/>
        <v>0</v>
      </c>
      <c r="CQ166" s="497"/>
      <c r="CR166" s="299"/>
      <c r="CS166" s="330">
        <f t="shared" si="2419"/>
        <v>1</v>
      </c>
      <c r="CT166" s="268"/>
      <c r="CU166" s="274">
        <f t="shared" si="2299"/>
        <v>0</v>
      </c>
      <c r="CV166" s="323">
        <f t="shared" si="2300"/>
        <v>4767.25</v>
      </c>
      <c r="CW166" s="323">
        <f t="shared" si="2420"/>
        <v>420654.86499999999</v>
      </c>
      <c r="CX166" s="223"/>
      <c r="CY166" s="1127">
        <f t="shared" si="2421"/>
        <v>44378</v>
      </c>
      <c r="CZ166" s="297">
        <f t="shared" si="2422"/>
        <v>0</v>
      </c>
      <c r="DA166" s="269">
        <v>1328.75</v>
      </c>
      <c r="DB166" s="299">
        <f t="shared" si="2301"/>
        <v>0</v>
      </c>
      <c r="DC166" s="297">
        <f t="shared" si="2423"/>
        <v>0</v>
      </c>
      <c r="DD166" s="298">
        <f t="shared" si="2302"/>
        <v>132.875</v>
      </c>
      <c r="DE166" s="299">
        <f t="shared" si="2303"/>
        <v>0</v>
      </c>
      <c r="DF166" s="297">
        <f t="shared" si="2424"/>
        <v>0</v>
      </c>
      <c r="DG166" s="1220">
        <v>5580</v>
      </c>
      <c r="DH166" s="299">
        <f t="shared" si="2304"/>
        <v>0</v>
      </c>
      <c r="DI166" s="297">
        <f t="shared" si="2425"/>
        <v>0</v>
      </c>
      <c r="DJ166" s="515">
        <v>558</v>
      </c>
      <c r="DK166" s="596">
        <f t="shared" si="2305"/>
        <v>0</v>
      </c>
      <c r="DL166" s="297">
        <f t="shared" si="2426"/>
        <v>0</v>
      </c>
      <c r="DM166" s="1220">
        <v>880</v>
      </c>
      <c r="DN166" s="596">
        <f t="shared" si="2306"/>
        <v>0</v>
      </c>
      <c r="DO166" s="330">
        <f t="shared" si="2427"/>
        <v>0</v>
      </c>
      <c r="DP166" s="298">
        <f t="shared" si="2307"/>
        <v>440</v>
      </c>
      <c r="DQ166" s="274">
        <f t="shared" si="2308"/>
        <v>0</v>
      </c>
      <c r="DR166" s="499">
        <f t="shared" si="2428"/>
        <v>0</v>
      </c>
      <c r="DS166" s="298">
        <f t="shared" si="2309"/>
        <v>88</v>
      </c>
      <c r="DT166" s="274">
        <f t="shared" si="2310"/>
        <v>0</v>
      </c>
      <c r="DU166" s="297">
        <f t="shared" si="2429"/>
        <v>0</v>
      </c>
      <c r="DV166" s="1043">
        <v>-2605</v>
      </c>
      <c r="DW166" s="596">
        <f t="shared" si="2311"/>
        <v>0</v>
      </c>
      <c r="DX166" s="297">
        <f t="shared" si="2430"/>
        <v>0</v>
      </c>
      <c r="DY166" s="269">
        <f t="shared" si="2312"/>
        <v>-1302.5</v>
      </c>
      <c r="DZ166" s="596">
        <f t="shared" si="2313"/>
        <v>0</v>
      </c>
      <c r="EA166" s="297">
        <f t="shared" si="2431"/>
        <v>0</v>
      </c>
      <c r="EB166" s="1058">
        <v>-521</v>
      </c>
      <c r="EC166" s="596">
        <f t="shared" si="2314"/>
        <v>0</v>
      </c>
      <c r="ED166" s="297">
        <f t="shared" si="2432"/>
        <v>0</v>
      </c>
      <c r="EE166" s="274">
        <v>-5137</v>
      </c>
      <c r="EF166" s="596">
        <f t="shared" si="2315"/>
        <v>0</v>
      </c>
      <c r="EG166" s="297">
        <f t="shared" si="2433"/>
        <v>0</v>
      </c>
      <c r="EH166" s="269">
        <f t="shared" si="2316"/>
        <v>-2568.5</v>
      </c>
      <c r="EI166" s="596">
        <f t="shared" si="2317"/>
        <v>0</v>
      </c>
      <c r="EJ166" s="276">
        <f t="shared" si="2434"/>
        <v>0</v>
      </c>
      <c r="EK166" s="269">
        <f t="shared" si="2318"/>
        <v>-513.70000000000005</v>
      </c>
      <c r="EL166" s="596">
        <f t="shared" si="2319"/>
        <v>0</v>
      </c>
      <c r="EM166" s="297">
        <f t="shared" si="2435"/>
        <v>0</v>
      </c>
      <c r="EN166" s="1232">
        <v>-1565</v>
      </c>
      <c r="EO166" s="596">
        <f t="shared" si="2320"/>
        <v>0</v>
      </c>
      <c r="EP166" s="297">
        <f t="shared" si="2436"/>
        <v>0</v>
      </c>
      <c r="EQ166" s="269">
        <v>655</v>
      </c>
      <c r="ER166" s="596">
        <f t="shared" si="2321"/>
        <v>0</v>
      </c>
      <c r="ES166" s="297">
        <f t="shared" si="2437"/>
        <v>0</v>
      </c>
      <c r="ET166" s="1043">
        <v>-1070</v>
      </c>
      <c r="EU166" s="596">
        <f t="shared" si="2322"/>
        <v>0</v>
      </c>
      <c r="EV166" s="297">
        <f t="shared" si="2438"/>
        <v>0</v>
      </c>
      <c r="EW166" s="1043">
        <v>-368.75</v>
      </c>
      <c r="EX166" s="596">
        <f t="shared" si="2323"/>
        <v>0</v>
      </c>
      <c r="EY166" s="297">
        <f t="shared" si="2439"/>
        <v>0</v>
      </c>
      <c r="EZ166" s="1043">
        <v>-184.38</v>
      </c>
      <c r="FA166" s="596">
        <f t="shared" si="2324"/>
        <v>0</v>
      </c>
      <c r="FB166" s="297">
        <f t="shared" si="2440"/>
        <v>0</v>
      </c>
      <c r="FC166" s="515">
        <v>218.75</v>
      </c>
      <c r="FD166" s="596">
        <f t="shared" si="2325"/>
        <v>0</v>
      </c>
      <c r="FE166" s="297">
        <f t="shared" si="2441"/>
        <v>0</v>
      </c>
      <c r="FF166" s="1043">
        <v>-456.25</v>
      </c>
      <c r="FG166" s="596">
        <f t="shared" si="2326"/>
        <v>0</v>
      </c>
      <c r="FH166" s="297">
        <f t="shared" si="2442"/>
        <v>0</v>
      </c>
      <c r="FI166" s="1043">
        <v>-228.13</v>
      </c>
      <c r="FJ166" s="596">
        <f t="shared" si="2327"/>
        <v>0</v>
      </c>
      <c r="FK166" s="297">
        <f t="shared" si="2443"/>
        <v>0</v>
      </c>
      <c r="FL166" s="1043">
        <v>-320</v>
      </c>
      <c r="FM166" s="596">
        <f t="shared" si="2328"/>
        <v>0</v>
      </c>
      <c r="FN166" s="297">
        <f t="shared" si="2444"/>
        <v>0</v>
      </c>
      <c r="FO166" s="1043">
        <v>-1080</v>
      </c>
      <c r="FP166" s="274">
        <f t="shared" si="2329"/>
        <v>0</v>
      </c>
      <c r="FQ166" s="274"/>
      <c r="FR166" s="297">
        <f t="shared" si="2445"/>
        <v>0</v>
      </c>
      <c r="FS166" s="269">
        <f t="shared" si="2330"/>
        <v>-540</v>
      </c>
      <c r="FT166" s="596">
        <f t="shared" si="2331"/>
        <v>0</v>
      </c>
      <c r="FU166" s="297">
        <f t="shared" si="2446"/>
        <v>0</v>
      </c>
      <c r="FV166" s="269">
        <f t="shared" si="2332"/>
        <v>-108</v>
      </c>
      <c r="FW166" s="596">
        <f t="shared" si="2333"/>
        <v>0</v>
      </c>
      <c r="FX166" s="301">
        <f t="shared" si="2334"/>
        <v>0</v>
      </c>
      <c r="FY166" s="492">
        <f t="shared" si="2447"/>
        <v>0</v>
      </c>
      <c r="FZ166" s="302"/>
      <c r="GA166" s="1131">
        <f t="shared" si="2335"/>
        <v>44378</v>
      </c>
      <c r="GB166" s="316">
        <f t="shared" si="2448"/>
        <v>0</v>
      </c>
      <c r="GC166" s="323">
        <v>-1316.25</v>
      </c>
      <c r="GD166" s="268">
        <f t="shared" si="2336"/>
        <v>0</v>
      </c>
      <c r="GE166" s="316">
        <f t="shared" si="2449"/>
        <v>0</v>
      </c>
      <c r="GF166" s="964">
        <v>-131.63</v>
      </c>
      <c r="GG166" s="386">
        <f t="shared" si="2337"/>
        <v>0</v>
      </c>
      <c r="GH166" s="669">
        <f t="shared" si="2450"/>
        <v>0</v>
      </c>
      <c r="GI166" s="1036">
        <v>3390</v>
      </c>
      <c r="GJ166" s="268">
        <f t="shared" si="2338"/>
        <v>0</v>
      </c>
      <c r="GK166" s="546">
        <f t="shared" si="2451"/>
        <v>0</v>
      </c>
      <c r="GL166" s="268">
        <f t="shared" si="2339"/>
        <v>339</v>
      </c>
      <c r="GM166" s="386">
        <f t="shared" si="2340"/>
        <v>0</v>
      </c>
      <c r="GN166" s="297">
        <f t="shared" si="2452"/>
        <v>0</v>
      </c>
      <c r="GO166" s="269">
        <v>4515</v>
      </c>
      <c r="GP166" s="596">
        <f t="shared" si="2341"/>
        <v>0</v>
      </c>
      <c r="GQ166" s="330">
        <f t="shared" si="2453"/>
        <v>0</v>
      </c>
      <c r="GR166" s="298">
        <f t="shared" si="2342"/>
        <v>2257.5</v>
      </c>
      <c r="GS166" s="274">
        <f t="shared" si="2343"/>
        <v>0</v>
      </c>
      <c r="GT166" s="499">
        <f t="shared" si="2454"/>
        <v>0</v>
      </c>
      <c r="GU166" s="298">
        <f t="shared" si="2344"/>
        <v>451.5</v>
      </c>
      <c r="GV166" s="274">
        <f t="shared" si="2345"/>
        <v>0</v>
      </c>
      <c r="GW166" s="499">
        <f t="shared" si="2455"/>
        <v>0</v>
      </c>
      <c r="GX166" s="964">
        <v>-152</v>
      </c>
      <c r="GY166" s="274">
        <f t="shared" si="2346"/>
        <v>0</v>
      </c>
      <c r="GZ166" s="499">
        <f t="shared" si="2456"/>
        <v>0</v>
      </c>
      <c r="HA166" s="298">
        <f t="shared" si="2347"/>
        <v>-76</v>
      </c>
      <c r="HB166" s="274">
        <f t="shared" si="2348"/>
        <v>0</v>
      </c>
      <c r="HC166" s="499">
        <f t="shared" si="2457"/>
        <v>0</v>
      </c>
      <c r="HD166" s="964">
        <v>-30.5</v>
      </c>
      <c r="HE166" s="274">
        <f t="shared" si="2349"/>
        <v>0</v>
      </c>
      <c r="HF166" s="691">
        <f t="shared" si="2458"/>
        <v>0</v>
      </c>
      <c r="HG166" s="317">
        <v>-5117.5</v>
      </c>
      <c r="HH166" s="498">
        <f t="shared" si="2350"/>
        <v>0</v>
      </c>
      <c r="HI166" s="691">
        <f t="shared" si="2459"/>
        <v>0</v>
      </c>
      <c r="HJ166" s="317">
        <f t="shared" si="2351"/>
        <v>-2558.75</v>
      </c>
      <c r="HK166" s="498">
        <f t="shared" si="2352"/>
        <v>0</v>
      </c>
      <c r="HL166" s="689">
        <f t="shared" si="2460"/>
        <v>0</v>
      </c>
      <c r="HM166" s="317">
        <f t="shared" si="2353"/>
        <v>-511.75</v>
      </c>
      <c r="HN166" s="317">
        <f t="shared" si="2354"/>
        <v>0</v>
      </c>
      <c r="HO166" s="691">
        <f t="shared" si="2461"/>
        <v>0</v>
      </c>
      <c r="HP166" s="964">
        <v>-1305</v>
      </c>
      <c r="HQ166" s="498">
        <f t="shared" si="2355"/>
        <v>0</v>
      </c>
      <c r="HR166" s="499"/>
      <c r="HS166" s="298"/>
      <c r="HT166" s="392"/>
      <c r="HU166" s="691">
        <f t="shared" si="2462"/>
        <v>0</v>
      </c>
      <c r="HV166" s="1036">
        <v>860</v>
      </c>
      <c r="HW166" s="498">
        <f t="shared" si="2356"/>
        <v>0</v>
      </c>
      <c r="HX166" s="499"/>
      <c r="HY166" s="298"/>
      <c r="HZ166" s="392"/>
      <c r="IA166" s="689">
        <f t="shared" si="2463"/>
        <v>0</v>
      </c>
      <c r="IB166" s="964">
        <v>-462.5</v>
      </c>
      <c r="IC166" s="317">
        <f t="shared" si="2357"/>
        <v>0</v>
      </c>
      <c r="ID166" s="499">
        <f t="shared" si="2464"/>
        <v>0</v>
      </c>
      <c r="IE166" s="964">
        <v>-154.75</v>
      </c>
      <c r="IF166" s="392">
        <f t="shared" si="2358"/>
        <v>0</v>
      </c>
      <c r="IG166" s="691">
        <f t="shared" si="2465"/>
        <v>0</v>
      </c>
      <c r="IH166" s="317">
        <v>762.5</v>
      </c>
      <c r="II166" s="498">
        <f t="shared" si="2359"/>
        <v>0</v>
      </c>
      <c r="IJ166" s="691">
        <f t="shared" si="2466"/>
        <v>0</v>
      </c>
      <c r="IK166" s="298">
        <f t="shared" si="2360"/>
        <v>381.25</v>
      </c>
      <c r="IL166" s="317">
        <f t="shared" si="2361"/>
        <v>0</v>
      </c>
      <c r="IM166" s="499">
        <f t="shared" si="2467"/>
        <v>0</v>
      </c>
      <c r="IN166" s="1036">
        <v>62.87</v>
      </c>
      <c r="IO166" s="392">
        <f t="shared" si="2362"/>
        <v>0</v>
      </c>
      <c r="IP166" s="499">
        <f t="shared" si="2468"/>
        <v>0</v>
      </c>
      <c r="IQ166" s="1036">
        <v>500</v>
      </c>
      <c r="IR166" s="392">
        <f t="shared" si="2363"/>
        <v>0</v>
      </c>
      <c r="IS166" s="499"/>
      <c r="IT166" s="298"/>
      <c r="IU166" s="392"/>
      <c r="IV166" s="499">
        <f t="shared" si="2469"/>
        <v>0</v>
      </c>
      <c r="IW166" s="298">
        <v>-281.25</v>
      </c>
      <c r="IX166" s="392">
        <f t="shared" si="2364"/>
        <v>0</v>
      </c>
      <c r="IY166" s="499">
        <f t="shared" si="2470"/>
        <v>0</v>
      </c>
      <c r="IZ166" s="298">
        <f t="shared" si="2365"/>
        <v>-140.625</v>
      </c>
      <c r="JA166" s="392">
        <f t="shared" si="2366"/>
        <v>0</v>
      </c>
      <c r="JB166" s="385">
        <f t="shared" si="2471"/>
        <v>0</v>
      </c>
      <c r="JC166" s="298">
        <v>-71.75</v>
      </c>
      <c r="JD166" s="392">
        <f t="shared" si="2367"/>
        <v>0</v>
      </c>
      <c r="JE166" s="499">
        <f t="shared" si="2472"/>
        <v>0</v>
      </c>
      <c r="JF166" s="298">
        <v>-305</v>
      </c>
      <c r="JG166" s="392">
        <f t="shared" si="2368"/>
        <v>0</v>
      </c>
      <c r="JH166" s="499">
        <f t="shared" si="2473"/>
        <v>0</v>
      </c>
      <c r="JI166" s="964">
        <v>-570</v>
      </c>
      <c r="JJ166" s="392">
        <f t="shared" si="2369"/>
        <v>0</v>
      </c>
      <c r="JK166" s="499">
        <f t="shared" si="2474"/>
        <v>0</v>
      </c>
      <c r="JL166" s="964">
        <v>-285</v>
      </c>
      <c r="JM166" s="392">
        <f t="shared" si="2370"/>
        <v>0</v>
      </c>
      <c r="JN166" s="499">
        <f t="shared" si="2475"/>
        <v>0</v>
      </c>
      <c r="JO166" s="298">
        <f t="shared" si="2371"/>
        <v>-57</v>
      </c>
      <c r="JP166" s="392">
        <f t="shared" si="2372"/>
        <v>0</v>
      </c>
      <c r="JQ166" s="561">
        <f t="shared" si="2373"/>
        <v>0</v>
      </c>
      <c r="JR166" s="498">
        <f t="shared" si="2476"/>
        <v>0</v>
      </c>
      <c r="JS166" s="223"/>
      <c r="JT166" s="254"/>
      <c r="JU166" s="253"/>
      <c r="JV166" s="253"/>
      <c r="JW166" s="253"/>
      <c r="JX166" s="253"/>
      <c r="JY166" s="253"/>
      <c r="JZ166" s="253"/>
      <c r="KA166" s="253"/>
      <c r="KB166" s="253"/>
      <c r="KC166" s="253"/>
      <c r="KD166" s="831"/>
      <c r="KE166" s="831"/>
      <c r="KF166" s="831"/>
      <c r="KG166" s="831"/>
      <c r="KH166" s="831"/>
      <c r="KI166" s="831"/>
      <c r="KJ166" s="253"/>
      <c r="KK166" s="831"/>
      <c r="KL166" s="831"/>
      <c r="KM166" s="831"/>
      <c r="KN166" s="831"/>
      <c r="KO166" s="831"/>
      <c r="KP166" s="831"/>
      <c r="KQ166" s="831"/>
      <c r="KR166" s="831"/>
      <c r="KS166" s="831"/>
      <c r="KT166" s="243"/>
      <c r="KU166" s="243"/>
      <c r="KV166" s="243"/>
      <c r="KW166" s="243"/>
      <c r="KX166" s="243"/>
      <c r="KY166" s="243"/>
      <c r="KZ166" s="243"/>
      <c r="LA166" s="243"/>
      <c r="LB166" s="243"/>
      <c r="LC166" s="243"/>
      <c r="LD166" s="243"/>
      <c r="LE166" s="243"/>
      <c r="LF166" s="243"/>
      <c r="LG166" s="243"/>
      <c r="LH166" s="243"/>
      <c r="LI166" s="243"/>
      <c r="LJ166" s="243"/>
      <c r="LK166" s="243"/>
      <c r="LL166" s="243"/>
      <c r="LM166" s="243"/>
      <c r="LN166" s="243"/>
      <c r="LO166" s="243"/>
      <c r="LP166" s="243"/>
      <c r="LQ166" s="243"/>
      <c r="LR166" s="243"/>
      <c r="LS166" s="243"/>
      <c r="LT166" s="243"/>
      <c r="LU166" s="243"/>
      <c r="LV166" s="243"/>
      <c r="LW166" s="243"/>
      <c r="LX166" s="243"/>
      <c r="LY166" s="243"/>
      <c r="LZ166" s="243"/>
      <c r="MA166" s="243"/>
      <c r="MB166" s="243"/>
      <c r="MC166" s="243"/>
      <c r="MD166" s="243"/>
      <c r="ME166" s="243"/>
      <c r="MF166" s="243"/>
      <c r="MG166" s="243"/>
      <c r="MH166" s="243"/>
      <c r="MI166" s="243"/>
      <c r="MJ166" s="243"/>
      <c r="MK166" s="243"/>
      <c r="ML166" s="243"/>
      <c r="MM166" s="243"/>
      <c r="MN166" s="243"/>
      <c r="MO166" s="243"/>
      <c r="MP166" s="243"/>
      <c r="MQ166" s="243"/>
      <c r="MR166" s="243"/>
      <c r="MS166" s="243"/>
      <c r="MT166" s="243"/>
      <c r="MU166" s="243"/>
      <c r="MV166" s="243"/>
      <c r="MW166" s="861"/>
      <c r="MX166" s="253"/>
      <c r="MY166" s="243"/>
      <c r="MZ166" s="243"/>
      <c r="NA166" s="243"/>
      <c r="NB166" s="359"/>
      <c r="NC166" s="1159">
        <f t="shared" si="2374"/>
        <v>44378</v>
      </c>
      <c r="ND166" s="378">
        <f t="shared" si="2375"/>
        <v>4767.25</v>
      </c>
      <c r="NE166" s="378">
        <f t="shared" si="2376"/>
        <v>0</v>
      </c>
      <c r="NF166" s="382">
        <f t="shared" si="2377"/>
        <v>0</v>
      </c>
      <c r="NG166" s="274">
        <f t="shared" si="2378"/>
        <v>4767.25</v>
      </c>
      <c r="NH166" s="819">
        <f t="shared" si="2379"/>
        <v>44378</v>
      </c>
      <c r="NI166" s="269">
        <f t="shared" si="2380"/>
        <v>4767.25</v>
      </c>
      <c r="NJ166" s="274">
        <f t="shared" si="2381"/>
        <v>0</v>
      </c>
      <c r="NK166" s="1113">
        <f t="shared" si="2382"/>
        <v>1</v>
      </c>
      <c r="NL166" s="992">
        <f t="shared" si="2383"/>
        <v>0</v>
      </c>
      <c r="NM166" s="413">
        <f t="shared" si="2384"/>
        <v>44378</v>
      </c>
      <c r="NN166" s="378">
        <f t="shared" si="2554"/>
        <v>420654.86499999999</v>
      </c>
      <c r="NO166" s="243">
        <f>MAX(NN55:NN166)</f>
        <v>420654.86499999999</v>
      </c>
      <c r="NP166" s="243">
        <f t="shared" si="2385"/>
        <v>0</v>
      </c>
      <c r="NQ166" s="276">
        <f>(NP166=NP203)*1</f>
        <v>0</v>
      </c>
      <c r="NR166" s="254">
        <f t="shared" si="2386"/>
        <v>0</v>
      </c>
      <c r="NS166" s="757">
        <f>SUM(NG160:NG171)</f>
        <v>76966.760000000009</v>
      </c>
      <c r="NT166" s="757">
        <f>(NU166&gt;0)*NS166</f>
        <v>76966.760000000009</v>
      </c>
      <c r="NU166" s="758">
        <f>(NS166&gt;0)*1</f>
        <v>1</v>
      </c>
      <c r="NV166" s="758">
        <f>(NS166&lt;0)*1</f>
        <v>0</v>
      </c>
      <c r="NW166" s="758">
        <f>(NV166&gt;0)*NS166</f>
        <v>0</v>
      </c>
      <c r="NX166" s="234"/>
      <c r="NY166" s="241"/>
      <c r="NZ166" s="241"/>
      <c r="OA166" s="143"/>
      <c r="OB166" s="241"/>
      <c r="OC166" s="241"/>
      <c r="OD166" s="236"/>
      <c r="OE166" s="236"/>
      <c r="OF166" s="236"/>
      <c r="OG166" s="234"/>
      <c r="OH166" s="143"/>
      <c r="OI166" s="236"/>
      <c r="OJ166" s="236"/>
      <c r="OK166" s="236"/>
      <c r="OL166" s="236"/>
      <c r="OM166" s="236"/>
      <c r="ON166" s="236"/>
      <c r="OO166" s="236"/>
      <c r="OP166" s="236"/>
      <c r="OQ166" s="236"/>
      <c r="OR166" s="236"/>
      <c r="OS166" s="236"/>
      <c r="OT166" s="236"/>
      <c r="OU166" s="236"/>
      <c r="OV166" s="236"/>
      <c r="OW166" s="236"/>
      <c r="OX166" s="236"/>
      <c r="OY166" s="236"/>
      <c r="OZ166" s="236"/>
      <c r="PA166" s="236"/>
      <c r="PB166" s="236"/>
      <c r="PC166" s="236"/>
      <c r="PD166" s="236"/>
      <c r="PE166" s="236"/>
      <c r="PF166" s="236"/>
      <c r="PG166" s="236"/>
      <c r="PH166" s="236"/>
      <c r="PI166" s="236"/>
      <c r="PJ166" s="236"/>
      <c r="PK166" s="236"/>
      <c r="PL166" s="236"/>
      <c r="PM166" s="236"/>
      <c r="PN166" s="236"/>
      <c r="PO166" s="236"/>
      <c r="PP166" s="236"/>
      <c r="PQ166" s="236"/>
      <c r="PR166" s="236"/>
      <c r="PS166" s="236"/>
      <c r="PT166" s="236"/>
      <c r="PU166" s="236"/>
      <c r="PV166" s="236"/>
      <c r="PW166" s="236"/>
      <c r="PX166" s="236"/>
      <c r="PY166" s="236"/>
      <c r="PZ166" s="236"/>
      <c r="QA166" s="236"/>
      <c r="QB166" s="236"/>
      <c r="QC166" s="236"/>
      <c r="QD166" s="236"/>
      <c r="QE166" s="236"/>
      <c r="QF166" s="236"/>
      <c r="QG166" s="236"/>
      <c r="QH166" s="236"/>
      <c r="QI166" s="236"/>
      <c r="QJ166" s="236"/>
      <c r="QK166" s="236"/>
      <c r="QL166" s="236"/>
      <c r="QM166" s="236"/>
      <c r="QN166" s="236"/>
      <c r="QO166" s="236"/>
      <c r="QP166" s="236"/>
      <c r="QQ166" s="236"/>
      <c r="QR166" s="236"/>
      <c r="QS166" s="236"/>
      <c r="QT166" s="236"/>
      <c r="QU166" s="236"/>
      <c r="QV166" s="236"/>
      <c r="QW166" s="236"/>
      <c r="QX166" s="236"/>
      <c r="QY166" s="84"/>
      <c r="QZ166" s="84"/>
      <c r="RA166" s="84"/>
      <c r="RB166" s="84"/>
      <c r="RC166" s="84"/>
      <c r="RD166" s="84"/>
      <c r="RE166" s="84"/>
      <c r="RF166" s="84"/>
      <c r="RG166" s="84"/>
      <c r="RH166" s="84"/>
      <c r="RI166" s="84"/>
      <c r="RJ166" s="84"/>
      <c r="RK166" s="84"/>
      <c r="RL166" s="84"/>
      <c r="RM166" s="84"/>
      <c r="RN166" s="84"/>
      <c r="RO166" s="84"/>
      <c r="RP166" s="84"/>
      <c r="RQ166" s="84"/>
      <c r="RR166" s="84"/>
      <c r="RS166" s="84"/>
      <c r="RT166" s="84"/>
      <c r="RU166" s="84"/>
      <c r="RV166" s="84"/>
      <c r="RW166" s="84"/>
      <c r="RX166" s="84"/>
      <c r="RY166" s="84"/>
      <c r="RZ166" s="84"/>
      <c r="SA166" s="84"/>
      <c r="SB166" s="84"/>
      <c r="SC166" s="84"/>
      <c r="SD166" s="84"/>
      <c r="SE166" s="84"/>
      <c r="SF166" s="84"/>
      <c r="SG166" s="84"/>
      <c r="SH166" s="84"/>
      <c r="SI166" s="84"/>
      <c r="SJ166" s="84"/>
      <c r="SK166" s="84"/>
      <c r="SL166" s="84"/>
      <c r="SM166" s="84"/>
      <c r="SN166" s="84"/>
      <c r="SO166" s="84"/>
      <c r="SP166" s="84"/>
      <c r="SQ166" s="84"/>
      <c r="SR166" s="84"/>
      <c r="SS166" s="84"/>
      <c r="ST166" s="84"/>
      <c r="SU166" s="84"/>
      <c r="SV166" s="84"/>
      <c r="SW166" s="84"/>
      <c r="SX166" s="84"/>
      <c r="SY166" s="84"/>
      <c r="SZ166" s="84"/>
      <c r="TA166" s="84"/>
      <c r="TB166" s="84"/>
      <c r="TC166" s="84"/>
      <c r="TD166" s="84"/>
      <c r="TE166" s="84"/>
      <c r="TF166" s="84"/>
      <c r="TG166" s="84"/>
      <c r="TH166" s="84"/>
      <c r="TI166" s="84"/>
      <c r="TJ166" s="84"/>
      <c r="TK166" s="84"/>
      <c r="TL166" s="84"/>
      <c r="TM166" s="84"/>
      <c r="TN166" s="84"/>
      <c r="TO166" s="84"/>
      <c r="TP166" s="84"/>
      <c r="TQ166" s="84"/>
      <c r="TR166" s="84"/>
      <c r="TS166" s="84"/>
      <c r="TT166" s="84"/>
      <c r="TU166" s="84"/>
      <c r="TV166" s="84"/>
      <c r="TW166" s="84"/>
      <c r="TX166" s="84"/>
      <c r="TY166" s="84"/>
      <c r="TZ166" s="84"/>
      <c r="UA166" s="84"/>
      <c r="UB166" s="84"/>
      <c r="UC166" s="84"/>
      <c r="UD166" s="84"/>
      <c r="UE166" s="84"/>
      <c r="UF166" s="84"/>
      <c r="UG166" s="84"/>
      <c r="UH166" s="84"/>
      <c r="UI166" s="84"/>
    </row>
    <row r="167" spans="1:555" s="90" customFormat="1" ht="19.5" customHeight="1" x14ac:dyDescent="0.35">
      <c r="A167" s="84"/>
      <c r="B167" s="1167">
        <f t="shared" si="2387"/>
        <v>44409</v>
      </c>
      <c r="C167" s="867">
        <f t="shared" si="2388"/>
        <v>71066.89499999999</v>
      </c>
      <c r="D167" s="869">
        <v>0</v>
      </c>
      <c r="E167" s="869">
        <v>0</v>
      </c>
      <c r="F167" s="867">
        <f t="shared" si="2264"/>
        <v>7459</v>
      </c>
      <c r="G167" s="870">
        <f t="shared" si="2389"/>
        <v>78525.89499999999</v>
      </c>
      <c r="H167" s="953">
        <f t="shared" si="2390"/>
        <v>0.10495744889375005</v>
      </c>
      <c r="I167" s="355">
        <f t="shared" si="2391"/>
        <v>428113.86499999999</v>
      </c>
      <c r="J167" s="355">
        <f>MAX(I55:I167)</f>
        <v>428113.86499999999</v>
      </c>
      <c r="K167" s="355">
        <f t="shared" si="2265"/>
        <v>0</v>
      </c>
      <c r="L167" s="1145">
        <f t="shared" si="2266"/>
        <v>44409</v>
      </c>
      <c r="M167" s="330">
        <f t="shared" si="2392"/>
        <v>0</v>
      </c>
      <c r="N167" s="1034">
        <v>2075</v>
      </c>
      <c r="O167" s="498">
        <f t="shared" si="2267"/>
        <v>0</v>
      </c>
      <c r="P167" s="330">
        <f t="shared" si="2393"/>
        <v>1</v>
      </c>
      <c r="Q167" s="382">
        <f t="shared" si="2268"/>
        <v>207.5</v>
      </c>
      <c r="R167" s="274">
        <f t="shared" si="2269"/>
        <v>207.5</v>
      </c>
      <c r="S167" s="499">
        <f t="shared" si="2394"/>
        <v>0</v>
      </c>
      <c r="T167" s="1036">
        <v>13170</v>
      </c>
      <c r="U167" s="269">
        <f t="shared" si="2270"/>
        <v>0</v>
      </c>
      <c r="V167" s="499">
        <f t="shared" si="2395"/>
        <v>1</v>
      </c>
      <c r="W167" s="1036">
        <v>1317</v>
      </c>
      <c r="X167" s="269">
        <f t="shared" si="2271"/>
        <v>1317</v>
      </c>
      <c r="Y167" s="499">
        <f t="shared" si="2396"/>
        <v>0</v>
      </c>
      <c r="Z167" s="298">
        <v>6610</v>
      </c>
      <c r="AA167" s="392">
        <f t="shared" si="2272"/>
        <v>0</v>
      </c>
      <c r="AB167" s="330">
        <f t="shared" si="2397"/>
        <v>0</v>
      </c>
      <c r="AC167" s="298">
        <f t="shared" si="2273"/>
        <v>3305</v>
      </c>
      <c r="AD167" s="274">
        <f t="shared" si="2274"/>
        <v>0</v>
      </c>
      <c r="AE167" s="499">
        <f t="shared" si="2398"/>
        <v>1</v>
      </c>
      <c r="AF167" s="1036">
        <v>661</v>
      </c>
      <c r="AG167" s="274">
        <f t="shared" si="2275"/>
        <v>661</v>
      </c>
      <c r="AH167" s="499">
        <f t="shared" si="2399"/>
        <v>0</v>
      </c>
      <c r="AI167" s="1036">
        <v>11240</v>
      </c>
      <c r="AJ167" s="392">
        <f t="shared" si="2276"/>
        <v>0</v>
      </c>
      <c r="AK167" s="330">
        <f t="shared" si="2400"/>
        <v>0</v>
      </c>
      <c r="AL167" s="1036">
        <v>5620</v>
      </c>
      <c r="AM167" s="274">
        <f t="shared" si="2277"/>
        <v>0</v>
      </c>
      <c r="AN167" s="499">
        <f t="shared" si="2401"/>
        <v>1</v>
      </c>
      <c r="AO167" s="1036">
        <v>2248</v>
      </c>
      <c r="AP167" s="392">
        <f t="shared" si="2278"/>
        <v>2248</v>
      </c>
      <c r="AQ167" s="316">
        <f t="shared" si="2402"/>
        <v>0</v>
      </c>
      <c r="AR167" s="1036">
        <v>12932.5</v>
      </c>
      <c r="AS167" s="392">
        <f t="shared" si="2279"/>
        <v>0</v>
      </c>
      <c r="AT167" s="276">
        <f t="shared" si="2403"/>
        <v>0</v>
      </c>
      <c r="AU167" s="1036">
        <v>6466.25</v>
      </c>
      <c r="AV167" s="392">
        <f t="shared" si="2280"/>
        <v>0</v>
      </c>
      <c r="AW167" s="297">
        <f t="shared" si="2404"/>
        <v>1</v>
      </c>
      <c r="AX167" s="1036">
        <v>1293.25</v>
      </c>
      <c r="AY167" s="274">
        <f t="shared" si="2281"/>
        <v>1293.25</v>
      </c>
      <c r="AZ167" s="499">
        <f t="shared" si="2405"/>
        <v>0</v>
      </c>
      <c r="BA167" s="497">
        <v>425</v>
      </c>
      <c r="BB167" s="392">
        <f t="shared" si="2282"/>
        <v>0</v>
      </c>
      <c r="BC167" s="330">
        <f t="shared" si="2406"/>
        <v>0</v>
      </c>
      <c r="BD167" s="497">
        <v>1365</v>
      </c>
      <c r="BE167" s="274">
        <f t="shared" si="2283"/>
        <v>0</v>
      </c>
      <c r="BF167" s="499">
        <f t="shared" si="2407"/>
        <v>0</v>
      </c>
      <c r="BG167" s="1036">
        <v>2450</v>
      </c>
      <c r="BH167" s="358">
        <f t="shared" si="2284"/>
        <v>0</v>
      </c>
      <c r="BI167" s="499">
        <f t="shared" si="2408"/>
        <v>0</v>
      </c>
      <c r="BJ167" s="1036">
        <v>1856.25</v>
      </c>
      <c r="BK167" s="269">
        <f t="shared" si="2285"/>
        <v>0</v>
      </c>
      <c r="BL167" s="499">
        <f t="shared" si="2409"/>
        <v>1</v>
      </c>
      <c r="BM167" s="382">
        <f t="shared" si="2286"/>
        <v>928.125</v>
      </c>
      <c r="BN167" s="392">
        <f t="shared" si="2287"/>
        <v>928.125</v>
      </c>
      <c r="BO167" s="499">
        <f t="shared" si="2410"/>
        <v>0</v>
      </c>
      <c r="BP167" s="1036">
        <v>706.25</v>
      </c>
      <c r="BQ167" s="274">
        <f t="shared" si="2288"/>
        <v>0</v>
      </c>
      <c r="BR167" s="499">
        <f t="shared" si="2411"/>
        <v>0</v>
      </c>
      <c r="BS167" s="298">
        <v>56.25</v>
      </c>
      <c r="BT167" s="269">
        <f t="shared" si="2289"/>
        <v>0</v>
      </c>
      <c r="BU167" s="499">
        <f t="shared" si="2412"/>
        <v>1</v>
      </c>
      <c r="BV167" s="298">
        <f t="shared" si="2290"/>
        <v>28.125</v>
      </c>
      <c r="BW167" s="392">
        <f t="shared" si="2291"/>
        <v>28.125</v>
      </c>
      <c r="BX167" s="499">
        <f t="shared" si="2413"/>
        <v>0</v>
      </c>
      <c r="BY167" s="1036">
        <v>1105</v>
      </c>
      <c r="BZ167" s="392">
        <f t="shared" si="2292"/>
        <v>0</v>
      </c>
      <c r="CA167" s="297">
        <f t="shared" si="2555"/>
        <v>0</v>
      </c>
      <c r="CB167" s="1036">
        <v>7760</v>
      </c>
      <c r="CC167" s="269">
        <f t="shared" si="2293"/>
        <v>0</v>
      </c>
      <c r="CD167" s="501">
        <f t="shared" si="2414"/>
        <v>0</v>
      </c>
      <c r="CE167" s="298">
        <f t="shared" si="2294"/>
        <v>3880</v>
      </c>
      <c r="CF167" s="500">
        <f t="shared" si="2295"/>
        <v>0</v>
      </c>
      <c r="CG167" s="330">
        <f t="shared" si="2415"/>
        <v>1</v>
      </c>
      <c r="CH167" s="1036">
        <v>776</v>
      </c>
      <c r="CI167" s="299">
        <f t="shared" si="2296"/>
        <v>776</v>
      </c>
      <c r="CJ167" s="499">
        <f t="shared" si="2416"/>
        <v>0</v>
      </c>
      <c r="CK167" s="497"/>
      <c r="CL167" s="392">
        <f t="shared" si="2297"/>
        <v>0</v>
      </c>
      <c r="CM167" s="330">
        <f t="shared" si="2417"/>
        <v>0</v>
      </c>
      <c r="CN167" s="497"/>
      <c r="CO167" s="269">
        <f t="shared" si="2298"/>
        <v>0</v>
      </c>
      <c r="CP167" s="501">
        <f t="shared" si="2418"/>
        <v>0</v>
      </c>
      <c r="CQ167" s="268"/>
      <c r="CR167" s="299"/>
      <c r="CS167" s="330">
        <f t="shared" si="2419"/>
        <v>1</v>
      </c>
      <c r="CT167" s="497"/>
      <c r="CU167" s="274">
        <f t="shared" si="2299"/>
        <v>0</v>
      </c>
      <c r="CV167" s="323">
        <f t="shared" si="2300"/>
        <v>7459</v>
      </c>
      <c r="CW167" s="323">
        <f t="shared" si="2420"/>
        <v>428113.86499999999</v>
      </c>
      <c r="CX167" s="223"/>
      <c r="CY167" s="1127">
        <f t="shared" si="2421"/>
        <v>44409</v>
      </c>
      <c r="CZ167" s="297">
        <f t="shared" si="2422"/>
        <v>0</v>
      </c>
      <c r="DA167" s="269">
        <v>233.75</v>
      </c>
      <c r="DB167" s="299">
        <f t="shared" si="2301"/>
        <v>0</v>
      </c>
      <c r="DC167" s="297">
        <f t="shared" si="2423"/>
        <v>0</v>
      </c>
      <c r="DD167" s="298">
        <f t="shared" si="2302"/>
        <v>23.375</v>
      </c>
      <c r="DE167" s="299">
        <f t="shared" si="2303"/>
        <v>0</v>
      </c>
      <c r="DF167" s="297">
        <f t="shared" si="2424"/>
        <v>0</v>
      </c>
      <c r="DG167" s="1221">
        <v>-305</v>
      </c>
      <c r="DH167" s="299">
        <f t="shared" si="2304"/>
        <v>0</v>
      </c>
      <c r="DI167" s="297">
        <f t="shared" si="2425"/>
        <v>0</v>
      </c>
      <c r="DJ167" s="1043">
        <v>-30.5</v>
      </c>
      <c r="DK167" s="596">
        <f t="shared" si="2305"/>
        <v>0</v>
      </c>
      <c r="DL167" s="297">
        <f t="shared" si="2426"/>
        <v>0</v>
      </c>
      <c r="DM167" s="1220">
        <v>4030</v>
      </c>
      <c r="DN167" s="596">
        <f t="shared" si="2306"/>
        <v>0</v>
      </c>
      <c r="DO167" s="330">
        <f t="shared" si="2427"/>
        <v>0</v>
      </c>
      <c r="DP167" s="298">
        <f t="shared" si="2307"/>
        <v>2015</v>
      </c>
      <c r="DQ167" s="274">
        <f t="shared" si="2308"/>
        <v>0</v>
      </c>
      <c r="DR167" s="499">
        <f t="shared" si="2428"/>
        <v>0</v>
      </c>
      <c r="DS167" s="298">
        <f t="shared" si="2309"/>
        <v>403</v>
      </c>
      <c r="DT167" s="274">
        <f t="shared" si="2310"/>
        <v>0</v>
      </c>
      <c r="DU167" s="297">
        <f t="shared" si="2429"/>
        <v>0</v>
      </c>
      <c r="DV167" s="515">
        <v>7210</v>
      </c>
      <c r="DW167" s="596">
        <f t="shared" si="2311"/>
        <v>0</v>
      </c>
      <c r="DX167" s="297">
        <f t="shared" si="2430"/>
        <v>0</v>
      </c>
      <c r="DY167" s="269">
        <f t="shared" si="2312"/>
        <v>3605</v>
      </c>
      <c r="DZ167" s="596">
        <f t="shared" si="2313"/>
        <v>0</v>
      </c>
      <c r="EA167" s="297">
        <f t="shared" si="2431"/>
        <v>0</v>
      </c>
      <c r="EB167" s="1057">
        <v>1442</v>
      </c>
      <c r="EC167" s="596">
        <f t="shared" si="2314"/>
        <v>0</v>
      </c>
      <c r="ED167" s="297">
        <f t="shared" si="2432"/>
        <v>0</v>
      </c>
      <c r="EE167" s="274">
        <v>11962.5</v>
      </c>
      <c r="EF167" s="596">
        <f t="shared" si="2315"/>
        <v>0</v>
      </c>
      <c r="EG167" s="297">
        <f t="shared" si="2433"/>
        <v>0</v>
      </c>
      <c r="EH167" s="269">
        <f t="shared" si="2316"/>
        <v>5981.25</v>
      </c>
      <c r="EI167" s="596">
        <f t="shared" si="2317"/>
        <v>0</v>
      </c>
      <c r="EJ167" s="276">
        <f t="shared" si="2434"/>
        <v>0</v>
      </c>
      <c r="EK167" s="269">
        <f t="shared" si="2318"/>
        <v>1196.25</v>
      </c>
      <c r="EL167" s="596">
        <f t="shared" si="2319"/>
        <v>0</v>
      </c>
      <c r="EM167" s="297">
        <f t="shared" si="2435"/>
        <v>0</v>
      </c>
      <c r="EN167" s="1233">
        <v>1625</v>
      </c>
      <c r="EO167" s="596">
        <f t="shared" si="2320"/>
        <v>0</v>
      </c>
      <c r="EP167" s="297">
        <f t="shared" si="2436"/>
        <v>0</v>
      </c>
      <c r="EQ167" s="269">
        <v>300</v>
      </c>
      <c r="ER167" s="596">
        <f t="shared" si="2321"/>
        <v>0</v>
      </c>
      <c r="ES167" s="297">
        <f t="shared" si="2437"/>
        <v>0</v>
      </c>
      <c r="ET167" s="515">
        <v>180</v>
      </c>
      <c r="EU167" s="596">
        <f t="shared" si="2322"/>
        <v>0</v>
      </c>
      <c r="EV167" s="297">
        <f t="shared" si="2438"/>
        <v>0</v>
      </c>
      <c r="EW167" s="515">
        <v>1625</v>
      </c>
      <c r="EX167" s="596">
        <f t="shared" si="2323"/>
        <v>0</v>
      </c>
      <c r="EY167" s="297">
        <f t="shared" si="2439"/>
        <v>0</v>
      </c>
      <c r="EZ167" s="515">
        <v>812.5</v>
      </c>
      <c r="FA167" s="596">
        <f t="shared" si="2324"/>
        <v>0</v>
      </c>
      <c r="FB167" s="297">
        <f t="shared" si="2440"/>
        <v>0</v>
      </c>
      <c r="FC167" s="515">
        <v>506.25</v>
      </c>
      <c r="FD167" s="596">
        <f t="shared" si="2325"/>
        <v>0</v>
      </c>
      <c r="FE167" s="297">
        <f t="shared" si="2441"/>
        <v>0</v>
      </c>
      <c r="FF167" s="1043">
        <v>-862.5</v>
      </c>
      <c r="FG167" s="596">
        <f t="shared" si="2326"/>
        <v>0</v>
      </c>
      <c r="FH167" s="297">
        <f t="shared" si="2442"/>
        <v>0</v>
      </c>
      <c r="FI167" s="1043">
        <v>-431.25</v>
      </c>
      <c r="FJ167" s="596">
        <f t="shared" si="2327"/>
        <v>0</v>
      </c>
      <c r="FK167" s="297">
        <f t="shared" si="2443"/>
        <v>0</v>
      </c>
      <c r="FL167" s="515">
        <v>915</v>
      </c>
      <c r="FM167" s="596">
        <f t="shared" si="2328"/>
        <v>0</v>
      </c>
      <c r="FN167" s="297">
        <f t="shared" si="2444"/>
        <v>0</v>
      </c>
      <c r="FO167" s="515">
        <v>7630</v>
      </c>
      <c r="FP167" s="274">
        <f t="shared" si="2329"/>
        <v>0</v>
      </c>
      <c r="FQ167" s="274"/>
      <c r="FR167" s="297">
        <f t="shared" si="2445"/>
        <v>0</v>
      </c>
      <c r="FS167" s="269">
        <f t="shared" si="2330"/>
        <v>3815</v>
      </c>
      <c r="FT167" s="596">
        <f t="shared" si="2331"/>
        <v>0</v>
      </c>
      <c r="FU167" s="297">
        <f t="shared" si="2446"/>
        <v>0</v>
      </c>
      <c r="FV167" s="269">
        <f t="shared" si="2332"/>
        <v>763</v>
      </c>
      <c r="FW167" s="596">
        <f t="shared" si="2333"/>
        <v>0</v>
      </c>
      <c r="FX167" s="301">
        <f t="shared" si="2334"/>
        <v>0</v>
      </c>
      <c r="FY167" s="492">
        <f t="shared" si="2447"/>
        <v>0</v>
      </c>
      <c r="FZ167" s="302"/>
      <c r="GA167" s="1131">
        <f t="shared" si="2335"/>
        <v>44409</v>
      </c>
      <c r="GB167" s="316">
        <f t="shared" si="2448"/>
        <v>0</v>
      </c>
      <c r="GC167" s="323">
        <v>6730</v>
      </c>
      <c r="GD167" s="268">
        <f t="shared" si="2336"/>
        <v>0</v>
      </c>
      <c r="GE167" s="316">
        <f t="shared" si="2449"/>
        <v>0</v>
      </c>
      <c r="GF167" s="1036">
        <v>673</v>
      </c>
      <c r="GG167" s="386">
        <f t="shared" si="2337"/>
        <v>0</v>
      </c>
      <c r="GH167" s="669">
        <f t="shared" si="2450"/>
        <v>0</v>
      </c>
      <c r="GI167" s="1036">
        <v>6190</v>
      </c>
      <c r="GJ167" s="268">
        <f t="shared" si="2338"/>
        <v>0</v>
      </c>
      <c r="GK167" s="546">
        <f t="shared" si="2451"/>
        <v>0</v>
      </c>
      <c r="GL167" s="268">
        <f t="shared" si="2339"/>
        <v>619</v>
      </c>
      <c r="GM167" s="386">
        <f t="shared" si="2340"/>
        <v>0</v>
      </c>
      <c r="GN167" s="297">
        <f t="shared" si="2452"/>
        <v>0</v>
      </c>
      <c r="GO167" s="269">
        <v>9908.75</v>
      </c>
      <c r="GP167" s="596">
        <f t="shared" si="2341"/>
        <v>0</v>
      </c>
      <c r="GQ167" s="330">
        <f t="shared" si="2453"/>
        <v>0</v>
      </c>
      <c r="GR167" s="298">
        <f t="shared" si="2342"/>
        <v>4954.375</v>
      </c>
      <c r="GS167" s="274">
        <f t="shared" si="2343"/>
        <v>0</v>
      </c>
      <c r="GT167" s="499">
        <f t="shared" si="2454"/>
        <v>0</v>
      </c>
      <c r="GU167" s="298">
        <f t="shared" si="2344"/>
        <v>990.875</v>
      </c>
      <c r="GV167" s="274">
        <f t="shared" si="2345"/>
        <v>0</v>
      </c>
      <c r="GW167" s="499">
        <f t="shared" si="2455"/>
        <v>0</v>
      </c>
      <c r="GX167" s="1036">
        <v>9967.5</v>
      </c>
      <c r="GY167" s="274">
        <f t="shared" si="2346"/>
        <v>0</v>
      </c>
      <c r="GZ167" s="499">
        <f t="shared" si="2456"/>
        <v>0</v>
      </c>
      <c r="HA167" s="298">
        <f t="shared" si="2347"/>
        <v>4983.75</v>
      </c>
      <c r="HB167" s="274">
        <f t="shared" si="2348"/>
        <v>0</v>
      </c>
      <c r="HC167" s="499">
        <f t="shared" si="2457"/>
        <v>0</v>
      </c>
      <c r="HD167" s="1036">
        <v>1993.5</v>
      </c>
      <c r="HE167" s="274">
        <f t="shared" si="2349"/>
        <v>0</v>
      </c>
      <c r="HF167" s="691">
        <f t="shared" si="2458"/>
        <v>0</v>
      </c>
      <c r="HG167" s="317">
        <v>7000</v>
      </c>
      <c r="HH167" s="498">
        <f t="shared" si="2350"/>
        <v>0</v>
      </c>
      <c r="HI167" s="691">
        <f t="shared" si="2459"/>
        <v>0</v>
      </c>
      <c r="HJ167" s="317">
        <f t="shared" si="2351"/>
        <v>3500</v>
      </c>
      <c r="HK167" s="498">
        <f t="shared" si="2352"/>
        <v>0</v>
      </c>
      <c r="HL167" s="689">
        <f t="shared" si="2460"/>
        <v>0</v>
      </c>
      <c r="HM167" s="317">
        <f t="shared" si="2353"/>
        <v>700</v>
      </c>
      <c r="HN167" s="317">
        <f t="shared" si="2354"/>
        <v>0</v>
      </c>
      <c r="HO167" s="691">
        <f t="shared" si="2461"/>
        <v>0</v>
      </c>
      <c r="HP167" s="1036">
        <v>270</v>
      </c>
      <c r="HQ167" s="498">
        <f t="shared" si="2355"/>
        <v>0</v>
      </c>
      <c r="HR167" s="499"/>
      <c r="HS167" s="298"/>
      <c r="HT167" s="392"/>
      <c r="HU167" s="691">
        <f t="shared" si="2462"/>
        <v>0</v>
      </c>
      <c r="HV167" s="964">
        <v>-705</v>
      </c>
      <c r="HW167" s="498">
        <f t="shared" si="2356"/>
        <v>0</v>
      </c>
      <c r="HX167" s="499"/>
      <c r="HY167" s="298"/>
      <c r="HZ167" s="392"/>
      <c r="IA167" s="689">
        <f t="shared" si="2463"/>
        <v>0</v>
      </c>
      <c r="IB167" s="964">
        <v>-2012.5</v>
      </c>
      <c r="IC167" s="317">
        <f t="shared" si="2357"/>
        <v>0</v>
      </c>
      <c r="ID167" s="499">
        <f t="shared" si="2464"/>
        <v>0</v>
      </c>
      <c r="IE167" s="964">
        <v>-271</v>
      </c>
      <c r="IF167" s="392">
        <f t="shared" si="2358"/>
        <v>0</v>
      </c>
      <c r="IG167" s="691">
        <f t="shared" si="2465"/>
        <v>0</v>
      </c>
      <c r="IH167" s="317">
        <v>1650</v>
      </c>
      <c r="II167" s="498">
        <f t="shared" si="2359"/>
        <v>0</v>
      </c>
      <c r="IJ167" s="691">
        <f t="shared" si="2466"/>
        <v>0</v>
      </c>
      <c r="IK167" s="298">
        <f t="shared" si="2360"/>
        <v>825</v>
      </c>
      <c r="IL167" s="317">
        <f t="shared" si="2361"/>
        <v>0</v>
      </c>
      <c r="IM167" s="499">
        <f t="shared" si="2467"/>
        <v>0</v>
      </c>
      <c r="IN167" s="1036">
        <v>145.38</v>
      </c>
      <c r="IO167" s="392">
        <f t="shared" si="2362"/>
        <v>0</v>
      </c>
      <c r="IP167" s="499">
        <f t="shared" si="2468"/>
        <v>0</v>
      </c>
      <c r="IQ167" s="1036">
        <v>87.5</v>
      </c>
      <c r="IR167" s="392">
        <f t="shared" si="2363"/>
        <v>0</v>
      </c>
      <c r="IS167" s="499"/>
      <c r="IT167" s="298"/>
      <c r="IU167" s="392"/>
      <c r="IV167" s="499">
        <f t="shared" si="2469"/>
        <v>0</v>
      </c>
      <c r="IW167" s="298">
        <v>-875</v>
      </c>
      <c r="IX167" s="392">
        <f t="shared" si="2364"/>
        <v>0</v>
      </c>
      <c r="IY167" s="499">
        <f t="shared" si="2470"/>
        <v>0</v>
      </c>
      <c r="IZ167" s="298">
        <f t="shared" si="2365"/>
        <v>-437.5</v>
      </c>
      <c r="JA167" s="392">
        <f t="shared" si="2366"/>
        <v>0</v>
      </c>
      <c r="JB167" s="385">
        <f t="shared" si="2471"/>
        <v>0</v>
      </c>
      <c r="JC167" s="298">
        <v>-159.75</v>
      </c>
      <c r="JD167" s="392">
        <f t="shared" si="2367"/>
        <v>0</v>
      </c>
      <c r="JE167" s="499">
        <f t="shared" si="2472"/>
        <v>0</v>
      </c>
      <c r="JF167" s="298">
        <v>580</v>
      </c>
      <c r="JG167" s="392">
        <f t="shared" si="2368"/>
        <v>0</v>
      </c>
      <c r="JH167" s="499">
        <f t="shared" si="2473"/>
        <v>0</v>
      </c>
      <c r="JI167" s="1036">
        <v>3290</v>
      </c>
      <c r="JJ167" s="392">
        <f t="shared" si="2369"/>
        <v>0</v>
      </c>
      <c r="JK167" s="499">
        <f t="shared" si="2474"/>
        <v>0</v>
      </c>
      <c r="JL167" s="1036">
        <v>1645</v>
      </c>
      <c r="JM167" s="392">
        <f t="shared" si="2370"/>
        <v>0</v>
      </c>
      <c r="JN167" s="499">
        <f t="shared" si="2475"/>
        <v>0</v>
      </c>
      <c r="JO167" s="298">
        <f t="shared" si="2371"/>
        <v>329</v>
      </c>
      <c r="JP167" s="392">
        <f t="shared" si="2372"/>
        <v>0</v>
      </c>
      <c r="JQ167" s="561">
        <f t="shared" si="2373"/>
        <v>0</v>
      </c>
      <c r="JR167" s="498">
        <f t="shared" si="2476"/>
        <v>0</v>
      </c>
      <c r="JS167" s="223"/>
      <c r="JT167" s="254"/>
      <c r="JU167" s="253"/>
      <c r="JV167" s="253"/>
      <c r="JW167" s="253"/>
      <c r="JX167" s="253"/>
      <c r="JY167" s="253"/>
      <c r="JZ167" s="253"/>
      <c r="KA167" s="253"/>
      <c r="KB167" s="253"/>
      <c r="KC167" s="253"/>
      <c r="KD167" s="831"/>
      <c r="KE167" s="831"/>
      <c r="KF167" s="831"/>
      <c r="KG167" s="831"/>
      <c r="KH167" s="831"/>
      <c r="KI167" s="831"/>
      <c r="KJ167" s="253"/>
      <c r="KK167" s="831"/>
      <c r="KL167" s="831"/>
      <c r="KM167" s="831"/>
      <c r="KN167" s="831"/>
      <c r="KO167" s="831"/>
      <c r="KP167" s="831"/>
      <c r="KQ167" s="831"/>
      <c r="KR167" s="831"/>
      <c r="KS167" s="831"/>
      <c r="KT167" s="243"/>
      <c r="KU167" s="243"/>
      <c r="KV167" s="243"/>
      <c r="KW167" s="243"/>
      <c r="KX167" s="243"/>
      <c r="KY167" s="243"/>
      <c r="KZ167" s="243"/>
      <c r="LA167" s="243"/>
      <c r="LB167" s="243"/>
      <c r="LC167" s="243"/>
      <c r="LD167" s="243"/>
      <c r="LE167" s="243"/>
      <c r="LF167" s="243"/>
      <c r="LG167" s="243"/>
      <c r="LH167" s="243"/>
      <c r="LI167" s="243"/>
      <c r="LJ167" s="243"/>
      <c r="LK167" s="243"/>
      <c r="LL167" s="243"/>
      <c r="LM167" s="243"/>
      <c r="LN167" s="243"/>
      <c r="LO167" s="243"/>
      <c r="LP167" s="243"/>
      <c r="LQ167" s="243"/>
      <c r="LR167" s="243"/>
      <c r="LS167" s="243"/>
      <c r="LT167" s="243"/>
      <c r="LU167" s="243"/>
      <c r="LV167" s="243"/>
      <c r="LW167" s="243"/>
      <c r="LX167" s="243"/>
      <c r="LY167" s="243"/>
      <c r="LZ167" s="243"/>
      <c r="MA167" s="243"/>
      <c r="MB167" s="243"/>
      <c r="MC167" s="243"/>
      <c r="MD167" s="243"/>
      <c r="ME167" s="243"/>
      <c r="MF167" s="243"/>
      <c r="MG167" s="243"/>
      <c r="MH167" s="243"/>
      <c r="MI167" s="243"/>
      <c r="MJ167" s="243"/>
      <c r="MK167" s="243"/>
      <c r="ML167" s="243"/>
      <c r="MM167" s="243"/>
      <c r="MN167" s="243"/>
      <c r="MO167" s="243"/>
      <c r="MP167" s="243"/>
      <c r="MQ167" s="243"/>
      <c r="MR167" s="243"/>
      <c r="MS167" s="243"/>
      <c r="MT167" s="243"/>
      <c r="MU167" s="243"/>
      <c r="MV167" s="243"/>
      <c r="MW167" s="861"/>
      <c r="MX167" s="253"/>
      <c r="MY167" s="243"/>
      <c r="MZ167" s="243"/>
      <c r="NA167" s="243"/>
      <c r="NB167" s="359"/>
      <c r="NC167" s="1159">
        <f t="shared" si="2374"/>
        <v>44409</v>
      </c>
      <c r="ND167" s="378">
        <f t="shared" si="2375"/>
        <v>7459</v>
      </c>
      <c r="NE167" s="378">
        <f t="shared" si="2376"/>
        <v>0</v>
      </c>
      <c r="NF167" s="382">
        <f t="shared" si="2377"/>
        <v>0</v>
      </c>
      <c r="NG167" s="274">
        <f t="shared" si="2378"/>
        <v>7459</v>
      </c>
      <c r="NH167" s="819">
        <f t="shared" si="2379"/>
        <v>44409</v>
      </c>
      <c r="NI167" s="269">
        <f t="shared" si="2380"/>
        <v>7459</v>
      </c>
      <c r="NJ167" s="274">
        <f t="shared" si="2381"/>
        <v>0</v>
      </c>
      <c r="NK167" s="1113">
        <f t="shared" si="2382"/>
        <v>1</v>
      </c>
      <c r="NL167" s="992">
        <f t="shared" si="2383"/>
        <v>0</v>
      </c>
      <c r="NM167" s="413">
        <f t="shared" si="2384"/>
        <v>44409</v>
      </c>
      <c r="NN167" s="378">
        <f t="shared" si="2554"/>
        <v>428113.86499999999</v>
      </c>
      <c r="NO167" s="243">
        <f>MAX(NN55:NN167)</f>
        <v>428113.86499999999</v>
      </c>
      <c r="NP167" s="243">
        <f t="shared" si="2385"/>
        <v>0</v>
      </c>
      <c r="NQ167" s="276">
        <f>(NP167=NP203)*1</f>
        <v>0</v>
      </c>
      <c r="NR167" s="254">
        <f t="shared" si="2386"/>
        <v>0</v>
      </c>
      <c r="NS167" s="757"/>
      <c r="NT167" s="757"/>
      <c r="NU167" s="758"/>
      <c r="NV167" s="758"/>
      <c r="NW167" s="758"/>
      <c r="NX167" s="234"/>
      <c r="NY167" s="241"/>
      <c r="NZ167" s="241"/>
      <c r="OA167" s="143"/>
      <c r="OB167" s="241"/>
      <c r="OC167" s="241"/>
      <c r="OD167" s="236"/>
      <c r="OE167" s="236"/>
      <c r="OF167" s="236"/>
      <c r="OG167" s="234"/>
      <c r="OH167" s="143"/>
      <c r="OI167" s="236"/>
      <c r="OJ167" s="236"/>
      <c r="OK167" s="236"/>
      <c r="OL167" s="236"/>
      <c r="OM167" s="236"/>
      <c r="ON167" s="236"/>
      <c r="OO167" s="236"/>
      <c r="OP167" s="236"/>
      <c r="OQ167" s="236"/>
      <c r="OR167" s="236"/>
      <c r="OS167" s="236"/>
      <c r="OT167" s="236"/>
      <c r="OU167" s="236"/>
      <c r="OV167" s="236"/>
      <c r="OW167" s="236"/>
      <c r="OX167" s="236"/>
      <c r="OY167" s="236"/>
      <c r="OZ167" s="236"/>
      <c r="PA167" s="236"/>
      <c r="PB167" s="236"/>
      <c r="PC167" s="236"/>
      <c r="PD167" s="236"/>
      <c r="PE167" s="236"/>
      <c r="PF167" s="236"/>
      <c r="PG167" s="236"/>
      <c r="PH167" s="236"/>
      <c r="PI167" s="236"/>
      <c r="PJ167" s="236"/>
      <c r="PK167" s="236"/>
      <c r="PL167" s="236"/>
      <c r="PM167" s="236"/>
      <c r="PN167" s="236"/>
      <c r="PO167" s="236"/>
      <c r="PP167" s="236"/>
      <c r="PQ167" s="236"/>
      <c r="PR167" s="236"/>
      <c r="PS167" s="236"/>
      <c r="PT167" s="236"/>
      <c r="PU167" s="236"/>
      <c r="PV167" s="236"/>
      <c r="PW167" s="236"/>
      <c r="PX167" s="236"/>
      <c r="PY167" s="236"/>
      <c r="PZ167" s="236"/>
      <c r="QA167" s="236"/>
      <c r="QB167" s="236"/>
      <c r="QC167" s="236"/>
      <c r="QD167" s="236"/>
      <c r="QE167" s="236"/>
      <c r="QF167" s="236"/>
      <c r="QG167" s="236"/>
      <c r="QH167" s="236"/>
      <c r="QI167" s="236"/>
      <c r="QJ167" s="236"/>
      <c r="QK167" s="236"/>
      <c r="QL167" s="236"/>
      <c r="QM167" s="236"/>
      <c r="QN167" s="236"/>
      <c r="QO167" s="236"/>
      <c r="QP167" s="236"/>
      <c r="QQ167" s="236"/>
      <c r="QR167" s="236"/>
      <c r="QS167" s="236"/>
      <c r="QT167" s="236"/>
      <c r="QU167" s="236"/>
      <c r="QV167" s="236"/>
      <c r="QW167" s="236"/>
      <c r="QX167" s="236"/>
      <c r="QY167" s="84"/>
      <c r="QZ167" s="84"/>
      <c r="RA167" s="84"/>
      <c r="RB167" s="84"/>
      <c r="RC167" s="84"/>
      <c r="RD167" s="84"/>
      <c r="RE167" s="84"/>
      <c r="RF167" s="84"/>
      <c r="RG167" s="84"/>
      <c r="RH167" s="84"/>
      <c r="RI167" s="84"/>
      <c r="RJ167" s="84"/>
      <c r="RK167" s="84"/>
      <c r="RL167" s="84"/>
      <c r="RM167" s="84"/>
      <c r="RN167" s="84"/>
      <c r="RO167" s="84"/>
      <c r="RP167" s="84"/>
      <c r="RQ167" s="84"/>
      <c r="RR167" s="84"/>
      <c r="RS167" s="84"/>
      <c r="RT167" s="84"/>
      <c r="RU167" s="84"/>
      <c r="RV167" s="84"/>
      <c r="RW167" s="84"/>
      <c r="RX167" s="84"/>
      <c r="RY167" s="84"/>
      <c r="RZ167" s="84"/>
      <c r="SA167" s="84"/>
      <c r="SB167" s="84"/>
      <c r="SC167" s="84"/>
      <c r="SD167" s="84"/>
      <c r="SE167" s="84"/>
      <c r="SF167" s="84"/>
      <c r="SG167" s="84"/>
      <c r="SH167" s="84"/>
      <c r="SI167" s="84"/>
      <c r="SJ167" s="84"/>
      <c r="SK167" s="84"/>
      <c r="SL167" s="84"/>
      <c r="SM167" s="84"/>
      <c r="SN167" s="84"/>
      <c r="SO167" s="84"/>
      <c r="SP167" s="84"/>
      <c r="SQ167" s="84"/>
      <c r="SR167" s="84"/>
      <c r="SS167" s="84"/>
      <c r="ST167" s="84"/>
      <c r="SU167" s="84"/>
      <c r="SV167" s="84"/>
      <c r="SW167" s="84"/>
      <c r="SX167" s="84"/>
      <c r="SY167" s="84"/>
      <c r="SZ167" s="84"/>
      <c r="TA167" s="84"/>
      <c r="TB167" s="84"/>
      <c r="TC167" s="84"/>
      <c r="TD167" s="84"/>
      <c r="TE167" s="84"/>
      <c r="TF167" s="84"/>
      <c r="TG167" s="84"/>
      <c r="TH167" s="84"/>
      <c r="TI167" s="84"/>
      <c r="TJ167" s="84"/>
      <c r="TK167" s="84"/>
      <c r="TL167" s="84"/>
      <c r="TM167" s="84"/>
      <c r="TN167" s="84"/>
      <c r="TO167" s="84"/>
      <c r="TP167" s="84"/>
      <c r="TQ167" s="84"/>
      <c r="TR167" s="84"/>
      <c r="TS167" s="84"/>
      <c r="TT167" s="84"/>
      <c r="TU167" s="84"/>
      <c r="TV167" s="84"/>
      <c r="TW167" s="84"/>
      <c r="TX167" s="84"/>
      <c r="TY167" s="84"/>
      <c r="TZ167" s="84"/>
      <c r="UA167" s="84"/>
      <c r="UB167" s="84"/>
      <c r="UC167" s="84"/>
      <c r="UD167" s="84"/>
      <c r="UE167" s="84"/>
      <c r="UF167" s="84"/>
      <c r="UG167" s="84"/>
      <c r="UH167" s="84"/>
      <c r="UI167" s="84"/>
    </row>
    <row r="168" spans="1:555" s="90" customFormat="1" ht="19.5" customHeight="1" x14ac:dyDescent="0.35">
      <c r="A168" s="84"/>
      <c r="B168" s="1167">
        <f t="shared" si="2387"/>
        <v>44440</v>
      </c>
      <c r="C168" s="867">
        <f t="shared" si="2388"/>
        <v>78525.89499999999</v>
      </c>
      <c r="D168" s="869">
        <v>0</v>
      </c>
      <c r="E168" s="869">
        <v>0</v>
      </c>
      <c r="F168" s="867">
        <f t="shared" si="2264"/>
        <v>4957</v>
      </c>
      <c r="G168" s="870">
        <f t="shared" si="2389"/>
        <v>83482.89499999999</v>
      </c>
      <c r="H168" s="953">
        <f t="shared" si="2390"/>
        <v>6.3125673384556782E-2</v>
      </c>
      <c r="I168" s="355">
        <f t="shared" si="2391"/>
        <v>433070.86499999999</v>
      </c>
      <c r="J168" s="355">
        <f>MAX(I55:I168)</f>
        <v>433070.86499999999</v>
      </c>
      <c r="K168" s="355">
        <f t="shared" si="2265"/>
        <v>0</v>
      </c>
      <c r="L168" s="1145">
        <f t="shared" si="2266"/>
        <v>44440</v>
      </c>
      <c r="M168" s="330">
        <f t="shared" si="2392"/>
        <v>0</v>
      </c>
      <c r="N168" s="1034">
        <v>8195</v>
      </c>
      <c r="O168" s="498">
        <f t="shared" si="2267"/>
        <v>0</v>
      </c>
      <c r="P168" s="330">
        <f t="shared" si="2393"/>
        <v>1</v>
      </c>
      <c r="Q168" s="382">
        <f t="shared" si="2268"/>
        <v>819.5</v>
      </c>
      <c r="R168" s="274">
        <f t="shared" si="2269"/>
        <v>819.5</v>
      </c>
      <c r="S168" s="499">
        <f t="shared" si="2394"/>
        <v>0</v>
      </c>
      <c r="T168" s="1036">
        <v>8730</v>
      </c>
      <c r="U168" s="269">
        <f t="shared" si="2270"/>
        <v>0</v>
      </c>
      <c r="V168" s="499">
        <f t="shared" si="2395"/>
        <v>1</v>
      </c>
      <c r="W168" s="1036">
        <v>873</v>
      </c>
      <c r="X168" s="269">
        <f t="shared" si="2271"/>
        <v>873</v>
      </c>
      <c r="Y168" s="499">
        <f t="shared" si="2396"/>
        <v>0</v>
      </c>
      <c r="Z168" s="298">
        <v>1730</v>
      </c>
      <c r="AA168" s="392">
        <f t="shared" si="2272"/>
        <v>0</v>
      </c>
      <c r="AB168" s="330">
        <f t="shared" si="2397"/>
        <v>0</v>
      </c>
      <c r="AC168" s="298">
        <f t="shared" si="2273"/>
        <v>865</v>
      </c>
      <c r="AD168" s="274">
        <f t="shared" si="2274"/>
        <v>0</v>
      </c>
      <c r="AE168" s="499">
        <f t="shared" si="2398"/>
        <v>1</v>
      </c>
      <c r="AF168" s="1036">
        <v>173</v>
      </c>
      <c r="AG168" s="274">
        <f t="shared" si="2275"/>
        <v>173</v>
      </c>
      <c r="AH168" s="499">
        <f t="shared" si="2399"/>
        <v>0</v>
      </c>
      <c r="AI168" s="1036">
        <v>6305</v>
      </c>
      <c r="AJ168" s="392">
        <f t="shared" si="2276"/>
        <v>0</v>
      </c>
      <c r="AK168" s="330">
        <f t="shared" si="2400"/>
        <v>0</v>
      </c>
      <c r="AL168" s="1036">
        <v>3152.5</v>
      </c>
      <c r="AM168" s="274">
        <f t="shared" si="2277"/>
        <v>0</v>
      </c>
      <c r="AN168" s="499">
        <f t="shared" si="2401"/>
        <v>1</v>
      </c>
      <c r="AO168" s="1036">
        <v>1261</v>
      </c>
      <c r="AP168" s="392">
        <f t="shared" si="2278"/>
        <v>1261</v>
      </c>
      <c r="AQ168" s="316">
        <f t="shared" si="2402"/>
        <v>0</v>
      </c>
      <c r="AR168" s="1036">
        <v>10332.5</v>
      </c>
      <c r="AS168" s="392">
        <f t="shared" si="2279"/>
        <v>0</v>
      </c>
      <c r="AT168" s="276">
        <f t="shared" si="2403"/>
        <v>0</v>
      </c>
      <c r="AU168" s="1036">
        <v>5166.25</v>
      </c>
      <c r="AV168" s="392">
        <f t="shared" si="2280"/>
        <v>0</v>
      </c>
      <c r="AW168" s="297">
        <f t="shared" si="2404"/>
        <v>1</v>
      </c>
      <c r="AX168" s="1036">
        <v>1033.25</v>
      </c>
      <c r="AY168" s="274">
        <f t="shared" si="2281"/>
        <v>1033.25</v>
      </c>
      <c r="AZ168" s="499">
        <f t="shared" si="2405"/>
        <v>0</v>
      </c>
      <c r="BA168" s="268">
        <v>75</v>
      </c>
      <c r="BB168" s="392">
        <f t="shared" si="2282"/>
        <v>0</v>
      </c>
      <c r="BC168" s="330">
        <f t="shared" si="2406"/>
        <v>0</v>
      </c>
      <c r="BD168" s="268">
        <v>710</v>
      </c>
      <c r="BE168" s="274">
        <f t="shared" si="2283"/>
        <v>0</v>
      </c>
      <c r="BF168" s="499">
        <f t="shared" si="2407"/>
        <v>0</v>
      </c>
      <c r="BG168" s="1036">
        <v>2212.5</v>
      </c>
      <c r="BH168" s="358">
        <f t="shared" si="2284"/>
        <v>0</v>
      </c>
      <c r="BI168" s="499">
        <f t="shared" si="2408"/>
        <v>0</v>
      </c>
      <c r="BJ168" s="1036">
        <v>1143.75</v>
      </c>
      <c r="BK168" s="269">
        <f t="shared" si="2285"/>
        <v>0</v>
      </c>
      <c r="BL168" s="499">
        <f t="shared" si="2409"/>
        <v>1</v>
      </c>
      <c r="BM168" s="382">
        <f t="shared" si="2286"/>
        <v>571.875</v>
      </c>
      <c r="BN168" s="392">
        <f t="shared" si="2287"/>
        <v>571.875</v>
      </c>
      <c r="BO168" s="499">
        <f t="shared" si="2410"/>
        <v>0</v>
      </c>
      <c r="BP168" s="1036">
        <v>1212.5</v>
      </c>
      <c r="BQ168" s="274">
        <f t="shared" si="2288"/>
        <v>0</v>
      </c>
      <c r="BR168" s="499">
        <f t="shared" si="2411"/>
        <v>0</v>
      </c>
      <c r="BS168" s="298">
        <v>968.75</v>
      </c>
      <c r="BT168" s="269">
        <f t="shared" si="2289"/>
        <v>0</v>
      </c>
      <c r="BU168" s="499">
        <f t="shared" si="2412"/>
        <v>1</v>
      </c>
      <c r="BV168" s="298">
        <f t="shared" si="2290"/>
        <v>484.375</v>
      </c>
      <c r="BW168" s="392">
        <f t="shared" si="2291"/>
        <v>484.375</v>
      </c>
      <c r="BX168" s="499">
        <f t="shared" si="2413"/>
        <v>0</v>
      </c>
      <c r="BY168" s="1036">
        <v>25</v>
      </c>
      <c r="BZ168" s="392">
        <f t="shared" si="2292"/>
        <v>0</v>
      </c>
      <c r="CA168" s="297">
        <f t="shared" si="2555"/>
        <v>0</v>
      </c>
      <c r="CB168" s="964">
        <v>-2590</v>
      </c>
      <c r="CC168" s="269">
        <f t="shared" si="2293"/>
        <v>0</v>
      </c>
      <c r="CD168" s="501">
        <f t="shared" si="2414"/>
        <v>0</v>
      </c>
      <c r="CE168" s="298">
        <f t="shared" si="2294"/>
        <v>-1295</v>
      </c>
      <c r="CF168" s="500">
        <f t="shared" si="2295"/>
        <v>0</v>
      </c>
      <c r="CG168" s="330">
        <f t="shared" si="2415"/>
        <v>1</v>
      </c>
      <c r="CH168" s="964">
        <v>-259</v>
      </c>
      <c r="CI168" s="299">
        <f t="shared" si="2296"/>
        <v>-259</v>
      </c>
      <c r="CJ168" s="499">
        <f t="shared" si="2416"/>
        <v>0</v>
      </c>
      <c r="CK168" s="268"/>
      <c r="CL168" s="392">
        <f t="shared" si="2297"/>
        <v>0</v>
      </c>
      <c r="CM168" s="330">
        <f t="shared" si="2417"/>
        <v>0</v>
      </c>
      <c r="CN168" s="268"/>
      <c r="CO168" s="269">
        <f t="shared" si="2298"/>
        <v>0</v>
      </c>
      <c r="CP168" s="501">
        <f t="shared" si="2418"/>
        <v>0</v>
      </c>
      <c r="CQ168" s="268"/>
      <c r="CR168" s="299"/>
      <c r="CS168" s="330">
        <f t="shared" si="2419"/>
        <v>1</v>
      </c>
      <c r="CT168" s="268"/>
      <c r="CU168" s="274">
        <f t="shared" si="2299"/>
        <v>0</v>
      </c>
      <c r="CV168" s="323">
        <f t="shared" si="2300"/>
        <v>4957</v>
      </c>
      <c r="CW168" s="323">
        <f t="shared" si="2420"/>
        <v>433070.86499999999</v>
      </c>
      <c r="CX168" s="223"/>
      <c r="CY168" s="1127">
        <f t="shared" si="2421"/>
        <v>44440</v>
      </c>
      <c r="CZ168" s="297">
        <f t="shared" si="2422"/>
        <v>0</v>
      </c>
      <c r="DA168" s="269">
        <v>13333.75</v>
      </c>
      <c r="DB168" s="299">
        <f t="shared" si="2301"/>
        <v>0</v>
      </c>
      <c r="DC168" s="297">
        <f t="shared" si="2423"/>
        <v>0</v>
      </c>
      <c r="DD168" s="298">
        <f t="shared" si="2302"/>
        <v>1333.375</v>
      </c>
      <c r="DE168" s="299">
        <f t="shared" si="2303"/>
        <v>0</v>
      </c>
      <c r="DF168" s="297">
        <f t="shared" si="2424"/>
        <v>0</v>
      </c>
      <c r="DG168" s="1220">
        <v>8705</v>
      </c>
      <c r="DH168" s="299">
        <f t="shared" si="2304"/>
        <v>0</v>
      </c>
      <c r="DI168" s="297">
        <f t="shared" si="2425"/>
        <v>0</v>
      </c>
      <c r="DJ168" s="515">
        <v>870.5</v>
      </c>
      <c r="DK168" s="596">
        <f t="shared" si="2305"/>
        <v>0</v>
      </c>
      <c r="DL168" s="297">
        <f t="shared" si="2426"/>
        <v>0</v>
      </c>
      <c r="DM168" s="1220">
        <v>2400</v>
      </c>
      <c r="DN168" s="596">
        <f t="shared" si="2306"/>
        <v>0</v>
      </c>
      <c r="DO168" s="330">
        <f t="shared" si="2427"/>
        <v>0</v>
      </c>
      <c r="DP168" s="298">
        <f t="shared" si="2307"/>
        <v>1200</v>
      </c>
      <c r="DQ168" s="274">
        <f t="shared" si="2308"/>
        <v>0</v>
      </c>
      <c r="DR168" s="499">
        <f t="shared" si="2428"/>
        <v>0</v>
      </c>
      <c r="DS168" s="298">
        <f t="shared" si="2309"/>
        <v>240</v>
      </c>
      <c r="DT168" s="274">
        <f t="shared" si="2310"/>
        <v>0</v>
      </c>
      <c r="DU168" s="297">
        <f t="shared" si="2429"/>
        <v>0</v>
      </c>
      <c r="DV168" s="515">
        <v>4545</v>
      </c>
      <c r="DW168" s="596">
        <f t="shared" si="2311"/>
        <v>0</v>
      </c>
      <c r="DX168" s="297">
        <f t="shared" si="2430"/>
        <v>0</v>
      </c>
      <c r="DY168" s="269">
        <f t="shared" si="2312"/>
        <v>2272.5</v>
      </c>
      <c r="DZ168" s="596">
        <f t="shared" si="2313"/>
        <v>0</v>
      </c>
      <c r="EA168" s="297">
        <f t="shared" si="2431"/>
        <v>0</v>
      </c>
      <c r="EB168" s="1057">
        <v>909</v>
      </c>
      <c r="EC168" s="596">
        <f t="shared" si="2314"/>
        <v>0</v>
      </c>
      <c r="ED168" s="297">
        <f t="shared" si="2432"/>
        <v>0</v>
      </c>
      <c r="EE168" s="274">
        <v>2237.5</v>
      </c>
      <c r="EF168" s="596">
        <f t="shared" si="2315"/>
        <v>0</v>
      </c>
      <c r="EG168" s="297">
        <f t="shared" si="2433"/>
        <v>0</v>
      </c>
      <c r="EH168" s="269">
        <f t="shared" si="2316"/>
        <v>1118.75</v>
      </c>
      <c r="EI168" s="596">
        <f t="shared" si="2317"/>
        <v>0</v>
      </c>
      <c r="EJ168" s="276">
        <f t="shared" si="2434"/>
        <v>0</v>
      </c>
      <c r="EK168" s="269">
        <f t="shared" si="2318"/>
        <v>223.75</v>
      </c>
      <c r="EL168" s="596">
        <f t="shared" si="2319"/>
        <v>0</v>
      </c>
      <c r="EM168" s="297">
        <f t="shared" si="2435"/>
        <v>0</v>
      </c>
      <c r="EN168" s="1233">
        <v>75</v>
      </c>
      <c r="EO168" s="596">
        <f t="shared" si="2320"/>
        <v>0</v>
      </c>
      <c r="EP168" s="297">
        <f t="shared" si="2436"/>
        <v>0</v>
      </c>
      <c r="EQ168" s="269">
        <v>-1740</v>
      </c>
      <c r="ER168" s="596">
        <f t="shared" si="2321"/>
        <v>0</v>
      </c>
      <c r="ES168" s="297">
        <f t="shared" si="2437"/>
        <v>0</v>
      </c>
      <c r="ET168" s="515">
        <v>70</v>
      </c>
      <c r="EU168" s="596">
        <f t="shared" si="2322"/>
        <v>0</v>
      </c>
      <c r="EV168" s="297">
        <f t="shared" si="2438"/>
        <v>0</v>
      </c>
      <c r="EW168" s="515">
        <v>2343.75</v>
      </c>
      <c r="EX168" s="596">
        <f t="shared" si="2323"/>
        <v>0</v>
      </c>
      <c r="EY168" s="297">
        <f t="shared" si="2439"/>
        <v>0</v>
      </c>
      <c r="EZ168" s="515">
        <v>1171.8699999999999</v>
      </c>
      <c r="FA168" s="596">
        <f t="shared" si="2324"/>
        <v>0</v>
      </c>
      <c r="FB168" s="297">
        <f t="shared" si="2440"/>
        <v>0</v>
      </c>
      <c r="FC168" s="515">
        <v>650</v>
      </c>
      <c r="FD168" s="596">
        <f t="shared" si="2325"/>
        <v>0</v>
      </c>
      <c r="FE168" s="297">
        <f t="shared" si="2441"/>
        <v>0</v>
      </c>
      <c r="FF168" s="1043">
        <v>-343.75</v>
      </c>
      <c r="FG168" s="596">
        <f t="shared" si="2326"/>
        <v>0</v>
      </c>
      <c r="FH168" s="297">
        <f t="shared" si="2442"/>
        <v>0</v>
      </c>
      <c r="FI168" s="1043">
        <v>-171.88</v>
      </c>
      <c r="FJ168" s="596">
        <f t="shared" si="2327"/>
        <v>0</v>
      </c>
      <c r="FK168" s="297">
        <f t="shared" si="2443"/>
        <v>0</v>
      </c>
      <c r="FL168" s="515">
        <v>770</v>
      </c>
      <c r="FM168" s="596">
        <f t="shared" si="2328"/>
        <v>0</v>
      </c>
      <c r="FN168" s="297">
        <f t="shared" si="2444"/>
        <v>0</v>
      </c>
      <c r="FO168" s="1043">
        <v>-2280</v>
      </c>
      <c r="FP168" s="274">
        <f t="shared" si="2329"/>
        <v>0</v>
      </c>
      <c r="FQ168" s="274"/>
      <c r="FR168" s="297">
        <f t="shared" si="2445"/>
        <v>0</v>
      </c>
      <c r="FS168" s="269">
        <f t="shared" si="2330"/>
        <v>-1140</v>
      </c>
      <c r="FT168" s="596">
        <f t="shared" si="2331"/>
        <v>0</v>
      </c>
      <c r="FU168" s="297">
        <f t="shared" si="2446"/>
        <v>0</v>
      </c>
      <c r="FV168" s="269">
        <f t="shared" si="2332"/>
        <v>-228</v>
      </c>
      <c r="FW168" s="596">
        <f t="shared" si="2333"/>
        <v>0</v>
      </c>
      <c r="FX168" s="301">
        <f t="shared" si="2334"/>
        <v>0</v>
      </c>
      <c r="FY168" s="492">
        <f t="shared" si="2447"/>
        <v>0</v>
      </c>
      <c r="FZ168" s="302"/>
      <c r="GA168" s="1131">
        <f t="shared" si="2335"/>
        <v>44440</v>
      </c>
      <c r="GB168" s="316">
        <f t="shared" si="2448"/>
        <v>0</v>
      </c>
      <c r="GC168" s="323">
        <v>6913.75</v>
      </c>
      <c r="GD168" s="268">
        <f t="shared" si="2336"/>
        <v>0</v>
      </c>
      <c r="GE168" s="316">
        <f t="shared" si="2449"/>
        <v>0</v>
      </c>
      <c r="GF168" s="1036">
        <v>691.38</v>
      </c>
      <c r="GG168" s="386">
        <f t="shared" si="2337"/>
        <v>0</v>
      </c>
      <c r="GH168" s="669">
        <f t="shared" si="2450"/>
        <v>0</v>
      </c>
      <c r="GI168" s="1036">
        <v>10870</v>
      </c>
      <c r="GJ168" s="268">
        <f t="shared" si="2338"/>
        <v>0</v>
      </c>
      <c r="GK168" s="546">
        <f t="shared" si="2451"/>
        <v>0</v>
      </c>
      <c r="GL168" s="268">
        <f t="shared" si="2339"/>
        <v>1087</v>
      </c>
      <c r="GM168" s="386">
        <f t="shared" si="2340"/>
        <v>0</v>
      </c>
      <c r="GN168" s="297">
        <f t="shared" si="2452"/>
        <v>0</v>
      </c>
      <c r="GO168" s="269">
        <v>-101.25</v>
      </c>
      <c r="GP168" s="596">
        <f t="shared" si="2341"/>
        <v>0</v>
      </c>
      <c r="GQ168" s="330">
        <f t="shared" si="2453"/>
        <v>0</v>
      </c>
      <c r="GR168" s="298">
        <f t="shared" si="2342"/>
        <v>-50.625</v>
      </c>
      <c r="GS168" s="274">
        <f t="shared" si="2343"/>
        <v>0</v>
      </c>
      <c r="GT168" s="499">
        <f t="shared" si="2454"/>
        <v>0</v>
      </c>
      <c r="GU168" s="298">
        <f t="shared" si="2344"/>
        <v>-10.125</v>
      </c>
      <c r="GV168" s="274">
        <f t="shared" si="2345"/>
        <v>0</v>
      </c>
      <c r="GW168" s="499">
        <f t="shared" si="2455"/>
        <v>0</v>
      </c>
      <c r="GX168" s="1036">
        <v>8925</v>
      </c>
      <c r="GY168" s="274">
        <f t="shared" si="2346"/>
        <v>0</v>
      </c>
      <c r="GZ168" s="499">
        <f t="shared" si="2456"/>
        <v>0</v>
      </c>
      <c r="HA168" s="298">
        <f t="shared" si="2347"/>
        <v>4462.5</v>
      </c>
      <c r="HB168" s="274">
        <f t="shared" si="2348"/>
        <v>0</v>
      </c>
      <c r="HC168" s="499">
        <f t="shared" si="2457"/>
        <v>0</v>
      </c>
      <c r="HD168" s="1036">
        <v>1785</v>
      </c>
      <c r="HE168" s="274">
        <f t="shared" si="2349"/>
        <v>0</v>
      </c>
      <c r="HF168" s="691">
        <f t="shared" si="2458"/>
        <v>0</v>
      </c>
      <c r="HG168" s="317">
        <v>-3217.5</v>
      </c>
      <c r="HH168" s="498">
        <f t="shared" si="2350"/>
        <v>0</v>
      </c>
      <c r="HI168" s="691">
        <f t="shared" si="2459"/>
        <v>0</v>
      </c>
      <c r="HJ168" s="317">
        <f t="shared" si="2351"/>
        <v>-1608.75</v>
      </c>
      <c r="HK168" s="498">
        <f t="shared" si="2352"/>
        <v>0</v>
      </c>
      <c r="HL168" s="689">
        <f t="shared" si="2460"/>
        <v>0</v>
      </c>
      <c r="HM168" s="317">
        <f t="shared" si="2353"/>
        <v>-321.75</v>
      </c>
      <c r="HN168" s="317">
        <f t="shared" si="2354"/>
        <v>0</v>
      </c>
      <c r="HO168" s="691">
        <f t="shared" si="2461"/>
        <v>0</v>
      </c>
      <c r="HP168" s="1036">
        <v>1210</v>
      </c>
      <c r="HQ168" s="498">
        <f t="shared" si="2355"/>
        <v>0</v>
      </c>
      <c r="HR168" s="499"/>
      <c r="HS168" s="298"/>
      <c r="HT168" s="392"/>
      <c r="HU168" s="691">
        <f t="shared" si="2462"/>
        <v>0</v>
      </c>
      <c r="HV168" s="1036">
        <v>15</v>
      </c>
      <c r="HW168" s="498">
        <f t="shared" si="2356"/>
        <v>0</v>
      </c>
      <c r="HX168" s="499"/>
      <c r="HY168" s="298"/>
      <c r="HZ168" s="392"/>
      <c r="IA168" s="689">
        <f t="shared" si="2463"/>
        <v>0</v>
      </c>
      <c r="IB168" s="964">
        <v>-1737.5</v>
      </c>
      <c r="IC168" s="317">
        <f t="shared" si="2357"/>
        <v>0</v>
      </c>
      <c r="ID168" s="499">
        <f t="shared" si="2464"/>
        <v>0</v>
      </c>
      <c r="IE168" s="964">
        <v>-240.75</v>
      </c>
      <c r="IF168" s="392">
        <f t="shared" si="2358"/>
        <v>0</v>
      </c>
      <c r="IG168" s="691">
        <f t="shared" si="2465"/>
        <v>0</v>
      </c>
      <c r="IH168" s="317">
        <v>3250</v>
      </c>
      <c r="II168" s="498">
        <f t="shared" si="2359"/>
        <v>0</v>
      </c>
      <c r="IJ168" s="691">
        <f t="shared" si="2466"/>
        <v>0</v>
      </c>
      <c r="IK168" s="298">
        <f t="shared" si="2360"/>
        <v>1625</v>
      </c>
      <c r="IL168" s="317">
        <f t="shared" si="2361"/>
        <v>0</v>
      </c>
      <c r="IM168" s="499">
        <f t="shared" si="2467"/>
        <v>0</v>
      </c>
      <c r="IN168" s="1036">
        <v>296</v>
      </c>
      <c r="IO168" s="392">
        <f t="shared" si="2362"/>
        <v>0</v>
      </c>
      <c r="IP168" s="499">
        <f t="shared" si="2468"/>
        <v>0</v>
      </c>
      <c r="IQ168" s="1036">
        <v>187.5</v>
      </c>
      <c r="IR168" s="392">
        <f t="shared" si="2363"/>
        <v>0</v>
      </c>
      <c r="IS168" s="499"/>
      <c r="IT168" s="298"/>
      <c r="IU168" s="392"/>
      <c r="IV168" s="499">
        <f t="shared" si="2469"/>
        <v>0</v>
      </c>
      <c r="IW168" s="298">
        <v>-543.75</v>
      </c>
      <c r="IX168" s="392">
        <f t="shared" si="2364"/>
        <v>0</v>
      </c>
      <c r="IY168" s="499">
        <f t="shared" si="2470"/>
        <v>0</v>
      </c>
      <c r="IZ168" s="298">
        <f t="shared" si="2365"/>
        <v>-271.875</v>
      </c>
      <c r="JA168" s="392">
        <f t="shared" si="2366"/>
        <v>0</v>
      </c>
      <c r="JB168" s="385">
        <f t="shared" si="2471"/>
        <v>0</v>
      </c>
      <c r="JC168" s="298">
        <v>-158.13</v>
      </c>
      <c r="JD168" s="392">
        <f t="shared" si="2367"/>
        <v>0</v>
      </c>
      <c r="JE168" s="499">
        <f t="shared" si="2472"/>
        <v>0</v>
      </c>
      <c r="JF168" s="298">
        <v>1085</v>
      </c>
      <c r="JG168" s="392">
        <f t="shared" si="2368"/>
        <v>0</v>
      </c>
      <c r="JH168" s="499">
        <f t="shared" si="2473"/>
        <v>0</v>
      </c>
      <c r="JI168" s="1036">
        <v>1470</v>
      </c>
      <c r="JJ168" s="392">
        <f t="shared" si="2369"/>
        <v>0</v>
      </c>
      <c r="JK168" s="499">
        <f t="shared" si="2474"/>
        <v>0</v>
      </c>
      <c r="JL168" s="1036">
        <v>735</v>
      </c>
      <c r="JM168" s="392">
        <f t="shared" si="2370"/>
        <v>0</v>
      </c>
      <c r="JN168" s="499">
        <f t="shared" si="2475"/>
        <v>0</v>
      </c>
      <c r="JO168" s="298">
        <f t="shared" si="2371"/>
        <v>147</v>
      </c>
      <c r="JP168" s="392">
        <f t="shared" si="2372"/>
        <v>0</v>
      </c>
      <c r="JQ168" s="561">
        <f t="shared" si="2373"/>
        <v>0</v>
      </c>
      <c r="JR168" s="498">
        <f t="shared" si="2476"/>
        <v>0</v>
      </c>
      <c r="JS168" s="223"/>
      <c r="JT168" s="254"/>
      <c r="JU168" s="253"/>
      <c r="JV168" s="253"/>
      <c r="JW168" s="253"/>
      <c r="JX168" s="253"/>
      <c r="JY168" s="253"/>
      <c r="JZ168" s="253"/>
      <c r="KA168" s="253"/>
      <c r="KB168" s="253"/>
      <c r="KC168" s="253"/>
      <c r="KD168" s="831"/>
      <c r="KE168" s="831"/>
      <c r="KF168" s="831"/>
      <c r="KG168" s="831"/>
      <c r="KH168" s="831"/>
      <c r="KI168" s="831"/>
      <c r="KJ168" s="253"/>
      <c r="KK168" s="831"/>
      <c r="KL168" s="831"/>
      <c r="KM168" s="831"/>
      <c r="KN168" s="831"/>
      <c r="KO168" s="831"/>
      <c r="KP168" s="831"/>
      <c r="KQ168" s="831"/>
      <c r="KR168" s="831"/>
      <c r="KS168" s="831"/>
      <c r="KT168" s="243"/>
      <c r="KU168" s="243"/>
      <c r="KV168" s="243"/>
      <c r="KW168" s="243"/>
      <c r="KX168" s="243"/>
      <c r="KY168" s="243"/>
      <c r="KZ168" s="243"/>
      <c r="LA168" s="243"/>
      <c r="LB168" s="243"/>
      <c r="LC168" s="243"/>
      <c r="LD168" s="243"/>
      <c r="LE168" s="243"/>
      <c r="LF168" s="243"/>
      <c r="LG168" s="243"/>
      <c r="LH168" s="243"/>
      <c r="LI168" s="243"/>
      <c r="LJ168" s="243"/>
      <c r="LK168" s="243"/>
      <c r="LL168" s="243"/>
      <c r="LM168" s="243"/>
      <c r="LN168" s="243"/>
      <c r="LO168" s="243"/>
      <c r="LP168" s="243"/>
      <c r="LQ168" s="243"/>
      <c r="LR168" s="243"/>
      <c r="LS168" s="243"/>
      <c r="LT168" s="243"/>
      <c r="LU168" s="243"/>
      <c r="LV168" s="243"/>
      <c r="LW168" s="243"/>
      <c r="LX168" s="243"/>
      <c r="LY168" s="243"/>
      <c r="LZ168" s="243"/>
      <c r="MA168" s="243"/>
      <c r="MB168" s="243"/>
      <c r="MC168" s="243"/>
      <c r="MD168" s="243"/>
      <c r="ME168" s="243"/>
      <c r="MF168" s="243"/>
      <c r="MG168" s="243"/>
      <c r="MH168" s="243"/>
      <c r="MI168" s="243"/>
      <c r="MJ168" s="243"/>
      <c r="MK168" s="243"/>
      <c r="ML168" s="243"/>
      <c r="MM168" s="243"/>
      <c r="MN168" s="243"/>
      <c r="MO168" s="243"/>
      <c r="MP168" s="243"/>
      <c r="MQ168" s="243"/>
      <c r="MR168" s="243"/>
      <c r="MS168" s="243"/>
      <c r="MT168" s="243"/>
      <c r="MU168" s="243"/>
      <c r="MV168" s="243"/>
      <c r="MW168" s="861"/>
      <c r="MX168" s="253"/>
      <c r="MY168" s="243"/>
      <c r="MZ168" s="243"/>
      <c r="NA168" s="243"/>
      <c r="NB168" s="359"/>
      <c r="NC168" s="1159">
        <f t="shared" si="2374"/>
        <v>44440</v>
      </c>
      <c r="ND168" s="378">
        <f t="shared" si="2375"/>
        <v>4957</v>
      </c>
      <c r="NE168" s="378">
        <f t="shared" si="2376"/>
        <v>0</v>
      </c>
      <c r="NF168" s="382">
        <f t="shared" si="2377"/>
        <v>0</v>
      </c>
      <c r="NG168" s="274">
        <f t="shared" si="2378"/>
        <v>4957</v>
      </c>
      <c r="NH168" s="819">
        <f t="shared" si="2379"/>
        <v>44440</v>
      </c>
      <c r="NI168" s="269">
        <f t="shared" si="2380"/>
        <v>4957</v>
      </c>
      <c r="NJ168" s="274">
        <f t="shared" si="2381"/>
        <v>0</v>
      </c>
      <c r="NK168" s="1113">
        <f t="shared" si="2382"/>
        <v>1</v>
      </c>
      <c r="NL168" s="992">
        <f t="shared" si="2383"/>
        <v>0</v>
      </c>
      <c r="NM168" s="413">
        <f t="shared" si="2384"/>
        <v>44440</v>
      </c>
      <c r="NN168" s="378">
        <f t="shared" si="2554"/>
        <v>433070.86499999999</v>
      </c>
      <c r="NO168" s="243">
        <f>MAX(NN55:NN168)</f>
        <v>433070.86499999999</v>
      </c>
      <c r="NP168" s="243">
        <f t="shared" si="2385"/>
        <v>0</v>
      </c>
      <c r="NQ168" s="276">
        <f>(NP168=NP203)*1</f>
        <v>0</v>
      </c>
      <c r="NR168" s="254">
        <f t="shared" si="2386"/>
        <v>0</v>
      </c>
      <c r="NS168" s="757"/>
      <c r="NT168" s="757"/>
      <c r="NU168" s="758"/>
      <c r="NV168" s="758"/>
      <c r="NW168" s="758"/>
      <c r="NX168" s="234"/>
      <c r="NY168" s="241"/>
      <c r="NZ168" s="241"/>
      <c r="OA168" s="143"/>
      <c r="OB168" s="241"/>
      <c r="OC168" s="241"/>
      <c r="OD168" s="236"/>
      <c r="OE168" s="236"/>
      <c r="OF168" s="236"/>
      <c r="OG168" s="234"/>
      <c r="OH168" s="143"/>
      <c r="OI168" s="236"/>
      <c r="OJ168" s="236"/>
      <c r="OK168" s="236"/>
      <c r="OL168" s="236"/>
      <c r="OM168" s="236"/>
      <c r="ON168" s="236"/>
      <c r="OO168" s="236"/>
      <c r="OP168" s="236"/>
      <c r="OQ168" s="236"/>
      <c r="OR168" s="236"/>
      <c r="OS168" s="236"/>
      <c r="OT168" s="236"/>
      <c r="OU168" s="236"/>
      <c r="OV168" s="236"/>
      <c r="OW168" s="236"/>
      <c r="OX168" s="236"/>
      <c r="OY168" s="236"/>
      <c r="OZ168" s="236"/>
      <c r="PA168" s="236"/>
      <c r="PB168" s="236"/>
      <c r="PC168" s="236"/>
      <c r="PD168" s="236"/>
      <c r="PE168" s="236"/>
      <c r="PF168" s="236"/>
      <c r="PG168" s="236"/>
      <c r="PH168" s="236"/>
      <c r="PI168" s="236"/>
      <c r="PJ168" s="236"/>
      <c r="PK168" s="236"/>
      <c r="PL168" s="236"/>
      <c r="PM168" s="236"/>
      <c r="PN168" s="236"/>
      <c r="PO168" s="236"/>
      <c r="PP168" s="236"/>
      <c r="PQ168" s="236"/>
      <c r="PR168" s="236"/>
      <c r="PS168" s="236"/>
      <c r="PT168" s="236"/>
      <c r="PU168" s="236"/>
      <c r="PV168" s="236"/>
      <c r="PW168" s="236"/>
      <c r="PX168" s="236"/>
      <c r="PY168" s="236"/>
      <c r="PZ168" s="236"/>
      <c r="QA168" s="236"/>
      <c r="QB168" s="236"/>
      <c r="QC168" s="236"/>
      <c r="QD168" s="236"/>
      <c r="QE168" s="236"/>
      <c r="QF168" s="236"/>
      <c r="QG168" s="236"/>
      <c r="QH168" s="236"/>
      <c r="QI168" s="236"/>
      <c r="QJ168" s="236"/>
      <c r="QK168" s="236"/>
      <c r="QL168" s="236"/>
      <c r="QM168" s="236"/>
      <c r="QN168" s="236"/>
      <c r="QO168" s="236"/>
      <c r="QP168" s="236"/>
      <c r="QQ168" s="236"/>
      <c r="QR168" s="236"/>
      <c r="QS168" s="236"/>
      <c r="QT168" s="236"/>
      <c r="QU168" s="236"/>
      <c r="QV168" s="236"/>
      <c r="QW168" s="236"/>
      <c r="QX168" s="236"/>
      <c r="QY168" s="84"/>
      <c r="QZ168" s="84"/>
      <c r="RA168" s="84"/>
      <c r="RB168" s="84"/>
      <c r="RC168" s="84"/>
      <c r="RD168" s="84"/>
      <c r="RE168" s="84"/>
      <c r="RF168" s="84"/>
      <c r="RG168" s="84"/>
      <c r="RH168" s="84"/>
      <c r="RI168" s="84"/>
      <c r="RJ168" s="84"/>
      <c r="RK168" s="84"/>
      <c r="RL168" s="84"/>
      <c r="RM168" s="84"/>
      <c r="RN168" s="84"/>
      <c r="RO168" s="84"/>
      <c r="RP168" s="84"/>
      <c r="RQ168" s="84"/>
      <c r="RR168" s="84"/>
      <c r="RS168" s="84"/>
      <c r="RT168" s="84"/>
      <c r="RU168" s="84"/>
      <c r="RV168" s="84"/>
      <c r="RW168" s="84"/>
      <c r="RX168" s="84"/>
      <c r="RY168" s="84"/>
      <c r="RZ168" s="84"/>
      <c r="SA168" s="84"/>
      <c r="SB168" s="84"/>
      <c r="SC168" s="84"/>
      <c r="SD168" s="84"/>
      <c r="SE168" s="84"/>
      <c r="SF168" s="84"/>
      <c r="SG168" s="84"/>
      <c r="SH168" s="84"/>
      <c r="SI168" s="84"/>
      <c r="SJ168" s="84"/>
      <c r="SK168" s="84"/>
      <c r="SL168" s="84"/>
      <c r="SM168" s="84"/>
      <c r="SN168" s="84"/>
      <c r="SO168" s="84"/>
      <c r="SP168" s="84"/>
      <c r="SQ168" s="84"/>
      <c r="SR168" s="84"/>
      <c r="SS168" s="84"/>
      <c r="ST168" s="84"/>
      <c r="SU168" s="84"/>
      <c r="SV168" s="84"/>
      <c r="SW168" s="84"/>
      <c r="SX168" s="84"/>
      <c r="SY168" s="84"/>
      <c r="SZ168" s="84"/>
      <c r="TA168" s="84"/>
      <c r="TB168" s="84"/>
      <c r="TC168" s="84"/>
      <c r="TD168" s="84"/>
      <c r="TE168" s="84"/>
      <c r="TF168" s="84"/>
      <c r="TG168" s="84"/>
      <c r="TH168" s="84"/>
      <c r="TI168" s="84"/>
      <c r="TJ168" s="84"/>
      <c r="TK168" s="84"/>
      <c r="TL168" s="84"/>
      <c r="TM168" s="84"/>
      <c r="TN168" s="84"/>
      <c r="TO168" s="84"/>
      <c r="TP168" s="84"/>
      <c r="TQ168" s="84"/>
      <c r="TR168" s="84"/>
      <c r="TS168" s="84"/>
      <c r="TT168" s="84"/>
      <c r="TU168" s="84"/>
      <c r="TV168" s="84"/>
      <c r="TW168" s="84"/>
      <c r="TX168" s="84"/>
      <c r="TY168" s="84"/>
      <c r="TZ168" s="84"/>
      <c r="UA168" s="84"/>
      <c r="UB168" s="84"/>
      <c r="UC168" s="84"/>
      <c r="UD168" s="84"/>
      <c r="UE168" s="84"/>
      <c r="UF168" s="84"/>
      <c r="UG168" s="84"/>
      <c r="UH168" s="84"/>
      <c r="UI168" s="84"/>
    </row>
    <row r="169" spans="1:555" s="90" customFormat="1" ht="19.5" customHeight="1" x14ac:dyDescent="0.35">
      <c r="A169" s="84"/>
      <c r="B169" s="1167">
        <f t="shared" si="2387"/>
        <v>44470</v>
      </c>
      <c r="C169" s="867">
        <f t="shared" si="2388"/>
        <v>83482.89499999999</v>
      </c>
      <c r="D169" s="869">
        <v>0</v>
      </c>
      <c r="E169" s="869">
        <v>0</v>
      </c>
      <c r="F169" s="867">
        <f t="shared" si="2264"/>
        <v>5392.87</v>
      </c>
      <c r="G169" s="870">
        <f t="shared" si="2389"/>
        <v>88875.764999999985</v>
      </c>
      <c r="H169" s="953">
        <f t="shared" si="2390"/>
        <v>6.4598502483652495E-2</v>
      </c>
      <c r="I169" s="355">
        <f t="shared" si="2391"/>
        <v>438463.73499999999</v>
      </c>
      <c r="J169" s="355">
        <f>MAX(I55:I169)</f>
        <v>438463.73499999999</v>
      </c>
      <c r="K169" s="355">
        <f t="shared" si="2265"/>
        <v>0</v>
      </c>
      <c r="L169" s="1145">
        <f t="shared" si="2266"/>
        <v>44470</v>
      </c>
      <c r="M169" s="330">
        <f t="shared" si="2392"/>
        <v>0</v>
      </c>
      <c r="N169" s="1034">
        <v>3451.25</v>
      </c>
      <c r="O169" s="498">
        <f t="shared" si="2267"/>
        <v>0</v>
      </c>
      <c r="P169" s="330">
        <f t="shared" si="2393"/>
        <v>1</v>
      </c>
      <c r="Q169" s="382">
        <f t="shared" si="2268"/>
        <v>345.125</v>
      </c>
      <c r="R169" s="274">
        <f t="shared" si="2269"/>
        <v>345.125</v>
      </c>
      <c r="S169" s="499">
        <f t="shared" si="2394"/>
        <v>0</v>
      </c>
      <c r="T169" s="1036">
        <v>9995</v>
      </c>
      <c r="U169" s="269">
        <f t="shared" si="2270"/>
        <v>0</v>
      </c>
      <c r="V169" s="499">
        <f t="shared" si="2395"/>
        <v>1</v>
      </c>
      <c r="W169" s="1036">
        <v>999.5</v>
      </c>
      <c r="X169" s="269">
        <f t="shared" si="2271"/>
        <v>999.5</v>
      </c>
      <c r="Y169" s="499">
        <f t="shared" si="2396"/>
        <v>0</v>
      </c>
      <c r="Z169" s="298">
        <v>3610</v>
      </c>
      <c r="AA169" s="392">
        <f t="shared" si="2272"/>
        <v>0</v>
      </c>
      <c r="AB169" s="330">
        <f t="shared" si="2397"/>
        <v>0</v>
      </c>
      <c r="AC169" s="298">
        <f t="shared" si="2273"/>
        <v>1805</v>
      </c>
      <c r="AD169" s="274">
        <f t="shared" si="2274"/>
        <v>0</v>
      </c>
      <c r="AE169" s="499">
        <f t="shared" si="2398"/>
        <v>1</v>
      </c>
      <c r="AF169" s="1036">
        <v>361</v>
      </c>
      <c r="AG169" s="274">
        <f t="shared" si="2275"/>
        <v>361</v>
      </c>
      <c r="AH169" s="499">
        <f t="shared" si="2399"/>
        <v>0</v>
      </c>
      <c r="AI169" s="1036">
        <v>1535</v>
      </c>
      <c r="AJ169" s="392">
        <f t="shared" si="2276"/>
        <v>0</v>
      </c>
      <c r="AK169" s="330">
        <f t="shared" si="2400"/>
        <v>0</v>
      </c>
      <c r="AL169" s="1036">
        <v>767.5</v>
      </c>
      <c r="AM169" s="274">
        <f t="shared" si="2277"/>
        <v>0</v>
      </c>
      <c r="AN169" s="499">
        <f t="shared" si="2401"/>
        <v>1</v>
      </c>
      <c r="AO169" s="1036">
        <v>307</v>
      </c>
      <c r="AP169" s="392">
        <f t="shared" si="2278"/>
        <v>307</v>
      </c>
      <c r="AQ169" s="316">
        <f t="shared" si="2402"/>
        <v>0</v>
      </c>
      <c r="AR169" s="1036">
        <v>11566.25</v>
      </c>
      <c r="AS169" s="392">
        <f t="shared" si="2279"/>
        <v>0</v>
      </c>
      <c r="AT169" s="276">
        <f t="shared" si="2403"/>
        <v>0</v>
      </c>
      <c r="AU169" s="1036">
        <v>5783.12</v>
      </c>
      <c r="AV169" s="392">
        <f t="shared" si="2280"/>
        <v>0</v>
      </c>
      <c r="AW169" s="297">
        <f t="shared" si="2404"/>
        <v>1</v>
      </c>
      <c r="AX169" s="1036">
        <v>1156.6199999999999</v>
      </c>
      <c r="AY169" s="274">
        <f t="shared" si="2281"/>
        <v>1156.6199999999999</v>
      </c>
      <c r="AZ169" s="499">
        <f t="shared" si="2405"/>
        <v>0</v>
      </c>
      <c r="BA169" s="268">
        <v>1100</v>
      </c>
      <c r="BB169" s="392">
        <f t="shared" si="2282"/>
        <v>0</v>
      </c>
      <c r="BC169" s="330">
        <f t="shared" si="2406"/>
        <v>0</v>
      </c>
      <c r="BD169" s="268">
        <v>960</v>
      </c>
      <c r="BE169" s="274">
        <f t="shared" si="2283"/>
        <v>0</v>
      </c>
      <c r="BF169" s="499">
        <f t="shared" si="2407"/>
        <v>0</v>
      </c>
      <c r="BG169" s="1036">
        <v>812.5</v>
      </c>
      <c r="BH169" s="358">
        <f t="shared" si="2284"/>
        <v>0</v>
      </c>
      <c r="BI169" s="499">
        <f t="shared" si="2408"/>
        <v>0</v>
      </c>
      <c r="BJ169" s="1036">
        <v>156.25</v>
      </c>
      <c r="BK169" s="269">
        <f t="shared" si="2285"/>
        <v>0</v>
      </c>
      <c r="BL169" s="499">
        <f t="shared" si="2409"/>
        <v>1</v>
      </c>
      <c r="BM169" s="382">
        <f t="shared" si="2286"/>
        <v>78.125</v>
      </c>
      <c r="BN169" s="392">
        <f t="shared" si="2287"/>
        <v>78.125</v>
      </c>
      <c r="BO169" s="499">
        <f t="shared" si="2410"/>
        <v>0</v>
      </c>
      <c r="BP169" s="964">
        <v>-243.75</v>
      </c>
      <c r="BQ169" s="274">
        <f t="shared" si="2288"/>
        <v>0</v>
      </c>
      <c r="BR169" s="499">
        <f t="shared" si="2411"/>
        <v>0</v>
      </c>
      <c r="BS169" s="298">
        <v>2625</v>
      </c>
      <c r="BT169" s="269">
        <f t="shared" si="2289"/>
        <v>0</v>
      </c>
      <c r="BU169" s="499">
        <f t="shared" si="2412"/>
        <v>1</v>
      </c>
      <c r="BV169" s="298">
        <f t="shared" si="2290"/>
        <v>1312.5</v>
      </c>
      <c r="BW169" s="392">
        <f t="shared" si="2291"/>
        <v>1312.5</v>
      </c>
      <c r="BX169" s="499">
        <f t="shared" si="2413"/>
        <v>0</v>
      </c>
      <c r="BY169" s="1036">
        <v>1305</v>
      </c>
      <c r="BZ169" s="392">
        <f t="shared" si="2292"/>
        <v>0</v>
      </c>
      <c r="CA169" s="297">
        <f t="shared" si="2555"/>
        <v>0</v>
      </c>
      <c r="CB169" s="1036">
        <v>8330</v>
      </c>
      <c r="CC169" s="269">
        <f t="shared" si="2293"/>
        <v>0</v>
      </c>
      <c r="CD169" s="501">
        <f t="shared" si="2414"/>
        <v>0</v>
      </c>
      <c r="CE169" s="298">
        <f t="shared" si="2294"/>
        <v>4165</v>
      </c>
      <c r="CF169" s="500">
        <f t="shared" si="2295"/>
        <v>0</v>
      </c>
      <c r="CG169" s="330">
        <f t="shared" si="2415"/>
        <v>1</v>
      </c>
      <c r="CH169" s="1036">
        <v>833</v>
      </c>
      <c r="CI169" s="299">
        <f t="shared" si="2296"/>
        <v>833</v>
      </c>
      <c r="CJ169" s="499">
        <f t="shared" si="2416"/>
        <v>0</v>
      </c>
      <c r="CK169" s="268"/>
      <c r="CL169" s="392">
        <f t="shared" si="2297"/>
        <v>0</v>
      </c>
      <c r="CM169" s="330">
        <f t="shared" si="2417"/>
        <v>0</v>
      </c>
      <c r="CN169" s="268"/>
      <c r="CO169" s="269">
        <f t="shared" si="2298"/>
        <v>0</v>
      </c>
      <c r="CP169" s="501">
        <f t="shared" si="2418"/>
        <v>0</v>
      </c>
      <c r="CQ169" s="497"/>
      <c r="CR169" s="299"/>
      <c r="CS169" s="330">
        <f t="shared" si="2419"/>
        <v>1</v>
      </c>
      <c r="CT169" s="268"/>
      <c r="CU169" s="274">
        <f t="shared" si="2299"/>
        <v>0</v>
      </c>
      <c r="CV169" s="323">
        <f t="shared" si="2300"/>
        <v>5392.87</v>
      </c>
      <c r="CW169" s="323">
        <f t="shared" si="2420"/>
        <v>438463.73499999999</v>
      </c>
      <c r="CX169" s="223"/>
      <c r="CY169" s="1127">
        <f t="shared" si="2421"/>
        <v>44470</v>
      </c>
      <c r="CZ169" s="297">
        <f t="shared" si="2422"/>
        <v>0</v>
      </c>
      <c r="DA169" s="269">
        <v>7940</v>
      </c>
      <c r="DB169" s="299">
        <f t="shared" si="2301"/>
        <v>0</v>
      </c>
      <c r="DC169" s="297">
        <f t="shared" si="2423"/>
        <v>0</v>
      </c>
      <c r="DD169" s="298">
        <f t="shared" si="2302"/>
        <v>794</v>
      </c>
      <c r="DE169" s="299">
        <f t="shared" si="2303"/>
        <v>0</v>
      </c>
      <c r="DF169" s="297">
        <f t="shared" si="2424"/>
        <v>0</v>
      </c>
      <c r="DG169" s="1220">
        <v>17330</v>
      </c>
      <c r="DH169" s="299">
        <f t="shared" si="2304"/>
        <v>0</v>
      </c>
      <c r="DI169" s="297">
        <f t="shared" si="2425"/>
        <v>0</v>
      </c>
      <c r="DJ169" s="515">
        <v>1729.5</v>
      </c>
      <c r="DK169" s="596">
        <f t="shared" si="2305"/>
        <v>0</v>
      </c>
      <c r="DL169" s="297">
        <f t="shared" si="2426"/>
        <v>0</v>
      </c>
      <c r="DM169" s="1221">
        <v>-5180</v>
      </c>
      <c r="DN169" s="596">
        <f t="shared" si="2306"/>
        <v>0</v>
      </c>
      <c r="DO169" s="330">
        <f t="shared" si="2427"/>
        <v>0</v>
      </c>
      <c r="DP169" s="298">
        <f t="shared" si="2307"/>
        <v>-2590</v>
      </c>
      <c r="DQ169" s="274">
        <f t="shared" si="2308"/>
        <v>0</v>
      </c>
      <c r="DR169" s="499">
        <f t="shared" si="2428"/>
        <v>0</v>
      </c>
      <c r="DS169" s="298">
        <f t="shared" si="2309"/>
        <v>-518</v>
      </c>
      <c r="DT169" s="274">
        <f t="shared" si="2310"/>
        <v>0</v>
      </c>
      <c r="DU169" s="297">
        <f t="shared" si="2429"/>
        <v>0</v>
      </c>
      <c r="DV169" s="1043">
        <v>-470</v>
      </c>
      <c r="DW169" s="596">
        <f t="shared" si="2311"/>
        <v>0</v>
      </c>
      <c r="DX169" s="297">
        <f t="shared" si="2430"/>
        <v>0</v>
      </c>
      <c r="DY169" s="269">
        <f t="shared" si="2312"/>
        <v>-235</v>
      </c>
      <c r="DZ169" s="596">
        <f t="shared" si="2313"/>
        <v>0</v>
      </c>
      <c r="EA169" s="297">
        <f t="shared" si="2431"/>
        <v>0</v>
      </c>
      <c r="EB169" s="1058">
        <v>-94</v>
      </c>
      <c r="EC169" s="596">
        <f t="shared" si="2314"/>
        <v>0</v>
      </c>
      <c r="ED169" s="297">
        <f t="shared" si="2432"/>
        <v>0</v>
      </c>
      <c r="EE169" s="274">
        <v>10000</v>
      </c>
      <c r="EF169" s="596">
        <f t="shared" si="2315"/>
        <v>0</v>
      </c>
      <c r="EG169" s="297">
        <f t="shared" si="2433"/>
        <v>0</v>
      </c>
      <c r="EH169" s="269">
        <f t="shared" si="2316"/>
        <v>5000</v>
      </c>
      <c r="EI169" s="596">
        <f t="shared" si="2317"/>
        <v>0</v>
      </c>
      <c r="EJ169" s="276">
        <f t="shared" si="2434"/>
        <v>0</v>
      </c>
      <c r="EK169" s="269">
        <f t="shared" si="2318"/>
        <v>1000</v>
      </c>
      <c r="EL169" s="596">
        <f t="shared" si="2319"/>
        <v>0</v>
      </c>
      <c r="EM169" s="297">
        <f t="shared" si="2435"/>
        <v>0</v>
      </c>
      <c r="EN169" s="1233">
        <v>1035</v>
      </c>
      <c r="EO169" s="596">
        <f t="shared" si="2320"/>
        <v>0</v>
      </c>
      <c r="EP169" s="297">
        <f t="shared" si="2436"/>
        <v>0</v>
      </c>
      <c r="EQ169" s="269">
        <v>920</v>
      </c>
      <c r="ER169" s="596">
        <f t="shared" si="2321"/>
        <v>0</v>
      </c>
      <c r="ES169" s="297">
        <f t="shared" si="2437"/>
        <v>0</v>
      </c>
      <c r="ET169" s="1043">
        <v>-1290</v>
      </c>
      <c r="EU169" s="596">
        <f t="shared" si="2322"/>
        <v>0</v>
      </c>
      <c r="EV169" s="297">
        <f t="shared" si="2438"/>
        <v>0</v>
      </c>
      <c r="EW169" s="1043">
        <v>-1425</v>
      </c>
      <c r="EX169" s="596">
        <f t="shared" si="2323"/>
        <v>0</v>
      </c>
      <c r="EY169" s="297">
        <f t="shared" si="2439"/>
        <v>0</v>
      </c>
      <c r="EZ169" s="1043">
        <v>-712.5</v>
      </c>
      <c r="FA169" s="596">
        <f t="shared" si="2324"/>
        <v>0</v>
      </c>
      <c r="FB169" s="297">
        <f t="shared" si="2440"/>
        <v>0</v>
      </c>
      <c r="FC169" s="1043">
        <v>-275</v>
      </c>
      <c r="FD169" s="596">
        <f t="shared" si="2325"/>
        <v>0</v>
      </c>
      <c r="FE169" s="297">
        <f t="shared" si="2441"/>
        <v>0</v>
      </c>
      <c r="FF169" s="515">
        <v>18.75</v>
      </c>
      <c r="FG169" s="596">
        <f t="shared" si="2326"/>
        <v>0</v>
      </c>
      <c r="FH169" s="297">
        <f t="shared" si="2442"/>
        <v>0</v>
      </c>
      <c r="FI169" s="515">
        <v>9.3699999999999992</v>
      </c>
      <c r="FJ169" s="596">
        <f t="shared" si="2327"/>
        <v>0</v>
      </c>
      <c r="FK169" s="297">
        <f t="shared" si="2443"/>
        <v>0</v>
      </c>
      <c r="FL169" s="1043">
        <v>-360</v>
      </c>
      <c r="FM169" s="596">
        <f t="shared" si="2328"/>
        <v>0</v>
      </c>
      <c r="FN169" s="297">
        <f t="shared" si="2444"/>
        <v>0</v>
      </c>
      <c r="FO169" s="515">
        <v>2230</v>
      </c>
      <c r="FP169" s="274">
        <f t="shared" si="2329"/>
        <v>0</v>
      </c>
      <c r="FQ169" s="274"/>
      <c r="FR169" s="297">
        <f t="shared" si="2445"/>
        <v>0</v>
      </c>
      <c r="FS169" s="269">
        <f t="shared" si="2330"/>
        <v>1115</v>
      </c>
      <c r="FT169" s="596">
        <f t="shared" si="2331"/>
        <v>0</v>
      </c>
      <c r="FU169" s="297">
        <f t="shared" si="2446"/>
        <v>0</v>
      </c>
      <c r="FV169" s="269">
        <f t="shared" si="2332"/>
        <v>223</v>
      </c>
      <c r="FW169" s="596">
        <f t="shared" si="2333"/>
        <v>0</v>
      </c>
      <c r="FX169" s="301">
        <f t="shared" si="2334"/>
        <v>0</v>
      </c>
      <c r="FY169" s="492">
        <f t="shared" si="2447"/>
        <v>0</v>
      </c>
      <c r="FZ169" s="302"/>
      <c r="GA169" s="1131">
        <f t="shared" si="2335"/>
        <v>44470</v>
      </c>
      <c r="GB169" s="316">
        <f t="shared" si="2448"/>
        <v>0</v>
      </c>
      <c r="GC169" s="323">
        <v>3522.5</v>
      </c>
      <c r="GD169" s="268">
        <f t="shared" si="2336"/>
        <v>0</v>
      </c>
      <c r="GE169" s="316">
        <f t="shared" si="2449"/>
        <v>0</v>
      </c>
      <c r="GF169" s="1036">
        <v>352.25</v>
      </c>
      <c r="GG169" s="386">
        <f t="shared" si="2337"/>
        <v>0</v>
      </c>
      <c r="GH169" s="669">
        <f t="shared" si="2450"/>
        <v>0</v>
      </c>
      <c r="GI169" s="1036">
        <v>12455</v>
      </c>
      <c r="GJ169" s="268">
        <f t="shared" si="2338"/>
        <v>0</v>
      </c>
      <c r="GK169" s="546">
        <f t="shared" si="2451"/>
        <v>0</v>
      </c>
      <c r="GL169" s="268">
        <f t="shared" si="2339"/>
        <v>1245.5</v>
      </c>
      <c r="GM169" s="386">
        <f t="shared" si="2340"/>
        <v>0</v>
      </c>
      <c r="GN169" s="297">
        <f t="shared" si="2452"/>
        <v>0</v>
      </c>
      <c r="GO169" s="269">
        <v>-2567.5</v>
      </c>
      <c r="GP169" s="596">
        <f t="shared" si="2341"/>
        <v>0</v>
      </c>
      <c r="GQ169" s="330">
        <f t="shared" si="2453"/>
        <v>0</v>
      </c>
      <c r="GR169" s="298">
        <f t="shared" si="2342"/>
        <v>-1283.75</v>
      </c>
      <c r="GS169" s="274">
        <f t="shared" si="2343"/>
        <v>0</v>
      </c>
      <c r="GT169" s="499">
        <f t="shared" si="2454"/>
        <v>0</v>
      </c>
      <c r="GU169" s="298">
        <f t="shared" si="2344"/>
        <v>-256.75</v>
      </c>
      <c r="GV169" s="274">
        <f t="shared" si="2345"/>
        <v>0</v>
      </c>
      <c r="GW169" s="499">
        <f t="shared" si="2455"/>
        <v>0</v>
      </c>
      <c r="GX169" s="1036">
        <v>8275</v>
      </c>
      <c r="GY169" s="274">
        <f t="shared" si="2346"/>
        <v>0</v>
      </c>
      <c r="GZ169" s="499">
        <f t="shared" si="2456"/>
        <v>0</v>
      </c>
      <c r="HA169" s="298">
        <f t="shared" si="2347"/>
        <v>4137.5</v>
      </c>
      <c r="HB169" s="274">
        <f t="shared" si="2348"/>
        <v>0</v>
      </c>
      <c r="HC169" s="499">
        <f t="shared" si="2457"/>
        <v>0</v>
      </c>
      <c r="HD169" s="1036">
        <v>1655</v>
      </c>
      <c r="HE169" s="274">
        <f t="shared" si="2349"/>
        <v>0</v>
      </c>
      <c r="HF169" s="691">
        <f t="shared" si="2458"/>
        <v>0</v>
      </c>
      <c r="HG169" s="317">
        <v>12220</v>
      </c>
      <c r="HH169" s="498">
        <f t="shared" si="2350"/>
        <v>0</v>
      </c>
      <c r="HI169" s="691">
        <f t="shared" si="2459"/>
        <v>0</v>
      </c>
      <c r="HJ169" s="317">
        <f t="shared" si="2351"/>
        <v>6110</v>
      </c>
      <c r="HK169" s="498">
        <f t="shared" si="2352"/>
        <v>0</v>
      </c>
      <c r="HL169" s="689">
        <f t="shared" si="2460"/>
        <v>0</v>
      </c>
      <c r="HM169" s="317">
        <f t="shared" si="2353"/>
        <v>1222</v>
      </c>
      <c r="HN169" s="317">
        <f t="shared" si="2354"/>
        <v>0</v>
      </c>
      <c r="HO169" s="691">
        <f t="shared" si="2461"/>
        <v>0</v>
      </c>
      <c r="HP169" s="1036">
        <v>1925</v>
      </c>
      <c r="HQ169" s="498">
        <f t="shared" si="2355"/>
        <v>0</v>
      </c>
      <c r="HR169" s="499"/>
      <c r="HS169" s="298"/>
      <c r="HT169" s="392"/>
      <c r="HU169" s="691">
        <f t="shared" si="2462"/>
        <v>0</v>
      </c>
      <c r="HV169" s="1036">
        <v>840</v>
      </c>
      <c r="HW169" s="498">
        <f t="shared" si="2356"/>
        <v>0</v>
      </c>
      <c r="HX169" s="499"/>
      <c r="HY169" s="298"/>
      <c r="HZ169" s="392"/>
      <c r="IA169" s="689">
        <f t="shared" si="2463"/>
        <v>0</v>
      </c>
      <c r="IB169" s="964">
        <v>-562.5</v>
      </c>
      <c r="IC169" s="317">
        <f t="shared" si="2357"/>
        <v>0</v>
      </c>
      <c r="ID169" s="499">
        <f t="shared" si="2464"/>
        <v>0</v>
      </c>
      <c r="IE169" s="964">
        <v>-122</v>
      </c>
      <c r="IF169" s="392">
        <f t="shared" si="2358"/>
        <v>0</v>
      </c>
      <c r="IG169" s="691">
        <f t="shared" si="2465"/>
        <v>0</v>
      </c>
      <c r="IH169" s="317">
        <v>-837.5</v>
      </c>
      <c r="II169" s="498">
        <f t="shared" si="2359"/>
        <v>0</v>
      </c>
      <c r="IJ169" s="691">
        <f t="shared" si="2466"/>
        <v>0</v>
      </c>
      <c r="IK169" s="298">
        <f t="shared" si="2360"/>
        <v>-418.75</v>
      </c>
      <c r="IL169" s="317">
        <f t="shared" si="2361"/>
        <v>0</v>
      </c>
      <c r="IM169" s="499">
        <f t="shared" si="2467"/>
        <v>0</v>
      </c>
      <c r="IN169" s="964">
        <v>-136.75</v>
      </c>
      <c r="IO169" s="392">
        <f t="shared" si="2362"/>
        <v>0</v>
      </c>
      <c r="IP169" s="499">
        <f t="shared" si="2468"/>
        <v>0</v>
      </c>
      <c r="IQ169" s="964">
        <v>-325</v>
      </c>
      <c r="IR169" s="392">
        <f t="shared" si="2363"/>
        <v>0</v>
      </c>
      <c r="IS169" s="499"/>
      <c r="IT169" s="298"/>
      <c r="IU169" s="392"/>
      <c r="IV169" s="499">
        <f t="shared" si="2469"/>
        <v>0</v>
      </c>
      <c r="IW169" s="298">
        <v>-600</v>
      </c>
      <c r="IX169" s="392">
        <f t="shared" si="2364"/>
        <v>0</v>
      </c>
      <c r="IY169" s="499">
        <f t="shared" si="2470"/>
        <v>0</v>
      </c>
      <c r="IZ169" s="298">
        <f t="shared" si="2365"/>
        <v>-300</v>
      </c>
      <c r="JA169" s="392">
        <f t="shared" si="2366"/>
        <v>0</v>
      </c>
      <c r="JB169" s="385">
        <f t="shared" si="2471"/>
        <v>0</v>
      </c>
      <c r="JC169" s="298">
        <v>-130.75</v>
      </c>
      <c r="JD169" s="392">
        <f t="shared" si="2367"/>
        <v>0</v>
      </c>
      <c r="JE169" s="499">
        <f t="shared" si="2472"/>
        <v>0</v>
      </c>
      <c r="JF169" s="298">
        <v>-1775</v>
      </c>
      <c r="JG169" s="392">
        <f t="shared" si="2368"/>
        <v>0</v>
      </c>
      <c r="JH169" s="499">
        <f t="shared" si="2473"/>
        <v>0</v>
      </c>
      <c r="JI169" s="1036">
        <v>8660</v>
      </c>
      <c r="JJ169" s="392">
        <f t="shared" si="2369"/>
        <v>0</v>
      </c>
      <c r="JK169" s="499">
        <f t="shared" si="2474"/>
        <v>0</v>
      </c>
      <c r="JL169" s="1036">
        <v>4330</v>
      </c>
      <c r="JM169" s="392">
        <f t="shared" si="2370"/>
        <v>0</v>
      </c>
      <c r="JN169" s="499">
        <f t="shared" si="2475"/>
        <v>0</v>
      </c>
      <c r="JO169" s="298">
        <f t="shared" si="2371"/>
        <v>866</v>
      </c>
      <c r="JP169" s="392">
        <f t="shared" si="2372"/>
        <v>0</v>
      </c>
      <c r="JQ169" s="561">
        <f t="shared" si="2373"/>
        <v>0</v>
      </c>
      <c r="JR169" s="498">
        <f t="shared" si="2476"/>
        <v>0</v>
      </c>
      <c r="JS169" s="223"/>
      <c r="JT169" s="254"/>
      <c r="JU169" s="253"/>
      <c r="JV169" s="253"/>
      <c r="JW169" s="253"/>
      <c r="JX169" s="253"/>
      <c r="JY169" s="253"/>
      <c r="JZ169" s="253"/>
      <c r="KA169" s="253"/>
      <c r="KB169" s="253"/>
      <c r="KC169" s="253"/>
      <c r="KD169" s="831"/>
      <c r="KE169" s="831"/>
      <c r="KF169" s="831"/>
      <c r="KG169" s="831"/>
      <c r="KH169" s="831"/>
      <c r="KI169" s="831"/>
      <c r="KJ169" s="253"/>
      <c r="KK169" s="831"/>
      <c r="KL169" s="831"/>
      <c r="KM169" s="831"/>
      <c r="KN169" s="831"/>
      <c r="KO169" s="831"/>
      <c r="KP169" s="831"/>
      <c r="KQ169" s="831"/>
      <c r="KR169" s="831"/>
      <c r="KS169" s="831"/>
      <c r="KT169" s="243"/>
      <c r="KU169" s="243"/>
      <c r="KV169" s="243"/>
      <c r="KW169" s="243"/>
      <c r="KX169" s="243"/>
      <c r="KY169" s="243"/>
      <c r="KZ169" s="243"/>
      <c r="LA169" s="243"/>
      <c r="LB169" s="243"/>
      <c r="LC169" s="243"/>
      <c r="LD169" s="243"/>
      <c r="LE169" s="243"/>
      <c r="LF169" s="243"/>
      <c r="LG169" s="243"/>
      <c r="LH169" s="243"/>
      <c r="LI169" s="243"/>
      <c r="LJ169" s="243"/>
      <c r="LK169" s="243"/>
      <c r="LL169" s="243"/>
      <c r="LM169" s="243"/>
      <c r="LN169" s="243"/>
      <c r="LO169" s="243"/>
      <c r="LP169" s="243"/>
      <c r="LQ169" s="243"/>
      <c r="LR169" s="243"/>
      <c r="LS169" s="243"/>
      <c r="LT169" s="243"/>
      <c r="LU169" s="243"/>
      <c r="LV169" s="243"/>
      <c r="LW169" s="243"/>
      <c r="LX169" s="243"/>
      <c r="LY169" s="243"/>
      <c r="LZ169" s="243"/>
      <c r="MA169" s="243"/>
      <c r="MB169" s="243"/>
      <c r="MC169" s="243"/>
      <c r="MD169" s="243"/>
      <c r="ME169" s="243"/>
      <c r="MF169" s="243"/>
      <c r="MG169" s="243"/>
      <c r="MH169" s="243"/>
      <c r="MI169" s="243"/>
      <c r="MJ169" s="243"/>
      <c r="MK169" s="243"/>
      <c r="ML169" s="243"/>
      <c r="MM169" s="243"/>
      <c r="MN169" s="243"/>
      <c r="MO169" s="243"/>
      <c r="MP169" s="243"/>
      <c r="MQ169" s="243"/>
      <c r="MR169" s="243"/>
      <c r="MS169" s="243"/>
      <c r="MT169" s="243"/>
      <c r="MU169" s="243"/>
      <c r="MV169" s="243"/>
      <c r="MW169" s="861"/>
      <c r="MX169" s="253"/>
      <c r="MY169" s="243"/>
      <c r="MZ169" s="243"/>
      <c r="NA169" s="243"/>
      <c r="NB169" s="359"/>
      <c r="NC169" s="1159">
        <f t="shared" si="2374"/>
        <v>44470</v>
      </c>
      <c r="ND169" s="378">
        <f t="shared" si="2375"/>
        <v>5392.87</v>
      </c>
      <c r="NE169" s="378">
        <f t="shared" si="2376"/>
        <v>0</v>
      </c>
      <c r="NF169" s="382">
        <f t="shared" si="2377"/>
        <v>0</v>
      </c>
      <c r="NG169" s="274">
        <f t="shared" si="2378"/>
        <v>5392.87</v>
      </c>
      <c r="NH169" s="819">
        <f t="shared" si="2379"/>
        <v>44470</v>
      </c>
      <c r="NI169" s="269">
        <f t="shared" si="2380"/>
        <v>5392.87</v>
      </c>
      <c r="NJ169" s="274">
        <f t="shared" si="2381"/>
        <v>0</v>
      </c>
      <c r="NK169" s="1113">
        <f t="shared" si="2382"/>
        <v>1</v>
      </c>
      <c r="NL169" s="992">
        <f t="shared" si="2383"/>
        <v>0</v>
      </c>
      <c r="NM169" s="413">
        <f t="shared" si="2384"/>
        <v>44470</v>
      </c>
      <c r="NN169" s="378">
        <f t="shared" si="2554"/>
        <v>438463.73499999999</v>
      </c>
      <c r="NO169" s="243">
        <f>MAX(NN55:NN169)</f>
        <v>438463.73499999999</v>
      </c>
      <c r="NP169" s="243">
        <f t="shared" si="2385"/>
        <v>0</v>
      </c>
      <c r="NQ169" s="276">
        <f>(NP169=NP203)*1</f>
        <v>0</v>
      </c>
      <c r="NR169" s="254">
        <f t="shared" si="2386"/>
        <v>0</v>
      </c>
      <c r="NS169" s="757"/>
      <c r="NT169" s="757"/>
      <c r="NU169" s="758"/>
      <c r="NV169" s="758"/>
      <c r="NW169" s="758"/>
      <c r="NX169" s="234"/>
      <c r="NY169" s="241"/>
      <c r="NZ169" s="241"/>
      <c r="OA169" s="143"/>
      <c r="OB169" s="241"/>
      <c r="OC169" s="241"/>
      <c r="OD169" s="236"/>
      <c r="OE169" s="236"/>
      <c r="OF169" s="236"/>
      <c r="OG169" s="234"/>
      <c r="OH169" s="143"/>
      <c r="OI169" s="236"/>
      <c r="OJ169" s="236"/>
      <c r="OK169" s="236"/>
      <c r="OL169" s="236"/>
      <c r="OM169" s="236"/>
      <c r="ON169" s="236"/>
      <c r="OO169" s="236"/>
      <c r="OP169" s="236"/>
      <c r="OQ169" s="236"/>
      <c r="OR169" s="236"/>
      <c r="OS169" s="236"/>
      <c r="OT169" s="236"/>
      <c r="OU169" s="236"/>
      <c r="OV169" s="236"/>
      <c r="OW169" s="236"/>
      <c r="OX169" s="236"/>
      <c r="OY169" s="236"/>
      <c r="OZ169" s="236"/>
      <c r="PA169" s="236"/>
      <c r="PB169" s="236"/>
      <c r="PC169" s="236"/>
      <c r="PD169" s="236"/>
      <c r="PE169" s="236"/>
      <c r="PF169" s="236"/>
      <c r="PG169" s="236"/>
      <c r="PH169" s="236"/>
      <c r="PI169" s="236"/>
      <c r="PJ169" s="236"/>
      <c r="PK169" s="236"/>
      <c r="PL169" s="236"/>
      <c r="PM169" s="236"/>
      <c r="PN169" s="236"/>
      <c r="PO169" s="236"/>
      <c r="PP169" s="236"/>
      <c r="PQ169" s="236"/>
      <c r="PR169" s="236"/>
      <c r="PS169" s="236"/>
      <c r="PT169" s="236"/>
      <c r="PU169" s="236"/>
      <c r="PV169" s="236"/>
      <c r="PW169" s="236"/>
      <c r="PX169" s="236"/>
      <c r="PY169" s="236"/>
      <c r="PZ169" s="236"/>
      <c r="QA169" s="236"/>
      <c r="QB169" s="236"/>
      <c r="QC169" s="236"/>
      <c r="QD169" s="236"/>
      <c r="QE169" s="236"/>
      <c r="QF169" s="236"/>
      <c r="QG169" s="236"/>
      <c r="QH169" s="236"/>
      <c r="QI169" s="236"/>
      <c r="QJ169" s="236"/>
      <c r="QK169" s="236"/>
      <c r="QL169" s="236"/>
      <c r="QM169" s="236"/>
      <c r="QN169" s="236"/>
      <c r="QO169" s="236"/>
      <c r="QP169" s="236"/>
      <c r="QQ169" s="236"/>
      <c r="QR169" s="236"/>
      <c r="QS169" s="236"/>
      <c r="QT169" s="236"/>
      <c r="QU169" s="236"/>
      <c r="QV169" s="236"/>
      <c r="QW169" s="236"/>
      <c r="QX169" s="236"/>
      <c r="QY169" s="84"/>
      <c r="QZ169" s="84"/>
      <c r="RA169" s="84"/>
      <c r="RB169" s="84"/>
      <c r="RC169" s="84"/>
      <c r="RD169" s="84"/>
      <c r="RE169" s="84"/>
      <c r="RF169" s="84"/>
      <c r="RG169" s="84"/>
      <c r="RH169" s="84"/>
      <c r="RI169" s="84"/>
      <c r="RJ169" s="84"/>
      <c r="RK169" s="84"/>
      <c r="RL169" s="84"/>
      <c r="RM169" s="84"/>
      <c r="RN169" s="84"/>
      <c r="RO169" s="84"/>
      <c r="RP169" s="84"/>
      <c r="RQ169" s="84"/>
      <c r="RR169" s="84"/>
      <c r="RS169" s="84"/>
      <c r="RT169" s="84"/>
      <c r="RU169" s="84"/>
      <c r="RV169" s="84"/>
      <c r="RW169" s="84"/>
      <c r="RX169" s="84"/>
      <c r="RY169" s="84"/>
      <c r="RZ169" s="84"/>
      <c r="SA169" s="84"/>
      <c r="SB169" s="84"/>
      <c r="SC169" s="84"/>
      <c r="SD169" s="84"/>
      <c r="SE169" s="84"/>
      <c r="SF169" s="84"/>
      <c r="SG169" s="84"/>
      <c r="SH169" s="84"/>
      <c r="SI169" s="84"/>
      <c r="SJ169" s="84"/>
      <c r="SK169" s="84"/>
      <c r="SL169" s="84"/>
      <c r="SM169" s="84"/>
      <c r="SN169" s="84"/>
      <c r="SO169" s="84"/>
      <c r="SP169" s="84"/>
      <c r="SQ169" s="84"/>
      <c r="SR169" s="84"/>
      <c r="SS169" s="84"/>
      <c r="ST169" s="84"/>
      <c r="SU169" s="84"/>
      <c r="SV169" s="84"/>
      <c r="SW169" s="84"/>
      <c r="SX169" s="84"/>
      <c r="SY169" s="84"/>
      <c r="SZ169" s="84"/>
      <c r="TA169" s="84"/>
      <c r="TB169" s="84"/>
      <c r="TC169" s="84"/>
      <c r="TD169" s="84"/>
      <c r="TE169" s="84"/>
      <c r="TF169" s="84"/>
      <c r="TG169" s="84"/>
      <c r="TH169" s="84"/>
      <c r="TI169" s="84"/>
      <c r="TJ169" s="84"/>
      <c r="TK169" s="84"/>
      <c r="TL169" s="84"/>
      <c r="TM169" s="84"/>
      <c r="TN169" s="84"/>
      <c r="TO169" s="84"/>
      <c r="TP169" s="84"/>
      <c r="TQ169" s="84"/>
      <c r="TR169" s="84"/>
      <c r="TS169" s="84"/>
      <c r="TT169" s="84"/>
      <c r="TU169" s="84"/>
      <c r="TV169" s="84"/>
      <c r="TW169" s="84"/>
      <c r="TX169" s="84"/>
      <c r="TY169" s="84"/>
      <c r="TZ169" s="84"/>
      <c r="UA169" s="84"/>
      <c r="UB169" s="84"/>
      <c r="UC169" s="84"/>
      <c r="UD169" s="84"/>
      <c r="UE169" s="84"/>
      <c r="UF169" s="84"/>
      <c r="UG169" s="84"/>
      <c r="UH169" s="84"/>
      <c r="UI169" s="84"/>
    </row>
    <row r="170" spans="1:555" s="90" customFormat="1" ht="19.5" customHeight="1" x14ac:dyDescent="0.35">
      <c r="A170" s="84"/>
      <c r="B170" s="1167">
        <f t="shared" si="2387"/>
        <v>44501</v>
      </c>
      <c r="C170" s="867">
        <f t="shared" si="2388"/>
        <v>88875.764999999985</v>
      </c>
      <c r="D170" s="869">
        <v>0</v>
      </c>
      <c r="E170" s="869">
        <v>0</v>
      </c>
      <c r="F170" s="867">
        <f t="shared" si="2264"/>
        <v>7605.25</v>
      </c>
      <c r="G170" s="870">
        <f t="shared" si="2389"/>
        <v>96481.014999999985</v>
      </c>
      <c r="H170" s="953">
        <f t="shared" si="2390"/>
        <v>8.557169662618376E-2</v>
      </c>
      <c r="I170" s="355">
        <f t="shared" si="2391"/>
        <v>446068.98499999999</v>
      </c>
      <c r="J170" s="355">
        <f>MAX(I55:I170)</f>
        <v>446068.98499999999</v>
      </c>
      <c r="K170" s="355">
        <f t="shared" si="2265"/>
        <v>0</v>
      </c>
      <c r="L170" s="1145">
        <f t="shared" si="2266"/>
        <v>44501</v>
      </c>
      <c r="M170" s="330">
        <f t="shared" si="2392"/>
        <v>0</v>
      </c>
      <c r="N170" s="1034">
        <v>2215</v>
      </c>
      <c r="O170" s="498">
        <f t="shared" si="2267"/>
        <v>0</v>
      </c>
      <c r="P170" s="330">
        <f t="shared" si="2393"/>
        <v>1</v>
      </c>
      <c r="Q170" s="382">
        <f t="shared" si="2268"/>
        <v>221.5</v>
      </c>
      <c r="R170" s="274">
        <f t="shared" si="2269"/>
        <v>221.5</v>
      </c>
      <c r="S170" s="499">
        <f t="shared" si="2394"/>
        <v>0</v>
      </c>
      <c r="T170" s="1036">
        <v>11150</v>
      </c>
      <c r="U170" s="269">
        <f t="shared" si="2270"/>
        <v>0</v>
      </c>
      <c r="V170" s="499">
        <f t="shared" si="2395"/>
        <v>1</v>
      </c>
      <c r="W170" s="1036">
        <v>1115</v>
      </c>
      <c r="X170" s="269">
        <f t="shared" si="2271"/>
        <v>1115</v>
      </c>
      <c r="Y170" s="499">
        <f t="shared" si="2396"/>
        <v>0</v>
      </c>
      <c r="Z170" s="298">
        <v>7520</v>
      </c>
      <c r="AA170" s="392">
        <f t="shared" si="2272"/>
        <v>0</v>
      </c>
      <c r="AB170" s="330">
        <f t="shared" si="2397"/>
        <v>0</v>
      </c>
      <c r="AC170" s="298">
        <f t="shared" si="2273"/>
        <v>3760</v>
      </c>
      <c r="AD170" s="274">
        <f t="shared" si="2274"/>
        <v>0</v>
      </c>
      <c r="AE170" s="499">
        <f t="shared" si="2398"/>
        <v>1</v>
      </c>
      <c r="AF170" s="1036">
        <v>752</v>
      </c>
      <c r="AG170" s="274">
        <f t="shared" si="2275"/>
        <v>752</v>
      </c>
      <c r="AH170" s="499">
        <f t="shared" si="2399"/>
        <v>0</v>
      </c>
      <c r="AI170" s="1036">
        <v>4950</v>
      </c>
      <c r="AJ170" s="392">
        <f t="shared" si="2276"/>
        <v>0</v>
      </c>
      <c r="AK170" s="330">
        <f t="shared" si="2400"/>
        <v>0</v>
      </c>
      <c r="AL170" s="1036">
        <v>2475</v>
      </c>
      <c r="AM170" s="274">
        <f t="shared" si="2277"/>
        <v>0</v>
      </c>
      <c r="AN170" s="499">
        <f t="shared" si="2401"/>
        <v>1</v>
      </c>
      <c r="AO170" s="1036">
        <v>990</v>
      </c>
      <c r="AP170" s="392">
        <f t="shared" si="2278"/>
        <v>990</v>
      </c>
      <c r="AQ170" s="316">
        <f t="shared" si="2402"/>
        <v>0</v>
      </c>
      <c r="AR170" s="964">
        <v>-6410</v>
      </c>
      <c r="AS170" s="392">
        <f t="shared" si="2279"/>
        <v>0</v>
      </c>
      <c r="AT170" s="276">
        <f t="shared" si="2403"/>
        <v>0</v>
      </c>
      <c r="AU170" s="964">
        <v>-3205</v>
      </c>
      <c r="AV170" s="392">
        <f t="shared" si="2280"/>
        <v>0</v>
      </c>
      <c r="AW170" s="297">
        <f t="shared" si="2404"/>
        <v>1</v>
      </c>
      <c r="AX170" s="964">
        <v>-641</v>
      </c>
      <c r="AY170" s="274">
        <f t="shared" si="2281"/>
        <v>-641</v>
      </c>
      <c r="AZ170" s="499">
        <f t="shared" si="2405"/>
        <v>0</v>
      </c>
      <c r="BA170" s="497">
        <v>3215</v>
      </c>
      <c r="BB170" s="392">
        <f t="shared" si="2282"/>
        <v>0</v>
      </c>
      <c r="BC170" s="330">
        <f t="shared" si="2406"/>
        <v>0</v>
      </c>
      <c r="BD170" s="497">
        <v>660</v>
      </c>
      <c r="BE170" s="274">
        <f t="shared" si="2283"/>
        <v>0</v>
      </c>
      <c r="BF170" s="499">
        <f t="shared" si="2407"/>
        <v>0</v>
      </c>
      <c r="BG170" s="1036">
        <v>2750</v>
      </c>
      <c r="BH170" s="358">
        <f t="shared" si="2284"/>
        <v>0</v>
      </c>
      <c r="BI170" s="499">
        <f t="shared" si="2408"/>
        <v>0</v>
      </c>
      <c r="BJ170" s="1036">
        <v>4800</v>
      </c>
      <c r="BK170" s="269">
        <f t="shared" si="2285"/>
        <v>0</v>
      </c>
      <c r="BL170" s="499">
        <f t="shared" si="2409"/>
        <v>1</v>
      </c>
      <c r="BM170" s="382">
        <f t="shared" si="2286"/>
        <v>2400</v>
      </c>
      <c r="BN170" s="392">
        <f t="shared" si="2287"/>
        <v>2400</v>
      </c>
      <c r="BO170" s="499">
        <f t="shared" si="2410"/>
        <v>0</v>
      </c>
      <c r="BP170" s="1036">
        <v>356.25</v>
      </c>
      <c r="BQ170" s="274">
        <f t="shared" si="2288"/>
        <v>0</v>
      </c>
      <c r="BR170" s="499">
        <f t="shared" si="2411"/>
        <v>0</v>
      </c>
      <c r="BS170" s="298">
        <v>2587.5</v>
      </c>
      <c r="BT170" s="269">
        <f t="shared" si="2289"/>
        <v>0</v>
      </c>
      <c r="BU170" s="499">
        <f t="shared" si="2412"/>
        <v>1</v>
      </c>
      <c r="BV170" s="298">
        <f t="shared" si="2290"/>
        <v>1293.75</v>
      </c>
      <c r="BW170" s="392">
        <f t="shared" si="2291"/>
        <v>1293.75</v>
      </c>
      <c r="BX170" s="499">
        <f t="shared" si="2413"/>
        <v>0</v>
      </c>
      <c r="BY170" s="1036">
        <v>1180</v>
      </c>
      <c r="BZ170" s="392">
        <f t="shared" si="2292"/>
        <v>0</v>
      </c>
      <c r="CA170" s="297">
        <f t="shared" si="2555"/>
        <v>0</v>
      </c>
      <c r="CB170" s="1036">
        <v>14740</v>
      </c>
      <c r="CC170" s="269">
        <f t="shared" si="2293"/>
        <v>0</v>
      </c>
      <c r="CD170" s="501">
        <f t="shared" si="2414"/>
        <v>0</v>
      </c>
      <c r="CE170" s="298">
        <f t="shared" si="2294"/>
        <v>7370</v>
      </c>
      <c r="CF170" s="500">
        <f t="shared" si="2295"/>
        <v>0</v>
      </c>
      <c r="CG170" s="330">
        <f t="shared" si="2415"/>
        <v>1</v>
      </c>
      <c r="CH170" s="1036">
        <v>1474</v>
      </c>
      <c r="CI170" s="299">
        <f t="shared" si="2296"/>
        <v>1474</v>
      </c>
      <c r="CJ170" s="499">
        <f t="shared" si="2416"/>
        <v>0</v>
      </c>
      <c r="CK170" s="497"/>
      <c r="CL170" s="392">
        <f t="shared" si="2297"/>
        <v>0</v>
      </c>
      <c r="CM170" s="330">
        <f t="shared" si="2417"/>
        <v>0</v>
      </c>
      <c r="CN170" s="497"/>
      <c r="CO170" s="269">
        <f t="shared" si="2298"/>
        <v>0</v>
      </c>
      <c r="CP170" s="501">
        <f t="shared" si="2418"/>
        <v>0</v>
      </c>
      <c r="CQ170" s="268"/>
      <c r="CR170" s="299"/>
      <c r="CS170" s="330">
        <f t="shared" si="2419"/>
        <v>1</v>
      </c>
      <c r="CT170" s="497"/>
      <c r="CU170" s="274">
        <f t="shared" si="2299"/>
        <v>0</v>
      </c>
      <c r="CV170" s="1207">
        <f t="shared" si="2300"/>
        <v>7605.25</v>
      </c>
      <c r="CW170" s="323">
        <f t="shared" si="2420"/>
        <v>446068.98499999999</v>
      </c>
      <c r="CX170" s="223"/>
      <c r="CY170" s="1127">
        <f t="shared" si="2421"/>
        <v>44501</v>
      </c>
      <c r="CZ170" s="297">
        <f t="shared" si="2422"/>
        <v>0</v>
      </c>
      <c r="DA170" s="269">
        <v>5707.5</v>
      </c>
      <c r="DB170" s="299">
        <f t="shared" si="2301"/>
        <v>0</v>
      </c>
      <c r="DC170" s="297">
        <f t="shared" si="2423"/>
        <v>0</v>
      </c>
      <c r="DD170" s="298">
        <f t="shared" si="2302"/>
        <v>570.75</v>
      </c>
      <c r="DE170" s="299">
        <f t="shared" si="2303"/>
        <v>0</v>
      </c>
      <c r="DF170" s="297">
        <f t="shared" si="2424"/>
        <v>0</v>
      </c>
      <c r="DG170" s="1220">
        <v>4155</v>
      </c>
      <c r="DH170" s="299">
        <f t="shared" si="2304"/>
        <v>0</v>
      </c>
      <c r="DI170" s="297">
        <f t="shared" si="2425"/>
        <v>0</v>
      </c>
      <c r="DJ170" s="515">
        <v>415.5</v>
      </c>
      <c r="DK170" s="596">
        <f t="shared" si="2305"/>
        <v>0</v>
      </c>
      <c r="DL170" s="297">
        <f t="shared" si="2426"/>
        <v>0</v>
      </c>
      <c r="DM170" s="1220">
        <v>4280</v>
      </c>
      <c r="DN170" s="596">
        <f t="shared" si="2306"/>
        <v>0</v>
      </c>
      <c r="DO170" s="330">
        <f t="shared" si="2427"/>
        <v>0</v>
      </c>
      <c r="DP170" s="298">
        <f t="shared" si="2307"/>
        <v>2140</v>
      </c>
      <c r="DQ170" s="274">
        <f t="shared" si="2308"/>
        <v>0</v>
      </c>
      <c r="DR170" s="499">
        <f t="shared" si="2428"/>
        <v>0</v>
      </c>
      <c r="DS170" s="298">
        <f t="shared" si="2309"/>
        <v>428</v>
      </c>
      <c r="DT170" s="274">
        <f t="shared" si="2310"/>
        <v>0</v>
      </c>
      <c r="DU170" s="297">
        <f t="shared" si="2429"/>
        <v>0</v>
      </c>
      <c r="DV170" s="515">
        <v>15755</v>
      </c>
      <c r="DW170" s="596">
        <f t="shared" si="2311"/>
        <v>0</v>
      </c>
      <c r="DX170" s="297">
        <f t="shared" si="2430"/>
        <v>0</v>
      </c>
      <c r="DY170" s="269">
        <f t="shared" si="2312"/>
        <v>7877.5</v>
      </c>
      <c r="DZ170" s="596">
        <f t="shared" si="2313"/>
        <v>0</v>
      </c>
      <c r="EA170" s="297">
        <f t="shared" si="2431"/>
        <v>0</v>
      </c>
      <c r="EB170" s="1057">
        <v>3151</v>
      </c>
      <c r="EC170" s="596">
        <f t="shared" si="2314"/>
        <v>0</v>
      </c>
      <c r="ED170" s="297">
        <f t="shared" si="2432"/>
        <v>0</v>
      </c>
      <c r="EE170" s="274">
        <v>-1775</v>
      </c>
      <c r="EF170" s="596">
        <f t="shared" si="2315"/>
        <v>0</v>
      </c>
      <c r="EG170" s="297">
        <f t="shared" si="2433"/>
        <v>0</v>
      </c>
      <c r="EH170" s="269">
        <f t="shared" si="2316"/>
        <v>-887.5</v>
      </c>
      <c r="EI170" s="596">
        <f t="shared" si="2317"/>
        <v>0</v>
      </c>
      <c r="EJ170" s="276">
        <f t="shared" si="2434"/>
        <v>0</v>
      </c>
      <c r="EK170" s="269">
        <f t="shared" si="2318"/>
        <v>-177.5</v>
      </c>
      <c r="EL170" s="596">
        <f t="shared" si="2319"/>
        <v>0</v>
      </c>
      <c r="EM170" s="297">
        <f t="shared" si="2435"/>
        <v>0</v>
      </c>
      <c r="EN170" s="1233">
        <v>2360</v>
      </c>
      <c r="EO170" s="596">
        <f t="shared" si="2320"/>
        <v>0</v>
      </c>
      <c r="EP170" s="297">
        <f t="shared" si="2436"/>
        <v>0</v>
      </c>
      <c r="EQ170" s="269">
        <v>1480</v>
      </c>
      <c r="ER170" s="596">
        <f t="shared" si="2321"/>
        <v>0</v>
      </c>
      <c r="ES170" s="297">
        <f t="shared" si="2437"/>
        <v>0</v>
      </c>
      <c r="ET170" s="1043">
        <v>-40</v>
      </c>
      <c r="EU170" s="596">
        <f t="shared" si="2322"/>
        <v>0</v>
      </c>
      <c r="EV170" s="297">
        <f t="shared" si="2438"/>
        <v>0</v>
      </c>
      <c r="EW170" s="515">
        <v>2150</v>
      </c>
      <c r="EX170" s="596">
        <f t="shared" si="2323"/>
        <v>0</v>
      </c>
      <c r="EY170" s="297">
        <f t="shared" si="2439"/>
        <v>0</v>
      </c>
      <c r="EZ170" s="515">
        <v>1075</v>
      </c>
      <c r="FA170" s="596">
        <f t="shared" si="2324"/>
        <v>0</v>
      </c>
      <c r="FB170" s="297">
        <f t="shared" si="2440"/>
        <v>0</v>
      </c>
      <c r="FC170" s="515">
        <v>1643.75</v>
      </c>
      <c r="FD170" s="596">
        <f t="shared" si="2325"/>
        <v>0</v>
      </c>
      <c r="FE170" s="297">
        <f t="shared" si="2441"/>
        <v>0</v>
      </c>
      <c r="FF170" s="1043">
        <v>-87.5</v>
      </c>
      <c r="FG170" s="596">
        <f t="shared" si="2326"/>
        <v>0</v>
      </c>
      <c r="FH170" s="297">
        <f t="shared" si="2442"/>
        <v>0</v>
      </c>
      <c r="FI170" s="1043">
        <v>-43.75</v>
      </c>
      <c r="FJ170" s="596">
        <f t="shared" si="2327"/>
        <v>0</v>
      </c>
      <c r="FK170" s="297">
        <f t="shared" si="2443"/>
        <v>0</v>
      </c>
      <c r="FL170" s="1043">
        <v>-60</v>
      </c>
      <c r="FM170" s="596">
        <f t="shared" si="2328"/>
        <v>0</v>
      </c>
      <c r="FN170" s="297">
        <f t="shared" si="2444"/>
        <v>0</v>
      </c>
      <c r="FO170" s="515">
        <v>11880</v>
      </c>
      <c r="FP170" s="274">
        <f t="shared" si="2329"/>
        <v>0</v>
      </c>
      <c r="FQ170" s="274"/>
      <c r="FR170" s="297">
        <f t="shared" si="2445"/>
        <v>0</v>
      </c>
      <c r="FS170" s="269">
        <f t="shared" si="2330"/>
        <v>5940</v>
      </c>
      <c r="FT170" s="596">
        <f t="shared" si="2331"/>
        <v>0</v>
      </c>
      <c r="FU170" s="297">
        <f t="shared" si="2446"/>
        <v>0</v>
      </c>
      <c r="FV170" s="269">
        <f t="shared" si="2332"/>
        <v>1188</v>
      </c>
      <c r="FW170" s="596">
        <f t="shared" si="2333"/>
        <v>0</v>
      </c>
      <c r="FX170" s="301">
        <f t="shared" si="2334"/>
        <v>0</v>
      </c>
      <c r="FY170" s="492">
        <f t="shared" si="2447"/>
        <v>0</v>
      </c>
      <c r="FZ170" s="302"/>
      <c r="GA170" s="1131">
        <f t="shared" si="2335"/>
        <v>44501</v>
      </c>
      <c r="GB170" s="316">
        <f t="shared" si="2448"/>
        <v>0</v>
      </c>
      <c r="GC170" s="323">
        <v>1682.5</v>
      </c>
      <c r="GD170" s="268">
        <f t="shared" si="2336"/>
        <v>0</v>
      </c>
      <c r="GE170" s="316">
        <f t="shared" si="2449"/>
        <v>0</v>
      </c>
      <c r="GF170" s="1036">
        <v>168.25</v>
      </c>
      <c r="GG170" s="386">
        <f t="shared" si="2337"/>
        <v>0</v>
      </c>
      <c r="GH170" s="669">
        <f t="shared" si="2450"/>
        <v>0</v>
      </c>
      <c r="GI170" s="1036">
        <v>1830</v>
      </c>
      <c r="GJ170" s="268">
        <f t="shared" si="2338"/>
        <v>0</v>
      </c>
      <c r="GK170" s="546">
        <f t="shared" si="2451"/>
        <v>0</v>
      </c>
      <c r="GL170" s="268">
        <f t="shared" si="2339"/>
        <v>183</v>
      </c>
      <c r="GM170" s="386">
        <f t="shared" si="2340"/>
        <v>0</v>
      </c>
      <c r="GN170" s="297">
        <f t="shared" si="2452"/>
        <v>0</v>
      </c>
      <c r="GO170" s="269">
        <v>11893.75</v>
      </c>
      <c r="GP170" s="596">
        <f t="shared" si="2341"/>
        <v>0</v>
      </c>
      <c r="GQ170" s="330">
        <f t="shared" si="2453"/>
        <v>0</v>
      </c>
      <c r="GR170" s="298">
        <f t="shared" si="2342"/>
        <v>5946.875</v>
      </c>
      <c r="GS170" s="274">
        <f t="shared" si="2343"/>
        <v>0</v>
      </c>
      <c r="GT170" s="499">
        <f t="shared" si="2454"/>
        <v>0</v>
      </c>
      <c r="GU170" s="298">
        <f t="shared" si="2344"/>
        <v>1189.375</v>
      </c>
      <c r="GV170" s="274">
        <f t="shared" si="2345"/>
        <v>0</v>
      </c>
      <c r="GW170" s="499">
        <f t="shared" si="2455"/>
        <v>0</v>
      </c>
      <c r="GX170" s="1036">
        <v>19325</v>
      </c>
      <c r="GY170" s="274">
        <f t="shared" si="2346"/>
        <v>0</v>
      </c>
      <c r="GZ170" s="499">
        <f t="shared" si="2456"/>
        <v>0</v>
      </c>
      <c r="HA170" s="298">
        <f t="shared" si="2347"/>
        <v>9662.5</v>
      </c>
      <c r="HB170" s="274">
        <f t="shared" si="2348"/>
        <v>0</v>
      </c>
      <c r="HC170" s="499">
        <f t="shared" si="2457"/>
        <v>0</v>
      </c>
      <c r="HD170" s="1036">
        <v>3865</v>
      </c>
      <c r="HE170" s="274">
        <f t="shared" si="2349"/>
        <v>0</v>
      </c>
      <c r="HF170" s="691">
        <f t="shared" si="2458"/>
        <v>0</v>
      </c>
      <c r="HG170" s="317">
        <v>-1762.5</v>
      </c>
      <c r="HH170" s="498">
        <f t="shared" si="2350"/>
        <v>0</v>
      </c>
      <c r="HI170" s="691">
        <f t="shared" si="2459"/>
        <v>0</v>
      </c>
      <c r="HJ170" s="317">
        <f t="shared" si="2351"/>
        <v>-881.25</v>
      </c>
      <c r="HK170" s="498">
        <f t="shared" si="2352"/>
        <v>0</v>
      </c>
      <c r="HL170" s="689">
        <f t="shared" si="2460"/>
        <v>0</v>
      </c>
      <c r="HM170" s="317">
        <f t="shared" si="2353"/>
        <v>-176.25</v>
      </c>
      <c r="HN170" s="317">
        <f t="shared" si="2354"/>
        <v>0</v>
      </c>
      <c r="HO170" s="691">
        <f t="shared" si="2461"/>
        <v>0</v>
      </c>
      <c r="HP170" s="1036">
        <v>2785</v>
      </c>
      <c r="HQ170" s="498">
        <f t="shared" si="2355"/>
        <v>0</v>
      </c>
      <c r="HR170" s="499"/>
      <c r="HS170" s="298"/>
      <c r="HT170" s="392"/>
      <c r="HU170" s="691">
        <f t="shared" si="2462"/>
        <v>0</v>
      </c>
      <c r="HV170" s="1036">
        <v>2390</v>
      </c>
      <c r="HW170" s="498">
        <f t="shared" si="2356"/>
        <v>0</v>
      </c>
      <c r="HX170" s="499"/>
      <c r="HY170" s="298"/>
      <c r="HZ170" s="392"/>
      <c r="IA170" s="689">
        <f t="shared" si="2463"/>
        <v>0</v>
      </c>
      <c r="IB170" s="1036">
        <v>2275</v>
      </c>
      <c r="IC170" s="317">
        <f t="shared" si="2357"/>
        <v>0</v>
      </c>
      <c r="ID170" s="499">
        <f t="shared" si="2464"/>
        <v>0</v>
      </c>
      <c r="IE170" s="1036">
        <v>223.5</v>
      </c>
      <c r="IF170" s="392">
        <f t="shared" si="2358"/>
        <v>0</v>
      </c>
      <c r="IG170" s="691">
        <f t="shared" si="2465"/>
        <v>0</v>
      </c>
      <c r="IH170" s="317">
        <v>2737.5</v>
      </c>
      <c r="II170" s="498">
        <f t="shared" si="2359"/>
        <v>0</v>
      </c>
      <c r="IJ170" s="691">
        <f t="shared" si="2466"/>
        <v>0</v>
      </c>
      <c r="IK170" s="298">
        <f t="shared" si="2360"/>
        <v>1368.75</v>
      </c>
      <c r="IL170" s="317">
        <f t="shared" si="2361"/>
        <v>0</v>
      </c>
      <c r="IM170" s="499">
        <f t="shared" si="2467"/>
        <v>0</v>
      </c>
      <c r="IN170" s="1036">
        <v>273.75</v>
      </c>
      <c r="IO170" s="392">
        <f t="shared" si="2362"/>
        <v>0</v>
      </c>
      <c r="IP170" s="499">
        <f t="shared" si="2468"/>
        <v>0</v>
      </c>
      <c r="IQ170" s="1036">
        <v>1718.75</v>
      </c>
      <c r="IR170" s="392">
        <f t="shared" si="2363"/>
        <v>0</v>
      </c>
      <c r="IS170" s="499"/>
      <c r="IT170" s="298"/>
      <c r="IU170" s="392"/>
      <c r="IV170" s="499">
        <f t="shared" si="2469"/>
        <v>0</v>
      </c>
      <c r="IW170" s="298">
        <v>-1168.75</v>
      </c>
      <c r="IX170" s="392">
        <f t="shared" si="2364"/>
        <v>0</v>
      </c>
      <c r="IY170" s="499">
        <f t="shared" si="2470"/>
        <v>0</v>
      </c>
      <c r="IZ170" s="298">
        <f t="shared" si="2365"/>
        <v>-584.375</v>
      </c>
      <c r="JA170" s="392">
        <f t="shared" si="2366"/>
        <v>0</v>
      </c>
      <c r="JB170" s="385">
        <f t="shared" si="2471"/>
        <v>0</v>
      </c>
      <c r="JC170" s="298">
        <v>-151.13</v>
      </c>
      <c r="JD170" s="392">
        <f t="shared" si="2367"/>
        <v>0</v>
      </c>
      <c r="JE170" s="499">
        <f t="shared" si="2472"/>
        <v>0</v>
      </c>
      <c r="JF170" s="298">
        <v>1145</v>
      </c>
      <c r="JG170" s="392">
        <f t="shared" si="2368"/>
        <v>0</v>
      </c>
      <c r="JH170" s="499">
        <f t="shared" si="2473"/>
        <v>0</v>
      </c>
      <c r="JI170" s="1036">
        <v>4850</v>
      </c>
      <c r="JJ170" s="392">
        <f t="shared" si="2369"/>
        <v>0</v>
      </c>
      <c r="JK170" s="499">
        <f t="shared" si="2474"/>
        <v>0</v>
      </c>
      <c r="JL170" s="1036">
        <v>2425</v>
      </c>
      <c r="JM170" s="392">
        <f t="shared" si="2370"/>
        <v>0</v>
      </c>
      <c r="JN170" s="499">
        <f t="shared" si="2475"/>
        <v>0</v>
      </c>
      <c r="JO170" s="298">
        <f t="shared" si="2371"/>
        <v>485</v>
      </c>
      <c r="JP170" s="392">
        <f t="shared" si="2372"/>
        <v>0</v>
      </c>
      <c r="JQ170" s="561">
        <f t="shared" si="2373"/>
        <v>0</v>
      </c>
      <c r="JR170" s="498">
        <f t="shared" si="2476"/>
        <v>0</v>
      </c>
      <c r="JS170" s="223"/>
      <c r="JT170" s="254"/>
      <c r="JU170" s="253"/>
      <c r="JV170" s="253"/>
      <c r="JW170" s="253"/>
      <c r="JX170" s="253"/>
      <c r="JY170" s="253"/>
      <c r="JZ170" s="253"/>
      <c r="KA170" s="253"/>
      <c r="KB170" s="253"/>
      <c r="KC170" s="253"/>
      <c r="KD170" s="831"/>
      <c r="KE170" s="831"/>
      <c r="KF170" s="831"/>
      <c r="KG170" s="831"/>
      <c r="KH170" s="831"/>
      <c r="KI170" s="831"/>
      <c r="KJ170" s="253"/>
      <c r="KK170" s="831"/>
      <c r="KL170" s="831"/>
      <c r="KM170" s="831"/>
      <c r="KN170" s="831"/>
      <c r="KO170" s="831"/>
      <c r="KP170" s="831"/>
      <c r="KQ170" s="831"/>
      <c r="KR170" s="831"/>
      <c r="KS170" s="831"/>
      <c r="KT170" s="243"/>
      <c r="KU170" s="243"/>
      <c r="KV170" s="243"/>
      <c r="KW170" s="243"/>
      <c r="KX170" s="243"/>
      <c r="KY170" s="243"/>
      <c r="KZ170" s="243"/>
      <c r="LA170" s="243"/>
      <c r="LB170" s="243"/>
      <c r="LC170" s="243"/>
      <c r="LD170" s="243"/>
      <c r="LE170" s="243"/>
      <c r="LF170" s="243"/>
      <c r="LG170" s="243"/>
      <c r="LH170" s="243"/>
      <c r="LI170" s="243"/>
      <c r="LJ170" s="243"/>
      <c r="LK170" s="243"/>
      <c r="LL170" s="243"/>
      <c r="LM170" s="243"/>
      <c r="LN170" s="243"/>
      <c r="LO170" s="243"/>
      <c r="LP170" s="243"/>
      <c r="LQ170" s="243"/>
      <c r="LR170" s="243"/>
      <c r="LS170" s="243"/>
      <c r="LT170" s="243"/>
      <c r="LU170" s="243"/>
      <c r="LV170" s="243"/>
      <c r="LW170" s="243"/>
      <c r="LX170" s="243"/>
      <c r="LY170" s="243"/>
      <c r="LZ170" s="243"/>
      <c r="MA170" s="243"/>
      <c r="MB170" s="243"/>
      <c r="MC170" s="243"/>
      <c r="MD170" s="243"/>
      <c r="ME170" s="243"/>
      <c r="MF170" s="243"/>
      <c r="MG170" s="243"/>
      <c r="MH170" s="243"/>
      <c r="MI170" s="243"/>
      <c r="MJ170" s="243"/>
      <c r="MK170" s="243"/>
      <c r="ML170" s="243"/>
      <c r="MM170" s="243"/>
      <c r="MN170" s="243"/>
      <c r="MO170" s="243"/>
      <c r="MP170" s="243"/>
      <c r="MQ170" s="243"/>
      <c r="MR170" s="243"/>
      <c r="MS170" s="243"/>
      <c r="MT170" s="243"/>
      <c r="MU170" s="243"/>
      <c r="MV170" s="243"/>
      <c r="MW170" s="861"/>
      <c r="MX170" s="253"/>
      <c r="MY170" s="243"/>
      <c r="MZ170" s="243"/>
      <c r="NA170" s="243"/>
      <c r="NB170" s="359"/>
      <c r="NC170" s="1159">
        <f t="shared" si="2374"/>
        <v>44501</v>
      </c>
      <c r="ND170" s="378">
        <f t="shared" si="2375"/>
        <v>7605.25</v>
      </c>
      <c r="NE170" s="378">
        <f t="shared" si="2376"/>
        <v>0</v>
      </c>
      <c r="NF170" s="382">
        <f t="shared" si="2377"/>
        <v>0</v>
      </c>
      <c r="NG170" s="274">
        <f t="shared" si="2378"/>
        <v>7605.25</v>
      </c>
      <c r="NH170" s="819">
        <f t="shared" si="2379"/>
        <v>44501</v>
      </c>
      <c r="NI170" s="269">
        <f t="shared" si="2380"/>
        <v>7605.25</v>
      </c>
      <c r="NJ170" s="274">
        <f t="shared" si="2381"/>
        <v>0</v>
      </c>
      <c r="NK170" s="1113">
        <f t="shared" si="2382"/>
        <v>1</v>
      </c>
      <c r="NL170" s="992">
        <f t="shared" si="2383"/>
        <v>0</v>
      </c>
      <c r="NM170" s="413">
        <f t="shared" si="2384"/>
        <v>44501</v>
      </c>
      <c r="NN170" s="378">
        <f t="shared" si="2554"/>
        <v>446068.98499999999</v>
      </c>
      <c r="NO170" s="243">
        <f>MAX(NN55:NN170)</f>
        <v>446068.98499999999</v>
      </c>
      <c r="NP170" s="243">
        <f t="shared" si="2385"/>
        <v>0</v>
      </c>
      <c r="NQ170" s="276">
        <f>(NP170=NP203)*1</f>
        <v>0</v>
      </c>
      <c r="NR170" s="254">
        <f t="shared" si="2386"/>
        <v>0</v>
      </c>
      <c r="NS170" s="757"/>
      <c r="NT170" s="757"/>
      <c r="NU170" s="758"/>
      <c r="NV170" s="758"/>
      <c r="NW170" s="758"/>
      <c r="NX170" s="234"/>
      <c r="NY170" s="241"/>
      <c r="NZ170" s="241"/>
      <c r="OA170" s="143"/>
      <c r="OB170" s="241"/>
      <c r="OC170" s="241"/>
      <c r="OD170" s="236"/>
      <c r="OE170" s="236"/>
      <c r="OF170" s="236"/>
      <c r="OG170" s="234"/>
      <c r="OH170" s="143"/>
      <c r="OI170" s="236"/>
      <c r="OJ170" s="236"/>
      <c r="OK170" s="236"/>
      <c r="OL170" s="236"/>
      <c r="OM170" s="236"/>
      <c r="ON170" s="236"/>
      <c r="OO170" s="236"/>
      <c r="OP170" s="236"/>
      <c r="OQ170" s="236"/>
      <c r="OR170" s="236"/>
      <c r="OS170" s="236"/>
      <c r="OT170" s="236"/>
      <c r="OU170" s="236"/>
      <c r="OV170" s="236"/>
      <c r="OW170" s="236"/>
      <c r="OX170" s="236"/>
      <c r="OY170" s="236"/>
      <c r="OZ170" s="236"/>
      <c r="PA170" s="236"/>
      <c r="PB170" s="236"/>
      <c r="PC170" s="236"/>
      <c r="PD170" s="236"/>
      <c r="PE170" s="236"/>
      <c r="PF170" s="236"/>
      <c r="PG170" s="236"/>
      <c r="PH170" s="236"/>
      <c r="PI170" s="236"/>
      <c r="PJ170" s="236"/>
      <c r="PK170" s="236"/>
      <c r="PL170" s="236"/>
      <c r="PM170" s="236"/>
      <c r="PN170" s="236"/>
      <c r="PO170" s="236"/>
      <c r="PP170" s="236"/>
      <c r="PQ170" s="236"/>
      <c r="PR170" s="236"/>
      <c r="PS170" s="236"/>
      <c r="PT170" s="236"/>
      <c r="PU170" s="236"/>
      <c r="PV170" s="236"/>
      <c r="PW170" s="236"/>
      <c r="PX170" s="236"/>
      <c r="PY170" s="236"/>
      <c r="PZ170" s="236"/>
      <c r="QA170" s="236"/>
      <c r="QB170" s="236"/>
      <c r="QC170" s="236"/>
      <c r="QD170" s="236"/>
      <c r="QE170" s="236"/>
      <c r="QF170" s="236"/>
      <c r="QG170" s="236"/>
      <c r="QH170" s="236"/>
      <c r="QI170" s="236"/>
      <c r="QJ170" s="236"/>
      <c r="QK170" s="236"/>
      <c r="QL170" s="236"/>
      <c r="QM170" s="236"/>
      <c r="QN170" s="236"/>
      <c r="QO170" s="236"/>
      <c r="QP170" s="236"/>
      <c r="QQ170" s="236"/>
      <c r="QR170" s="236"/>
      <c r="QS170" s="236"/>
      <c r="QT170" s="236"/>
      <c r="QU170" s="236"/>
      <c r="QV170" s="236"/>
      <c r="QW170" s="236"/>
      <c r="QX170" s="236"/>
      <c r="QY170" s="84"/>
      <c r="QZ170" s="84"/>
      <c r="RA170" s="84"/>
      <c r="RB170" s="84"/>
      <c r="RC170" s="84"/>
      <c r="RD170" s="84"/>
      <c r="RE170" s="84"/>
      <c r="RF170" s="84"/>
      <c r="RG170" s="84"/>
      <c r="RH170" s="84"/>
      <c r="RI170" s="84"/>
      <c r="RJ170" s="84"/>
      <c r="RK170" s="84"/>
      <c r="RL170" s="84"/>
      <c r="RM170" s="84"/>
      <c r="RN170" s="84"/>
      <c r="RO170" s="84"/>
      <c r="RP170" s="84"/>
      <c r="RQ170" s="84"/>
      <c r="RR170" s="84"/>
      <c r="RS170" s="84"/>
      <c r="RT170" s="84"/>
      <c r="RU170" s="84"/>
      <c r="RV170" s="84"/>
      <c r="RW170" s="84"/>
      <c r="RX170" s="84"/>
      <c r="RY170" s="84"/>
      <c r="RZ170" s="84"/>
      <c r="SA170" s="84"/>
      <c r="SB170" s="84"/>
      <c r="SC170" s="84"/>
      <c r="SD170" s="84"/>
      <c r="SE170" s="84"/>
      <c r="SF170" s="84"/>
      <c r="SG170" s="84"/>
      <c r="SH170" s="84"/>
      <c r="SI170" s="84"/>
      <c r="SJ170" s="84"/>
      <c r="SK170" s="84"/>
      <c r="SL170" s="84"/>
      <c r="SM170" s="84"/>
      <c r="SN170" s="84"/>
      <c r="SO170" s="84"/>
      <c r="SP170" s="84"/>
      <c r="SQ170" s="84"/>
      <c r="SR170" s="84"/>
      <c r="SS170" s="84"/>
      <c r="ST170" s="84"/>
      <c r="SU170" s="84"/>
      <c r="SV170" s="84"/>
      <c r="SW170" s="84"/>
      <c r="SX170" s="84"/>
      <c r="SY170" s="84"/>
      <c r="SZ170" s="84"/>
      <c r="TA170" s="84"/>
      <c r="TB170" s="84"/>
      <c r="TC170" s="84"/>
      <c r="TD170" s="84"/>
      <c r="TE170" s="84"/>
      <c r="TF170" s="84"/>
      <c r="TG170" s="84"/>
      <c r="TH170" s="84"/>
      <c r="TI170" s="84"/>
      <c r="TJ170" s="84"/>
      <c r="TK170" s="84"/>
      <c r="TL170" s="84"/>
      <c r="TM170" s="84"/>
      <c r="TN170" s="84"/>
      <c r="TO170" s="84"/>
      <c r="TP170" s="84"/>
      <c r="TQ170" s="84"/>
      <c r="TR170" s="84"/>
      <c r="TS170" s="84"/>
      <c r="TT170" s="84"/>
      <c r="TU170" s="84"/>
      <c r="TV170" s="84"/>
      <c r="TW170" s="84"/>
      <c r="TX170" s="84"/>
      <c r="TY170" s="84"/>
      <c r="TZ170" s="84"/>
      <c r="UA170" s="84"/>
      <c r="UB170" s="84"/>
      <c r="UC170" s="84"/>
      <c r="UD170" s="84"/>
      <c r="UE170" s="84"/>
      <c r="UF170" s="84"/>
      <c r="UG170" s="84"/>
      <c r="UH170" s="84"/>
      <c r="UI170" s="84"/>
    </row>
    <row r="171" spans="1:555" s="90" customFormat="1" ht="19.5" customHeight="1" x14ac:dyDescent="0.35">
      <c r="A171" s="84"/>
      <c r="B171" s="1167">
        <f t="shared" si="2387"/>
        <v>44531</v>
      </c>
      <c r="C171" s="867">
        <f t="shared" si="2388"/>
        <v>96481.014999999985</v>
      </c>
      <c r="D171" s="869">
        <v>0</v>
      </c>
      <c r="E171" s="869">
        <v>0</v>
      </c>
      <c r="F171" s="867">
        <f t="shared" si="2264"/>
        <v>5485.7449999999999</v>
      </c>
      <c r="G171" s="870">
        <f t="shared" si="2389"/>
        <v>101966.75999999998</v>
      </c>
      <c r="H171" s="953">
        <f t="shared" si="2390"/>
        <v>5.6858284502914906E-2</v>
      </c>
      <c r="I171" s="355">
        <f t="shared" si="2391"/>
        <v>451554.73</v>
      </c>
      <c r="J171" s="355">
        <f>MAX(I55:I171)</f>
        <v>451554.73</v>
      </c>
      <c r="K171" s="355"/>
      <c r="L171" s="1145">
        <f t="shared" si="2266"/>
        <v>44531</v>
      </c>
      <c r="M171" s="330">
        <f t="shared" si="2392"/>
        <v>0</v>
      </c>
      <c r="N171" s="1034">
        <v>19418.75</v>
      </c>
      <c r="O171" s="498">
        <f t="shared" si="2267"/>
        <v>0</v>
      </c>
      <c r="P171" s="330">
        <f t="shared" si="2393"/>
        <v>1</v>
      </c>
      <c r="Q171" s="382">
        <f t="shared" si="2268"/>
        <v>1941.875</v>
      </c>
      <c r="R171" s="274">
        <f t="shared" si="2269"/>
        <v>1941.875</v>
      </c>
      <c r="S171" s="499">
        <f t="shared" si="2394"/>
        <v>0</v>
      </c>
      <c r="T171" s="1036">
        <v>34570</v>
      </c>
      <c r="U171" s="269">
        <f t="shared" si="2270"/>
        <v>0</v>
      </c>
      <c r="V171" s="499">
        <f t="shared" si="2395"/>
        <v>1</v>
      </c>
      <c r="W171" s="1036">
        <v>3457</v>
      </c>
      <c r="X171" s="269">
        <f t="shared" si="2271"/>
        <v>3457</v>
      </c>
      <c r="Y171" s="499">
        <f t="shared" si="2396"/>
        <v>0</v>
      </c>
      <c r="Z171" s="298">
        <v>2050</v>
      </c>
      <c r="AA171" s="392">
        <f t="shared" si="2272"/>
        <v>0</v>
      </c>
      <c r="AB171" s="330">
        <f t="shared" si="2397"/>
        <v>0</v>
      </c>
      <c r="AC171" s="298">
        <f t="shared" si="2273"/>
        <v>1025</v>
      </c>
      <c r="AD171" s="274">
        <f t="shared" si="2274"/>
        <v>0</v>
      </c>
      <c r="AE171" s="499">
        <f t="shared" si="2398"/>
        <v>1</v>
      </c>
      <c r="AF171" s="1036">
        <v>205</v>
      </c>
      <c r="AG171" s="274">
        <f t="shared" si="2275"/>
        <v>205</v>
      </c>
      <c r="AH171" s="499">
        <f t="shared" si="2399"/>
        <v>0</v>
      </c>
      <c r="AI171" s="1036">
        <v>3335</v>
      </c>
      <c r="AJ171" s="392">
        <f t="shared" si="2276"/>
        <v>0</v>
      </c>
      <c r="AK171" s="330">
        <f t="shared" si="2400"/>
        <v>0</v>
      </c>
      <c r="AL171" s="1036">
        <v>1667.5</v>
      </c>
      <c r="AM171" s="274">
        <f t="shared" si="2277"/>
        <v>0</v>
      </c>
      <c r="AN171" s="499">
        <f t="shared" si="2401"/>
        <v>1</v>
      </c>
      <c r="AO171" s="1036">
        <v>667</v>
      </c>
      <c r="AP171" s="392">
        <f t="shared" si="2278"/>
        <v>667</v>
      </c>
      <c r="AQ171" s="316">
        <f t="shared" si="2402"/>
        <v>0</v>
      </c>
      <c r="AR171" s="1036">
        <v>738.75</v>
      </c>
      <c r="AS171" s="392">
        <f t="shared" si="2279"/>
        <v>0</v>
      </c>
      <c r="AT171" s="276">
        <f t="shared" si="2403"/>
        <v>0</v>
      </c>
      <c r="AU171" s="1036">
        <v>369.37</v>
      </c>
      <c r="AV171" s="392">
        <f t="shared" si="2280"/>
        <v>0</v>
      </c>
      <c r="AW171" s="297">
        <f t="shared" si="2404"/>
        <v>1</v>
      </c>
      <c r="AX171" s="1036">
        <v>73.87</v>
      </c>
      <c r="AY171" s="274">
        <f t="shared" si="2281"/>
        <v>73.87</v>
      </c>
      <c r="AZ171" s="499">
        <f t="shared" si="2405"/>
        <v>0</v>
      </c>
      <c r="BA171" s="497">
        <v>1950</v>
      </c>
      <c r="BB171" s="392">
        <f t="shared" si="2282"/>
        <v>0</v>
      </c>
      <c r="BC171" s="330">
        <f t="shared" si="2406"/>
        <v>0</v>
      </c>
      <c r="BD171" s="497">
        <v>2735</v>
      </c>
      <c r="BE171" s="274">
        <f t="shared" si="2283"/>
        <v>0</v>
      </c>
      <c r="BF171" s="499">
        <f t="shared" si="2407"/>
        <v>0</v>
      </c>
      <c r="BG171" s="964">
        <v>-1687.5</v>
      </c>
      <c r="BH171" s="358">
        <f t="shared" si="2284"/>
        <v>0</v>
      </c>
      <c r="BI171" s="499">
        <f t="shared" si="2408"/>
        <v>0</v>
      </c>
      <c r="BJ171" s="964">
        <v>-2075</v>
      </c>
      <c r="BK171" s="269">
        <f t="shared" si="2285"/>
        <v>0</v>
      </c>
      <c r="BL171" s="499">
        <f t="shared" si="2409"/>
        <v>1</v>
      </c>
      <c r="BM171" s="382">
        <f t="shared" si="2286"/>
        <v>-1037.5</v>
      </c>
      <c r="BN171" s="392">
        <f t="shared" si="2287"/>
        <v>-1037.5</v>
      </c>
      <c r="BO171" s="499">
        <f t="shared" si="2410"/>
        <v>0</v>
      </c>
      <c r="BP171" s="964">
        <v>-275</v>
      </c>
      <c r="BQ171" s="274">
        <f t="shared" si="2288"/>
        <v>0</v>
      </c>
      <c r="BR171" s="499">
        <f t="shared" si="2411"/>
        <v>0</v>
      </c>
      <c r="BS171" s="298">
        <v>-1075</v>
      </c>
      <c r="BT171" s="269">
        <f t="shared" si="2289"/>
        <v>0</v>
      </c>
      <c r="BU171" s="499">
        <f t="shared" si="2412"/>
        <v>1</v>
      </c>
      <c r="BV171" s="298">
        <f t="shared" si="2290"/>
        <v>-537.5</v>
      </c>
      <c r="BW171" s="392">
        <f t="shared" si="2291"/>
        <v>-537.5</v>
      </c>
      <c r="BX171" s="499">
        <f t="shared" si="2413"/>
        <v>0</v>
      </c>
      <c r="BY171" s="1036">
        <v>1615</v>
      </c>
      <c r="BZ171" s="392">
        <f t="shared" si="2292"/>
        <v>0</v>
      </c>
      <c r="CA171" s="297">
        <f t="shared" si="2555"/>
        <v>0</v>
      </c>
      <c r="CB171" s="1036">
        <v>7160</v>
      </c>
      <c r="CC171" s="269">
        <f t="shared" si="2293"/>
        <v>0</v>
      </c>
      <c r="CD171" s="501">
        <f t="shared" si="2414"/>
        <v>0</v>
      </c>
      <c r="CE171" s="298">
        <f>CB171/2</f>
        <v>3580</v>
      </c>
      <c r="CF171" s="500">
        <f>CE171*CD171</f>
        <v>0</v>
      </c>
      <c r="CG171" s="330">
        <f t="shared" si="2415"/>
        <v>1</v>
      </c>
      <c r="CH171" s="1036">
        <v>716</v>
      </c>
      <c r="CI171" s="299">
        <f t="shared" si="2296"/>
        <v>716</v>
      </c>
      <c r="CJ171" s="499">
        <f t="shared" si="2416"/>
        <v>0</v>
      </c>
      <c r="CK171" s="497"/>
      <c r="CL171" s="392">
        <f t="shared" si="2297"/>
        <v>0</v>
      </c>
      <c r="CM171" s="330">
        <f t="shared" si="2417"/>
        <v>0</v>
      </c>
      <c r="CN171" s="497"/>
      <c r="CO171" s="269">
        <f t="shared" si="2298"/>
        <v>0</v>
      </c>
      <c r="CP171" s="501">
        <f t="shared" si="2418"/>
        <v>0</v>
      </c>
      <c r="CQ171" s="268"/>
      <c r="CR171" s="299"/>
      <c r="CS171" s="330">
        <f t="shared" si="2419"/>
        <v>1</v>
      </c>
      <c r="CT171" s="497"/>
      <c r="CU171" s="274">
        <f t="shared" si="2299"/>
        <v>0</v>
      </c>
      <c r="CV171" s="1207">
        <f t="shared" si="2300"/>
        <v>5485.7449999999999</v>
      </c>
      <c r="CW171" s="323">
        <f t="shared" si="2420"/>
        <v>451554.73</v>
      </c>
      <c r="CX171" s="223"/>
      <c r="CY171" s="1127">
        <f t="shared" si="2421"/>
        <v>44531</v>
      </c>
      <c r="CZ171" s="297">
        <f t="shared" si="2422"/>
        <v>0</v>
      </c>
      <c r="DA171" s="269">
        <v>9553.75</v>
      </c>
      <c r="DB171" s="299">
        <f t="shared" si="2301"/>
        <v>0</v>
      </c>
      <c r="DC171" s="297">
        <f t="shared" si="2423"/>
        <v>0</v>
      </c>
      <c r="DD171" s="298">
        <f t="shared" si="2302"/>
        <v>955.375</v>
      </c>
      <c r="DE171" s="299">
        <f t="shared" si="2303"/>
        <v>0</v>
      </c>
      <c r="DF171" s="297">
        <f t="shared" si="2424"/>
        <v>0</v>
      </c>
      <c r="DG171" s="1221">
        <v>-10515</v>
      </c>
      <c r="DH171" s="299">
        <f t="shared" si="2304"/>
        <v>0</v>
      </c>
      <c r="DI171" s="297">
        <f t="shared" si="2425"/>
        <v>0</v>
      </c>
      <c r="DJ171" s="1043">
        <v>-1051.5</v>
      </c>
      <c r="DK171" s="596">
        <f t="shared" si="2305"/>
        <v>0</v>
      </c>
      <c r="DL171" s="297">
        <f t="shared" si="2426"/>
        <v>0</v>
      </c>
      <c r="DM171" s="1221">
        <v>-410</v>
      </c>
      <c r="DN171" s="596">
        <f t="shared" si="2306"/>
        <v>0</v>
      </c>
      <c r="DO171" s="330">
        <f t="shared" si="2427"/>
        <v>0</v>
      </c>
      <c r="DP171" s="298">
        <f t="shared" si="2307"/>
        <v>-205</v>
      </c>
      <c r="DQ171" s="274">
        <f t="shared" si="2308"/>
        <v>0</v>
      </c>
      <c r="DR171" s="499">
        <f t="shared" si="2428"/>
        <v>0</v>
      </c>
      <c r="DS171" s="298">
        <f t="shared" si="2309"/>
        <v>-41</v>
      </c>
      <c r="DT171" s="274">
        <f t="shared" si="2310"/>
        <v>0</v>
      </c>
      <c r="DU171" s="297">
        <f t="shared" si="2429"/>
        <v>0</v>
      </c>
      <c r="DV171" s="1043">
        <v>-6867.5</v>
      </c>
      <c r="DW171" s="596">
        <f t="shared" si="2311"/>
        <v>0</v>
      </c>
      <c r="DX171" s="297">
        <f t="shared" si="2430"/>
        <v>0</v>
      </c>
      <c r="DY171" s="269">
        <f t="shared" si="2312"/>
        <v>-3433.75</v>
      </c>
      <c r="DZ171" s="596">
        <f t="shared" si="2313"/>
        <v>0</v>
      </c>
      <c r="EA171" s="297">
        <f t="shared" si="2431"/>
        <v>0</v>
      </c>
      <c r="EB171" s="1058">
        <v>-1373.5</v>
      </c>
      <c r="EC171" s="596">
        <f t="shared" si="2314"/>
        <v>0</v>
      </c>
      <c r="ED171" s="297">
        <f t="shared" si="2432"/>
        <v>0</v>
      </c>
      <c r="EE171" s="274">
        <v>-950</v>
      </c>
      <c r="EF171" s="596">
        <f t="shared" si="2315"/>
        <v>0</v>
      </c>
      <c r="EG171" s="297">
        <f t="shared" si="2433"/>
        <v>0</v>
      </c>
      <c r="EH171" s="269">
        <f t="shared" si="2316"/>
        <v>-475</v>
      </c>
      <c r="EI171" s="596">
        <f t="shared" si="2317"/>
        <v>0</v>
      </c>
      <c r="EJ171" s="276">
        <f t="shared" si="2434"/>
        <v>0</v>
      </c>
      <c r="EK171" s="269">
        <f t="shared" si="2318"/>
        <v>-95</v>
      </c>
      <c r="EL171" s="596">
        <f t="shared" si="2319"/>
        <v>0</v>
      </c>
      <c r="EM171" s="297">
        <f t="shared" si="2435"/>
        <v>0</v>
      </c>
      <c r="EN171" s="1233">
        <v>870</v>
      </c>
      <c r="EO171" s="596">
        <f t="shared" si="2320"/>
        <v>0</v>
      </c>
      <c r="EP171" s="297">
        <f t="shared" si="2436"/>
        <v>0</v>
      </c>
      <c r="EQ171" s="269">
        <v>1705</v>
      </c>
      <c r="ER171" s="596">
        <f t="shared" si="2321"/>
        <v>0</v>
      </c>
      <c r="ES171" s="297">
        <f t="shared" si="2437"/>
        <v>0</v>
      </c>
      <c r="ET171" s="1043">
        <v>-720</v>
      </c>
      <c r="EU171" s="596">
        <f t="shared" si="2322"/>
        <v>0</v>
      </c>
      <c r="EV171" s="297">
        <f t="shared" si="2438"/>
        <v>0</v>
      </c>
      <c r="EW171" s="1043">
        <v>-2537.5</v>
      </c>
      <c r="EX171" s="596">
        <f t="shared" si="2323"/>
        <v>0</v>
      </c>
      <c r="EY171" s="297">
        <f t="shared" si="2439"/>
        <v>0</v>
      </c>
      <c r="EZ171" s="1043">
        <v>-1268.75</v>
      </c>
      <c r="FA171" s="596">
        <f t="shared" si="2324"/>
        <v>0</v>
      </c>
      <c r="FB171" s="297">
        <f t="shared" si="2440"/>
        <v>0</v>
      </c>
      <c r="FC171" s="515">
        <v>1281.25</v>
      </c>
      <c r="FD171" s="596">
        <f t="shared" si="2325"/>
        <v>0</v>
      </c>
      <c r="FE171" s="297">
        <f t="shared" si="2441"/>
        <v>0</v>
      </c>
      <c r="FF171" s="515">
        <v>237.5</v>
      </c>
      <c r="FG171" s="596">
        <f t="shared" si="2326"/>
        <v>0</v>
      </c>
      <c r="FH171" s="297">
        <f t="shared" si="2442"/>
        <v>0</v>
      </c>
      <c r="FI171" s="515">
        <v>118.75</v>
      </c>
      <c r="FJ171" s="596">
        <f t="shared" si="2327"/>
        <v>0</v>
      </c>
      <c r="FK171" s="297">
        <f t="shared" si="2443"/>
        <v>0</v>
      </c>
      <c r="FL171" s="1043">
        <v>-1410</v>
      </c>
      <c r="FM171" s="596">
        <f t="shared" si="2328"/>
        <v>0</v>
      </c>
      <c r="FN171" s="297">
        <f t="shared" si="2444"/>
        <v>0</v>
      </c>
      <c r="FO171" s="1043">
        <v>-3730</v>
      </c>
      <c r="FP171" s="274">
        <f t="shared" si="2329"/>
        <v>0</v>
      </c>
      <c r="FQ171" s="274"/>
      <c r="FR171" s="297">
        <f t="shared" si="2445"/>
        <v>0</v>
      </c>
      <c r="FS171" s="269">
        <f t="shared" si="2330"/>
        <v>-1865</v>
      </c>
      <c r="FT171" s="596">
        <f t="shared" si="2331"/>
        <v>0</v>
      </c>
      <c r="FU171" s="297">
        <f t="shared" si="2446"/>
        <v>0</v>
      </c>
      <c r="FV171" s="269">
        <f t="shared" si="2332"/>
        <v>-373</v>
      </c>
      <c r="FW171" s="596">
        <f t="shared" si="2333"/>
        <v>0</v>
      </c>
      <c r="FX171" s="301">
        <f t="shared" si="2334"/>
        <v>0</v>
      </c>
      <c r="FY171" s="492">
        <f t="shared" si="2447"/>
        <v>0</v>
      </c>
      <c r="FZ171" s="302"/>
      <c r="GA171" s="1131">
        <f t="shared" si="2335"/>
        <v>44531</v>
      </c>
      <c r="GB171" s="316">
        <f t="shared" si="2448"/>
        <v>0</v>
      </c>
      <c r="GC171" s="323">
        <v>2422.5</v>
      </c>
      <c r="GD171" s="268">
        <f t="shared" si="2336"/>
        <v>0</v>
      </c>
      <c r="GE171" s="316">
        <f t="shared" si="2449"/>
        <v>0</v>
      </c>
      <c r="GF171" s="1036">
        <v>242.25</v>
      </c>
      <c r="GG171" s="386">
        <f t="shared" si="2337"/>
        <v>0</v>
      </c>
      <c r="GH171" s="669">
        <f t="shared" si="2450"/>
        <v>0</v>
      </c>
      <c r="GI171" s="964">
        <v>-12775</v>
      </c>
      <c r="GJ171" s="268">
        <f t="shared" si="2338"/>
        <v>0</v>
      </c>
      <c r="GK171" s="546">
        <f t="shared" si="2451"/>
        <v>0</v>
      </c>
      <c r="GL171" s="268">
        <f t="shared" si="2339"/>
        <v>-1277.5</v>
      </c>
      <c r="GM171" s="386">
        <f t="shared" si="2340"/>
        <v>0</v>
      </c>
      <c r="GN171" s="297">
        <f t="shared" si="2452"/>
        <v>0</v>
      </c>
      <c r="GO171" s="269">
        <v>-4016.25</v>
      </c>
      <c r="GP171" s="596">
        <f t="shared" si="2341"/>
        <v>0</v>
      </c>
      <c r="GQ171" s="330">
        <f t="shared" si="2453"/>
        <v>0</v>
      </c>
      <c r="GR171" s="298">
        <f t="shared" si="2342"/>
        <v>-2008.125</v>
      </c>
      <c r="GS171" s="274">
        <f t="shared" si="2343"/>
        <v>0</v>
      </c>
      <c r="GT171" s="499">
        <f t="shared" si="2454"/>
        <v>0</v>
      </c>
      <c r="GU171" s="298">
        <f t="shared" si="2344"/>
        <v>-401.625</v>
      </c>
      <c r="GV171" s="274">
        <f t="shared" si="2345"/>
        <v>0</v>
      </c>
      <c r="GW171" s="499">
        <f t="shared" si="2455"/>
        <v>0</v>
      </c>
      <c r="GX171" s="964">
        <v>-575</v>
      </c>
      <c r="GY171" s="274">
        <f t="shared" si="2346"/>
        <v>0</v>
      </c>
      <c r="GZ171" s="499">
        <f t="shared" si="2456"/>
        <v>0</v>
      </c>
      <c r="HA171" s="298">
        <f t="shared" si="2347"/>
        <v>-287.5</v>
      </c>
      <c r="HB171" s="274">
        <f t="shared" si="2348"/>
        <v>0</v>
      </c>
      <c r="HC171" s="499">
        <f t="shared" si="2457"/>
        <v>0</v>
      </c>
      <c r="HD171" s="964">
        <v>-115</v>
      </c>
      <c r="HE171" s="274">
        <f t="shared" si="2349"/>
        <v>0</v>
      </c>
      <c r="HF171" s="691">
        <f t="shared" si="2458"/>
        <v>0</v>
      </c>
      <c r="HG171" s="317">
        <v>140</v>
      </c>
      <c r="HH171" s="498">
        <f t="shared" si="2350"/>
        <v>0</v>
      </c>
      <c r="HI171" s="691">
        <f t="shared" si="2459"/>
        <v>0</v>
      </c>
      <c r="HJ171" s="317">
        <f t="shared" si="2351"/>
        <v>70</v>
      </c>
      <c r="HK171" s="498">
        <f t="shared" si="2352"/>
        <v>0</v>
      </c>
      <c r="HL171" s="689">
        <f t="shared" si="2460"/>
        <v>0</v>
      </c>
      <c r="HM171" s="317">
        <f t="shared" si="2353"/>
        <v>14</v>
      </c>
      <c r="HN171" s="317">
        <f t="shared" si="2354"/>
        <v>0</v>
      </c>
      <c r="HO171" s="691">
        <f t="shared" si="2461"/>
        <v>0</v>
      </c>
      <c r="HP171" s="1036">
        <v>1200</v>
      </c>
      <c r="HQ171" s="498">
        <f t="shared" si="2355"/>
        <v>0</v>
      </c>
      <c r="HR171" s="499"/>
      <c r="HS171" s="298"/>
      <c r="HT171" s="392"/>
      <c r="HU171" s="691">
        <f t="shared" si="2462"/>
        <v>0</v>
      </c>
      <c r="HV171" s="1036">
        <v>2095</v>
      </c>
      <c r="HW171" s="498">
        <f t="shared" si="2356"/>
        <v>0</v>
      </c>
      <c r="HX171" s="499"/>
      <c r="HY171" s="298"/>
      <c r="HZ171" s="392"/>
      <c r="IA171" s="689">
        <f t="shared" si="2463"/>
        <v>0</v>
      </c>
      <c r="IB171" s="964">
        <v>-3612.5</v>
      </c>
      <c r="IC171" s="317">
        <f t="shared" si="2357"/>
        <v>0</v>
      </c>
      <c r="ID171" s="499">
        <f t="shared" si="2464"/>
        <v>0</v>
      </c>
      <c r="IE171" s="964">
        <v>-409.25</v>
      </c>
      <c r="IF171" s="392">
        <f t="shared" si="2358"/>
        <v>0</v>
      </c>
      <c r="IG171" s="691">
        <f t="shared" si="2465"/>
        <v>0</v>
      </c>
      <c r="IH171" s="317">
        <v>-2975</v>
      </c>
      <c r="II171" s="498">
        <f t="shared" si="2359"/>
        <v>0</v>
      </c>
      <c r="IJ171" s="691">
        <f t="shared" si="2466"/>
        <v>0</v>
      </c>
      <c r="IK171" s="298">
        <f t="shared" si="2360"/>
        <v>-1487.5</v>
      </c>
      <c r="IL171" s="317">
        <f t="shared" si="2361"/>
        <v>0</v>
      </c>
      <c r="IM171" s="499">
        <f t="shared" si="2467"/>
        <v>0</v>
      </c>
      <c r="IN171" s="964">
        <v>-369.13</v>
      </c>
      <c r="IO171" s="392">
        <f t="shared" si="2362"/>
        <v>0</v>
      </c>
      <c r="IP171" s="499">
        <f t="shared" si="2468"/>
        <v>0</v>
      </c>
      <c r="IQ171" s="1036">
        <v>575</v>
      </c>
      <c r="IR171" s="392">
        <f t="shared" si="2363"/>
        <v>0</v>
      </c>
      <c r="IS171" s="499"/>
      <c r="IT171" s="298"/>
      <c r="IU171" s="392"/>
      <c r="IV171" s="499">
        <f t="shared" si="2469"/>
        <v>0</v>
      </c>
      <c r="IW171" s="298">
        <v>525</v>
      </c>
      <c r="IX171" s="392">
        <f t="shared" si="2364"/>
        <v>0</v>
      </c>
      <c r="IY171" s="499">
        <f t="shared" si="2470"/>
        <v>0</v>
      </c>
      <c r="IZ171" s="298">
        <f t="shared" si="2365"/>
        <v>262.5</v>
      </c>
      <c r="JA171" s="392">
        <f t="shared" si="2366"/>
        <v>0</v>
      </c>
      <c r="JB171" s="385">
        <f t="shared" si="2471"/>
        <v>0</v>
      </c>
      <c r="JC171" s="298">
        <v>-24.13</v>
      </c>
      <c r="JD171" s="392">
        <f t="shared" si="2367"/>
        <v>0</v>
      </c>
      <c r="JE171" s="499">
        <f t="shared" si="2472"/>
        <v>0</v>
      </c>
      <c r="JF171" s="298">
        <v>-1840</v>
      </c>
      <c r="JG171" s="392">
        <f t="shared" si="2368"/>
        <v>0</v>
      </c>
      <c r="JH171" s="499">
        <f t="shared" si="2473"/>
        <v>0</v>
      </c>
      <c r="JI171" s="1036">
        <v>1030</v>
      </c>
      <c r="JJ171" s="392">
        <f t="shared" si="2369"/>
        <v>0</v>
      </c>
      <c r="JK171" s="499">
        <f t="shared" si="2474"/>
        <v>0</v>
      </c>
      <c r="JL171" s="1036">
        <v>515</v>
      </c>
      <c r="JM171" s="392">
        <f t="shared" si="2370"/>
        <v>0</v>
      </c>
      <c r="JN171" s="499">
        <f t="shared" si="2475"/>
        <v>0</v>
      </c>
      <c r="JO171" s="298">
        <f t="shared" si="2371"/>
        <v>103</v>
      </c>
      <c r="JP171" s="392">
        <f t="shared" si="2372"/>
        <v>0</v>
      </c>
      <c r="JQ171" s="561">
        <f t="shared" si="2373"/>
        <v>0</v>
      </c>
      <c r="JR171" s="498">
        <f t="shared" si="2476"/>
        <v>0</v>
      </c>
      <c r="JS171" s="223"/>
      <c r="JT171" s="254"/>
      <c r="JU171" s="253"/>
      <c r="JV171" s="253"/>
      <c r="JW171" s="253"/>
      <c r="JX171" s="253"/>
      <c r="JY171" s="253"/>
      <c r="JZ171" s="253"/>
      <c r="KA171" s="253"/>
      <c r="KB171" s="253"/>
      <c r="KC171" s="253"/>
      <c r="KD171" s="831"/>
      <c r="KE171" s="831"/>
      <c r="KF171" s="831"/>
      <c r="KG171" s="831"/>
      <c r="KH171" s="831"/>
      <c r="KI171" s="831"/>
      <c r="KJ171" s="253"/>
      <c r="KK171" s="831"/>
      <c r="KL171" s="831"/>
      <c r="KM171" s="831"/>
      <c r="KN171" s="831"/>
      <c r="KO171" s="831"/>
      <c r="KP171" s="831"/>
      <c r="KQ171" s="831"/>
      <c r="KR171" s="831"/>
      <c r="KS171" s="831"/>
      <c r="KT171" s="243"/>
      <c r="KU171" s="243"/>
      <c r="KV171" s="243"/>
      <c r="KW171" s="243"/>
      <c r="KX171" s="243"/>
      <c r="KY171" s="243"/>
      <c r="KZ171" s="243"/>
      <c r="LA171" s="243"/>
      <c r="LB171" s="243"/>
      <c r="LC171" s="243"/>
      <c r="LD171" s="243"/>
      <c r="LE171" s="243"/>
      <c r="LF171" s="243"/>
      <c r="LG171" s="243"/>
      <c r="LH171" s="243"/>
      <c r="LI171" s="243"/>
      <c r="LJ171" s="243"/>
      <c r="LK171" s="243"/>
      <c r="LL171" s="243"/>
      <c r="LM171" s="243"/>
      <c r="LN171" s="243"/>
      <c r="LO171" s="243"/>
      <c r="LP171" s="243"/>
      <c r="LQ171" s="243"/>
      <c r="LR171" s="243"/>
      <c r="LS171" s="243"/>
      <c r="LT171" s="243"/>
      <c r="LU171" s="243"/>
      <c r="LV171" s="243"/>
      <c r="LW171" s="243"/>
      <c r="LX171" s="243"/>
      <c r="LY171" s="243"/>
      <c r="LZ171" s="243"/>
      <c r="MA171" s="243"/>
      <c r="MB171" s="243"/>
      <c r="MC171" s="243"/>
      <c r="MD171" s="243"/>
      <c r="ME171" s="243"/>
      <c r="MF171" s="243"/>
      <c r="MG171" s="243"/>
      <c r="MH171" s="243"/>
      <c r="MI171" s="243"/>
      <c r="MJ171" s="243"/>
      <c r="MK171" s="243"/>
      <c r="ML171" s="243"/>
      <c r="MM171" s="243"/>
      <c r="MN171" s="243"/>
      <c r="MO171" s="243"/>
      <c r="MP171" s="243"/>
      <c r="MQ171" s="243"/>
      <c r="MR171" s="243"/>
      <c r="MS171" s="243"/>
      <c r="MT171" s="243"/>
      <c r="MU171" s="243"/>
      <c r="MV171" s="243"/>
      <c r="MW171" s="861"/>
      <c r="MX171" s="253"/>
      <c r="MY171" s="243"/>
      <c r="MZ171" s="243"/>
      <c r="NA171" s="243"/>
      <c r="NB171" s="359"/>
      <c r="NC171" s="1159">
        <f t="shared" si="2374"/>
        <v>44531</v>
      </c>
      <c r="ND171" s="378">
        <f t="shared" si="2375"/>
        <v>5485.7449999999999</v>
      </c>
      <c r="NE171" s="378">
        <f t="shared" si="2376"/>
        <v>0</v>
      </c>
      <c r="NF171" s="382">
        <f t="shared" si="2377"/>
        <v>0</v>
      </c>
      <c r="NG171" s="274">
        <f t="shared" si="2378"/>
        <v>5485.7449999999999</v>
      </c>
      <c r="NH171" s="819">
        <f t="shared" si="2379"/>
        <v>44531</v>
      </c>
      <c r="NI171" s="269">
        <f t="shared" si="2380"/>
        <v>5485.7449999999999</v>
      </c>
      <c r="NJ171" s="274">
        <f t="shared" si="2381"/>
        <v>0</v>
      </c>
      <c r="NK171" s="1113">
        <f t="shared" si="2382"/>
        <v>1</v>
      </c>
      <c r="NL171" s="992">
        <f t="shared" si="2383"/>
        <v>0</v>
      </c>
      <c r="NM171" s="413">
        <f t="shared" si="2384"/>
        <v>44531</v>
      </c>
      <c r="NN171" s="378">
        <f t="shared" si="2554"/>
        <v>451554.73</v>
      </c>
      <c r="NO171" s="243">
        <f>MAX(NN56:NN171)</f>
        <v>451554.73</v>
      </c>
      <c r="NP171" s="243">
        <f t="shared" si="2385"/>
        <v>0</v>
      </c>
      <c r="NQ171" s="276">
        <f>(NP171=NP203)*1</f>
        <v>0</v>
      </c>
      <c r="NR171" s="254">
        <f t="shared" si="2386"/>
        <v>0</v>
      </c>
      <c r="NS171" s="757"/>
      <c r="NT171" s="757"/>
      <c r="NU171" s="758"/>
      <c r="NV171" s="758"/>
      <c r="NW171" s="758"/>
      <c r="NX171" s="234"/>
      <c r="NY171" s="241"/>
      <c r="NZ171" s="241"/>
      <c r="OA171" s="143"/>
      <c r="OB171" s="241"/>
      <c r="OC171" s="241"/>
      <c r="OD171" s="236"/>
      <c r="OE171" s="236"/>
      <c r="OF171" s="236"/>
      <c r="OG171" s="234"/>
      <c r="OH171" s="143"/>
      <c r="OI171" s="236"/>
      <c r="OJ171" s="236"/>
      <c r="OK171" s="236"/>
      <c r="OL171" s="236"/>
      <c r="OM171" s="236"/>
      <c r="ON171" s="236"/>
      <c r="OO171" s="236"/>
      <c r="OP171" s="236"/>
      <c r="OQ171" s="236"/>
      <c r="OR171" s="236"/>
      <c r="OS171" s="236"/>
      <c r="OT171" s="236"/>
      <c r="OU171" s="236"/>
      <c r="OV171" s="236"/>
      <c r="OW171" s="236"/>
      <c r="OX171" s="236"/>
      <c r="OY171" s="236"/>
      <c r="OZ171" s="236"/>
      <c r="PA171" s="236"/>
      <c r="PB171" s="236"/>
      <c r="PC171" s="236"/>
      <c r="PD171" s="236"/>
      <c r="PE171" s="236"/>
      <c r="PF171" s="236"/>
      <c r="PG171" s="236"/>
      <c r="PH171" s="236"/>
      <c r="PI171" s="236"/>
      <c r="PJ171" s="236"/>
      <c r="PK171" s="236"/>
      <c r="PL171" s="236"/>
      <c r="PM171" s="236"/>
      <c r="PN171" s="236"/>
      <c r="PO171" s="236"/>
      <c r="PP171" s="236"/>
      <c r="PQ171" s="236"/>
      <c r="PR171" s="236"/>
      <c r="PS171" s="236"/>
      <c r="PT171" s="236"/>
      <c r="PU171" s="236"/>
      <c r="PV171" s="236"/>
      <c r="PW171" s="236"/>
      <c r="PX171" s="236"/>
      <c r="PY171" s="236"/>
      <c r="PZ171" s="236"/>
      <c r="QA171" s="236"/>
      <c r="QB171" s="236"/>
      <c r="QC171" s="236"/>
      <c r="QD171" s="236"/>
      <c r="QE171" s="236"/>
      <c r="QF171" s="236"/>
      <c r="QG171" s="236"/>
      <c r="QH171" s="236"/>
      <c r="QI171" s="236"/>
      <c r="QJ171" s="236"/>
      <c r="QK171" s="236"/>
      <c r="QL171" s="236"/>
      <c r="QM171" s="236"/>
      <c r="QN171" s="236"/>
      <c r="QO171" s="236"/>
      <c r="QP171" s="236"/>
      <c r="QQ171" s="236"/>
      <c r="QR171" s="236"/>
      <c r="QS171" s="236"/>
      <c r="QT171" s="236"/>
      <c r="QU171" s="236"/>
      <c r="QV171" s="236"/>
      <c r="QW171" s="236"/>
      <c r="QX171" s="236"/>
      <c r="QY171" s="84"/>
      <c r="QZ171" s="84"/>
      <c r="RA171" s="84"/>
      <c r="RB171" s="84"/>
      <c r="RC171" s="84"/>
      <c r="RD171" s="84"/>
      <c r="RE171" s="84"/>
      <c r="RF171" s="84"/>
      <c r="RG171" s="84"/>
      <c r="RH171" s="84"/>
      <c r="RI171" s="84"/>
      <c r="RJ171" s="84"/>
      <c r="RK171" s="84"/>
      <c r="RL171" s="84"/>
      <c r="RM171" s="84"/>
      <c r="RN171" s="84"/>
      <c r="RO171" s="84"/>
      <c r="RP171" s="84"/>
      <c r="RQ171" s="84"/>
      <c r="RR171" s="84"/>
      <c r="RS171" s="84"/>
      <c r="RT171" s="84"/>
      <c r="RU171" s="84"/>
      <c r="RV171" s="84"/>
      <c r="RW171" s="84"/>
      <c r="RX171" s="84"/>
      <c r="RY171" s="84"/>
      <c r="RZ171" s="84"/>
      <c r="SA171" s="84"/>
      <c r="SB171" s="84"/>
      <c r="SC171" s="84"/>
      <c r="SD171" s="84"/>
      <c r="SE171" s="84"/>
      <c r="SF171" s="84"/>
      <c r="SG171" s="84"/>
      <c r="SH171" s="84"/>
      <c r="SI171" s="84"/>
      <c r="SJ171" s="84"/>
      <c r="SK171" s="84"/>
      <c r="SL171" s="84"/>
      <c r="SM171" s="84"/>
      <c r="SN171" s="84"/>
      <c r="SO171" s="84"/>
      <c r="SP171" s="84"/>
      <c r="SQ171" s="84"/>
      <c r="SR171" s="84"/>
      <c r="SS171" s="84"/>
      <c r="ST171" s="84"/>
      <c r="SU171" s="84"/>
      <c r="SV171" s="84"/>
      <c r="SW171" s="84"/>
      <c r="SX171" s="84"/>
      <c r="SY171" s="84"/>
      <c r="SZ171" s="84"/>
      <c r="TA171" s="84"/>
      <c r="TB171" s="84"/>
      <c r="TC171" s="84"/>
      <c r="TD171" s="84"/>
      <c r="TE171" s="84"/>
      <c r="TF171" s="84"/>
      <c r="TG171" s="84"/>
      <c r="TH171" s="84"/>
      <c r="TI171" s="84"/>
      <c r="TJ171" s="84"/>
      <c r="TK171" s="84"/>
      <c r="TL171" s="84"/>
      <c r="TM171" s="84"/>
      <c r="TN171" s="84"/>
      <c r="TO171" s="84"/>
      <c r="TP171" s="84"/>
      <c r="TQ171" s="84"/>
      <c r="TR171" s="84"/>
      <c r="TS171" s="84"/>
      <c r="TT171" s="84"/>
      <c r="TU171" s="84"/>
      <c r="TV171" s="84"/>
      <c r="TW171" s="84"/>
      <c r="TX171" s="84"/>
      <c r="TY171" s="84"/>
      <c r="TZ171" s="84"/>
      <c r="UA171" s="84"/>
      <c r="UB171" s="84"/>
      <c r="UC171" s="84"/>
      <c r="UD171" s="84"/>
      <c r="UE171" s="84"/>
      <c r="UF171" s="84"/>
      <c r="UG171" s="84"/>
      <c r="UH171" s="84"/>
      <c r="UI171" s="84"/>
    </row>
    <row r="172" spans="1:555" s="90" customFormat="1" ht="19.5" customHeight="1" x14ac:dyDescent="0.35">
      <c r="A172" s="84"/>
      <c r="B172" s="1167"/>
      <c r="C172" s="867"/>
      <c r="D172" s="869"/>
      <c r="E172" s="869"/>
      <c r="F172" s="871" t="s">
        <v>35</v>
      </c>
      <c r="G172" s="870"/>
      <c r="H172" s="954" t="s">
        <v>18</v>
      </c>
      <c r="I172" s="355"/>
      <c r="J172" s="355"/>
      <c r="K172" s="355"/>
      <c r="L172" s="1146"/>
      <c r="M172" s="330"/>
      <c r="N172" s="1215" t="s">
        <v>89</v>
      </c>
      <c r="O172" s="498"/>
      <c r="P172" s="330"/>
      <c r="Q172" s="536"/>
      <c r="R172" s="274"/>
      <c r="S172" s="499"/>
      <c r="T172" s="1037" t="s">
        <v>89</v>
      </c>
      <c r="U172" s="269"/>
      <c r="V172" s="499"/>
      <c r="W172" s="1037" t="s">
        <v>89</v>
      </c>
      <c r="X172" s="269"/>
      <c r="Y172" s="499"/>
      <c r="Z172" s="617" t="s">
        <v>89</v>
      </c>
      <c r="AA172" s="392"/>
      <c r="AB172" s="330"/>
      <c r="AC172" s="607" t="s">
        <v>89</v>
      </c>
      <c r="AD172" s="274"/>
      <c r="AE172" s="499"/>
      <c r="AF172" s="1037" t="s">
        <v>89</v>
      </c>
      <c r="AG172" s="274"/>
      <c r="AH172" s="499"/>
      <c r="AI172" s="1037" t="s">
        <v>89</v>
      </c>
      <c r="AJ172" s="392"/>
      <c r="AK172" s="330"/>
      <c r="AL172" s="1037" t="s">
        <v>89</v>
      </c>
      <c r="AM172" s="274"/>
      <c r="AN172" s="499"/>
      <c r="AO172" s="1037" t="s">
        <v>89</v>
      </c>
      <c r="AP172" s="392"/>
      <c r="AQ172" s="660"/>
      <c r="AR172" s="1037" t="s">
        <v>89</v>
      </c>
      <c r="AS172" s="270"/>
      <c r="AT172" s="669"/>
      <c r="AU172" s="1037" t="s">
        <v>89</v>
      </c>
      <c r="AV172" s="270"/>
      <c r="AW172" s="675"/>
      <c r="AX172" s="1037" t="s">
        <v>89</v>
      </c>
      <c r="AY172" s="270"/>
      <c r="AZ172" s="499"/>
      <c r="BA172" s="270" t="s">
        <v>89</v>
      </c>
      <c r="BB172" s="392"/>
      <c r="BC172" s="330"/>
      <c r="BD172" s="270" t="s">
        <v>89</v>
      </c>
      <c r="BE172" s="274"/>
      <c r="BF172" s="499"/>
      <c r="BG172" s="1037" t="s">
        <v>89</v>
      </c>
      <c r="BH172" s="358"/>
      <c r="BI172" s="499"/>
      <c r="BJ172" s="1037" t="s">
        <v>89</v>
      </c>
      <c r="BK172" s="269"/>
      <c r="BL172" s="499"/>
      <c r="BM172" s="576" t="s">
        <v>89</v>
      </c>
      <c r="BN172" s="392"/>
      <c r="BO172" s="499"/>
      <c r="BP172" s="1037" t="s">
        <v>89</v>
      </c>
      <c r="BQ172" s="274"/>
      <c r="BR172" s="499"/>
      <c r="BS172" s="617" t="s">
        <v>89</v>
      </c>
      <c r="BT172" s="269"/>
      <c r="BU172" s="499"/>
      <c r="BV172" s="617"/>
      <c r="BW172" s="392"/>
      <c r="BX172" s="499"/>
      <c r="BY172" s="1037" t="s">
        <v>89</v>
      </c>
      <c r="BZ172" s="392"/>
      <c r="CA172" s="297"/>
      <c r="CB172" s="1037" t="s">
        <v>89</v>
      </c>
      <c r="CC172" s="269"/>
      <c r="CD172" s="499"/>
      <c r="CE172" s="270" t="s">
        <v>89</v>
      </c>
      <c r="CF172" s="358"/>
      <c r="CG172" s="297"/>
      <c r="CH172" s="1037" t="s">
        <v>89</v>
      </c>
      <c r="CI172" s="269"/>
      <c r="CJ172" s="499"/>
      <c r="CK172" s="270"/>
      <c r="CL172" s="392"/>
      <c r="CM172" s="330"/>
      <c r="CN172" s="270"/>
      <c r="CO172" s="269"/>
      <c r="CP172" s="501"/>
      <c r="CQ172" s="270"/>
      <c r="CR172" s="299"/>
      <c r="CS172" s="330"/>
      <c r="CT172" s="270"/>
      <c r="CU172" s="274"/>
      <c r="CV172" s="1242" t="s">
        <v>56</v>
      </c>
      <c r="CW172" s="502"/>
      <c r="CX172" s="223"/>
      <c r="CY172" s="1127"/>
      <c r="CZ172" s="303"/>
      <c r="DA172" s="269" t="s">
        <v>89</v>
      </c>
      <c r="DB172" s="299"/>
      <c r="DC172" s="303"/>
      <c r="DD172" s="298" t="s">
        <v>89</v>
      </c>
      <c r="DE172" s="299"/>
      <c r="DF172" s="303"/>
      <c r="DG172" s="1215" t="s">
        <v>89</v>
      </c>
      <c r="DH172" s="299"/>
      <c r="DI172" s="297"/>
      <c r="DJ172" s="1037" t="s">
        <v>89</v>
      </c>
      <c r="DK172" s="596"/>
      <c r="DL172" s="297"/>
      <c r="DM172" s="1215" t="s">
        <v>89</v>
      </c>
      <c r="DN172" s="299"/>
      <c r="DO172" s="330"/>
      <c r="DP172" s="607" t="s">
        <v>89</v>
      </c>
      <c r="DQ172" s="274"/>
      <c r="DR172" s="499"/>
      <c r="DS172" s="607" t="s">
        <v>89</v>
      </c>
      <c r="DT172" s="274"/>
      <c r="DU172" s="297"/>
      <c r="DV172" s="1037" t="s">
        <v>89</v>
      </c>
      <c r="DW172" s="299"/>
      <c r="DX172" s="297"/>
      <c r="DY172" s="269" t="s">
        <v>89</v>
      </c>
      <c r="DZ172" s="299"/>
      <c r="EA172" s="297"/>
      <c r="EB172" s="1053" t="s">
        <v>89</v>
      </c>
      <c r="EC172" s="299"/>
      <c r="ED172" s="276"/>
      <c r="EE172" s="269" t="s">
        <v>89</v>
      </c>
      <c r="EF172" s="299"/>
      <c r="EG172" s="316"/>
      <c r="EH172" s="269" t="s">
        <v>89</v>
      </c>
      <c r="EI172" s="358"/>
      <c r="EJ172" s="276"/>
      <c r="EK172" s="269" t="s">
        <v>89</v>
      </c>
      <c r="EL172" s="269"/>
      <c r="EM172" s="297"/>
      <c r="EN172" s="1226" t="s">
        <v>89</v>
      </c>
      <c r="EO172" s="299"/>
      <c r="EP172" s="297"/>
      <c r="EQ172" s="269" t="s">
        <v>89</v>
      </c>
      <c r="ER172" s="299"/>
      <c r="ES172" s="297"/>
      <c r="ET172" s="1037" t="s">
        <v>89</v>
      </c>
      <c r="EU172" s="299"/>
      <c r="EV172" s="297"/>
      <c r="EW172" s="1037" t="s">
        <v>89</v>
      </c>
      <c r="EX172" s="299"/>
      <c r="EY172" s="297"/>
      <c r="EZ172" s="1037" t="s">
        <v>89</v>
      </c>
      <c r="FA172" s="299"/>
      <c r="FB172" s="297"/>
      <c r="FC172" s="1037" t="s">
        <v>89</v>
      </c>
      <c r="FD172" s="299"/>
      <c r="FE172" s="297"/>
      <c r="FF172" s="1037" t="s">
        <v>89</v>
      </c>
      <c r="FG172" s="299"/>
      <c r="FH172" s="297"/>
      <c r="FI172" s="1037" t="s">
        <v>89</v>
      </c>
      <c r="FJ172" s="299"/>
      <c r="FK172" s="297"/>
      <c r="FL172" s="1037" t="s">
        <v>89</v>
      </c>
      <c r="FM172" s="299"/>
      <c r="FN172" s="297"/>
      <c r="FO172" s="1037" t="s">
        <v>89</v>
      </c>
      <c r="FP172" s="269"/>
      <c r="FQ172" s="269"/>
      <c r="FR172" s="297"/>
      <c r="FS172" s="269" t="s">
        <v>89</v>
      </c>
      <c r="FT172" s="299"/>
      <c r="FU172" s="297"/>
      <c r="FV172" s="269" t="s">
        <v>89</v>
      </c>
      <c r="FW172" s="299"/>
      <c r="FX172" s="607" t="s">
        <v>89</v>
      </c>
      <c r="FY172" s="492"/>
      <c r="FZ172" s="302"/>
      <c r="GA172" s="1131"/>
      <c r="GB172" s="387"/>
      <c r="GC172" s="502" t="s">
        <v>89</v>
      </c>
      <c r="GD172" s="270"/>
      <c r="GE172" s="546"/>
      <c r="GF172" s="1037" t="s">
        <v>89</v>
      </c>
      <c r="GG172" s="388"/>
      <c r="GH172" s="669"/>
      <c r="GI172" s="1037" t="s">
        <v>89</v>
      </c>
      <c r="GJ172" s="270"/>
      <c r="GK172" s="546"/>
      <c r="GL172" s="270" t="s">
        <v>89</v>
      </c>
      <c r="GM172" s="388"/>
      <c r="GN172" s="297"/>
      <c r="GO172" s="269" t="s">
        <v>89</v>
      </c>
      <c r="GP172" s="299"/>
      <c r="GQ172" s="330"/>
      <c r="GR172" s="607" t="s">
        <v>89</v>
      </c>
      <c r="GS172" s="274"/>
      <c r="GT172" s="499"/>
      <c r="GU172" s="607" t="s">
        <v>89</v>
      </c>
      <c r="GV172" s="274"/>
      <c r="GW172" s="499"/>
      <c r="GX172" s="1037" t="s">
        <v>89</v>
      </c>
      <c r="GY172" s="274"/>
      <c r="GZ172" s="499"/>
      <c r="HA172" s="269" t="s">
        <v>89</v>
      </c>
      <c r="HB172" s="274"/>
      <c r="HC172" s="499"/>
      <c r="HD172" s="1037" t="s">
        <v>89</v>
      </c>
      <c r="HE172" s="274"/>
      <c r="HF172" s="691"/>
      <c r="HG172" s="230" t="s">
        <v>89</v>
      </c>
      <c r="HH172" s="498"/>
      <c r="HI172" s="691"/>
      <c r="HJ172" s="230" t="s">
        <v>89</v>
      </c>
      <c r="HK172" s="498"/>
      <c r="HL172" s="276"/>
      <c r="HM172" s="230" t="s">
        <v>89</v>
      </c>
      <c r="HN172" s="317"/>
      <c r="HO172" s="691"/>
      <c r="HP172" s="1037" t="s">
        <v>89</v>
      </c>
      <c r="HQ172" s="498"/>
      <c r="HR172" s="499"/>
      <c r="HS172" s="270"/>
      <c r="HT172" s="392"/>
      <c r="HU172" s="691"/>
      <c r="HV172" s="1037" t="s">
        <v>89</v>
      </c>
      <c r="HW172" s="498"/>
      <c r="HX172" s="499"/>
      <c r="HY172" s="270"/>
      <c r="HZ172" s="392"/>
      <c r="IA172" s="276"/>
      <c r="IB172" s="1037" t="s">
        <v>89</v>
      </c>
      <c r="IC172" s="317"/>
      <c r="ID172" s="499"/>
      <c r="IE172" s="1037" t="s">
        <v>89</v>
      </c>
      <c r="IF172" s="392"/>
      <c r="IG172" s="316"/>
      <c r="IH172" s="230" t="s">
        <v>89</v>
      </c>
      <c r="II172" s="498"/>
      <c r="IJ172" s="316"/>
      <c r="IK172" s="304" t="s">
        <v>89</v>
      </c>
      <c r="IL172" s="317"/>
      <c r="IM172" s="499"/>
      <c r="IN172" s="1037" t="s">
        <v>89</v>
      </c>
      <c r="IO172" s="392"/>
      <c r="IP172" s="499"/>
      <c r="IQ172" s="1037" t="s">
        <v>89</v>
      </c>
      <c r="IR172" s="392"/>
      <c r="IS172" s="499"/>
      <c r="IT172" s="270"/>
      <c r="IU172" s="392"/>
      <c r="IV172" s="499"/>
      <c r="IW172" s="617" t="s">
        <v>89</v>
      </c>
      <c r="IX172" s="392"/>
      <c r="IY172" s="499"/>
      <c r="IZ172" s="270" t="s">
        <v>89</v>
      </c>
      <c r="JA172" s="392"/>
      <c r="JB172" s="385"/>
      <c r="JC172" s="270" t="s">
        <v>89</v>
      </c>
      <c r="JD172" s="392"/>
      <c r="JE172" s="499"/>
      <c r="JF172" s="270" t="s">
        <v>89</v>
      </c>
      <c r="JG172" s="392"/>
      <c r="JH172" s="499"/>
      <c r="JI172" s="1037" t="s">
        <v>89</v>
      </c>
      <c r="JJ172" s="392"/>
      <c r="JK172" s="499"/>
      <c r="JL172" s="1037" t="s">
        <v>89</v>
      </c>
      <c r="JM172" s="392"/>
      <c r="JN172" s="499"/>
      <c r="JO172" s="270" t="s">
        <v>89</v>
      </c>
      <c r="JP172" s="392"/>
      <c r="JQ172" s="269" t="s">
        <v>89</v>
      </c>
      <c r="JR172" s="498"/>
      <c r="JS172" s="223"/>
      <c r="JT172" s="254"/>
      <c r="JU172" s="253"/>
      <c r="JV172" s="253"/>
      <c r="JW172" s="253"/>
      <c r="JX172" s="253"/>
      <c r="JY172" s="253"/>
      <c r="JZ172" s="253"/>
      <c r="KA172" s="253"/>
      <c r="KB172" s="253"/>
      <c r="KC172" s="253"/>
      <c r="KD172" s="831"/>
      <c r="KE172" s="831"/>
      <c r="KF172" s="831"/>
      <c r="KG172" s="831"/>
      <c r="KH172" s="831"/>
      <c r="KI172" s="831"/>
      <c r="KJ172" s="253"/>
      <c r="KK172" s="831"/>
      <c r="KL172" s="831"/>
      <c r="KM172" s="831"/>
      <c r="KN172" s="831"/>
      <c r="KO172" s="831"/>
      <c r="KP172" s="831"/>
      <c r="KQ172" s="831"/>
      <c r="KR172" s="831"/>
      <c r="KS172" s="831"/>
      <c r="KT172" s="243"/>
      <c r="KU172" s="243"/>
      <c r="KV172" s="243"/>
      <c r="KW172" s="243"/>
      <c r="KX172" s="243"/>
      <c r="KY172" s="243"/>
      <c r="KZ172" s="243"/>
      <c r="LA172" s="243"/>
      <c r="LB172" s="243"/>
      <c r="LC172" s="243"/>
      <c r="LD172" s="243"/>
      <c r="LE172" s="243"/>
      <c r="LF172" s="243"/>
      <c r="LG172" s="243"/>
      <c r="LH172" s="243"/>
      <c r="LI172" s="243"/>
      <c r="LJ172" s="243"/>
      <c r="LK172" s="243"/>
      <c r="LL172" s="243"/>
      <c r="LM172" s="243"/>
      <c r="LN172" s="243"/>
      <c r="LO172" s="243"/>
      <c r="LP172" s="243"/>
      <c r="LQ172" s="243"/>
      <c r="LR172" s="243"/>
      <c r="LS172" s="243"/>
      <c r="LT172" s="243"/>
      <c r="LU172" s="243"/>
      <c r="LV172" s="243"/>
      <c r="LW172" s="243"/>
      <c r="LX172" s="243"/>
      <c r="LY172" s="243"/>
      <c r="LZ172" s="243"/>
      <c r="MA172" s="243"/>
      <c r="MB172" s="243"/>
      <c r="MC172" s="243"/>
      <c r="MD172" s="243"/>
      <c r="ME172" s="243"/>
      <c r="MF172" s="243"/>
      <c r="MG172" s="243"/>
      <c r="MH172" s="243"/>
      <c r="MI172" s="243"/>
      <c r="MJ172" s="243"/>
      <c r="MK172" s="243"/>
      <c r="ML172" s="243"/>
      <c r="MM172" s="243"/>
      <c r="MN172" s="243"/>
      <c r="MO172" s="243"/>
      <c r="MP172" s="243"/>
      <c r="MQ172" s="243"/>
      <c r="MR172" s="243"/>
      <c r="MS172" s="243"/>
      <c r="MT172" s="243"/>
      <c r="MU172" s="243"/>
      <c r="MV172" s="243"/>
      <c r="MW172" s="861"/>
      <c r="MX172" s="253"/>
      <c r="MY172" s="243"/>
      <c r="MZ172" s="243"/>
      <c r="NA172" s="243"/>
      <c r="NB172" s="359"/>
      <c r="NC172" s="1159"/>
      <c r="ND172" s="378"/>
      <c r="NE172" s="378"/>
      <c r="NF172" s="382"/>
      <c r="NG172" s="414"/>
      <c r="NH172" s="820"/>
      <c r="NI172" s="397"/>
      <c r="NJ172" s="414"/>
      <c r="NK172" s="1114"/>
      <c r="NL172" s="993"/>
      <c r="NM172" s="413"/>
      <c r="NN172" s="378"/>
      <c r="NO172" s="243"/>
      <c r="NP172" s="243"/>
      <c r="NQ172" s="276"/>
      <c r="NR172" s="254"/>
      <c r="NS172" s="757"/>
      <c r="NT172" s="757"/>
      <c r="NU172" s="758"/>
      <c r="NV172" s="758"/>
      <c r="NW172" s="758"/>
      <c r="NX172" s="234"/>
      <c r="NY172" s="241"/>
      <c r="NZ172" s="241"/>
      <c r="OA172" s="143"/>
      <c r="OB172" s="241"/>
      <c r="OC172" s="241"/>
      <c r="OD172" s="236"/>
      <c r="OE172" s="236"/>
      <c r="OF172" s="236"/>
      <c r="OG172" s="234"/>
      <c r="OH172" s="143"/>
      <c r="OI172" s="236"/>
      <c r="OJ172" s="236"/>
      <c r="OK172" s="236"/>
      <c r="OL172" s="236"/>
      <c r="OM172" s="236"/>
      <c r="ON172" s="236"/>
      <c r="OO172" s="236"/>
      <c r="OP172" s="236"/>
      <c r="OQ172" s="236"/>
      <c r="OR172" s="236"/>
      <c r="OS172" s="236"/>
      <c r="OT172" s="236"/>
      <c r="OU172" s="236"/>
      <c r="OV172" s="236"/>
      <c r="OW172" s="236"/>
      <c r="OX172" s="236"/>
      <c r="OY172" s="236"/>
      <c r="OZ172" s="236"/>
      <c r="PA172" s="236"/>
      <c r="PB172" s="236"/>
      <c r="PC172" s="236"/>
      <c r="PD172" s="236"/>
      <c r="PE172" s="236"/>
      <c r="PF172" s="236"/>
      <c r="PG172" s="236"/>
      <c r="PH172" s="236"/>
      <c r="PI172" s="236"/>
      <c r="PJ172" s="236"/>
      <c r="PK172" s="236"/>
      <c r="PL172" s="236"/>
      <c r="PM172" s="236"/>
      <c r="PN172" s="236"/>
      <c r="PO172" s="236"/>
      <c r="PP172" s="236"/>
      <c r="PQ172" s="236"/>
      <c r="PR172" s="236"/>
      <c r="PS172" s="236"/>
      <c r="PT172" s="236"/>
      <c r="PU172" s="236"/>
      <c r="PV172" s="236"/>
      <c r="PW172" s="236"/>
      <c r="PX172" s="236"/>
      <c r="PY172" s="236"/>
      <c r="PZ172" s="236"/>
      <c r="QA172" s="236"/>
      <c r="QB172" s="236"/>
      <c r="QC172" s="236"/>
      <c r="QD172" s="236"/>
      <c r="QE172" s="236"/>
      <c r="QF172" s="236"/>
      <c r="QG172" s="236"/>
      <c r="QH172" s="236"/>
      <c r="QI172" s="236"/>
      <c r="QJ172" s="236"/>
      <c r="QK172" s="236"/>
      <c r="QL172" s="236"/>
      <c r="QM172" s="236"/>
      <c r="QN172" s="236"/>
      <c r="QO172" s="236"/>
      <c r="QP172" s="236"/>
      <c r="QQ172" s="236"/>
      <c r="QR172" s="236"/>
      <c r="QS172" s="236"/>
      <c r="QT172" s="236"/>
      <c r="QU172" s="236"/>
      <c r="QV172" s="236"/>
      <c r="QW172" s="236"/>
      <c r="QX172" s="236"/>
      <c r="QY172" s="84"/>
      <c r="QZ172" s="84"/>
      <c r="RA172" s="84"/>
      <c r="RB172" s="84"/>
      <c r="RC172" s="84"/>
      <c r="RD172" s="84"/>
      <c r="RE172" s="84"/>
      <c r="RF172" s="84"/>
      <c r="RG172" s="84"/>
      <c r="RH172" s="84"/>
      <c r="RI172" s="84"/>
      <c r="RJ172" s="84"/>
      <c r="RK172" s="84"/>
      <c r="RL172" s="84"/>
      <c r="RM172" s="84"/>
      <c r="RN172" s="84"/>
      <c r="RO172" s="84"/>
      <c r="RP172" s="84"/>
      <c r="RQ172" s="84"/>
      <c r="RR172" s="84"/>
      <c r="RS172" s="84"/>
      <c r="RT172" s="84"/>
      <c r="RU172" s="84"/>
      <c r="RV172" s="84"/>
      <c r="RW172" s="84"/>
      <c r="RX172" s="84"/>
      <c r="RY172" s="84"/>
      <c r="RZ172" s="84"/>
      <c r="SA172" s="84"/>
      <c r="SB172" s="84"/>
      <c r="SC172" s="84"/>
      <c r="SD172" s="84"/>
      <c r="SE172" s="84"/>
      <c r="SF172" s="84"/>
      <c r="SG172" s="84"/>
      <c r="SH172" s="84"/>
      <c r="SI172" s="84"/>
      <c r="SJ172" s="84"/>
      <c r="SK172" s="84"/>
      <c r="SL172" s="84"/>
      <c r="SM172" s="84"/>
      <c r="SN172" s="84"/>
      <c r="SO172" s="84"/>
      <c r="SP172" s="84"/>
      <c r="SQ172" s="84"/>
      <c r="SR172" s="84"/>
      <c r="SS172" s="84"/>
      <c r="ST172" s="84"/>
      <c r="SU172" s="84"/>
      <c r="SV172" s="84"/>
      <c r="SW172" s="84"/>
      <c r="SX172" s="84"/>
      <c r="SY172" s="84"/>
      <c r="SZ172" s="84"/>
      <c r="TA172" s="84"/>
      <c r="TB172" s="84"/>
      <c r="TC172" s="84"/>
      <c r="TD172" s="84"/>
      <c r="TE172" s="84"/>
      <c r="TF172" s="84"/>
      <c r="TG172" s="84"/>
      <c r="TH172" s="84"/>
      <c r="TI172" s="84"/>
      <c r="TJ172" s="84"/>
      <c r="TK172" s="84"/>
      <c r="TL172" s="84"/>
      <c r="TM172" s="84"/>
      <c r="TN172" s="84"/>
      <c r="TO172" s="84"/>
      <c r="TP172" s="84"/>
      <c r="TQ172" s="84"/>
      <c r="TR172" s="84"/>
      <c r="TS172" s="84"/>
      <c r="TT172" s="84"/>
      <c r="TU172" s="84"/>
      <c r="TV172" s="84"/>
      <c r="TW172" s="84"/>
      <c r="TX172" s="84"/>
      <c r="TY172" s="84"/>
      <c r="TZ172" s="84"/>
      <c r="UA172" s="84"/>
      <c r="UB172" s="84"/>
      <c r="UC172" s="84"/>
      <c r="UD172" s="84"/>
      <c r="UE172" s="84"/>
      <c r="UF172" s="84"/>
      <c r="UG172" s="84"/>
      <c r="UH172" s="84"/>
      <c r="UI172" s="84"/>
    </row>
    <row r="173" spans="1:555" s="90" customFormat="1" ht="19.5" customHeight="1" x14ac:dyDescent="0.35">
      <c r="A173" s="84"/>
      <c r="B173" s="1167"/>
      <c r="C173" s="867"/>
      <c r="D173" s="869"/>
      <c r="E173" s="869"/>
      <c r="F173" s="872">
        <f>SUM(F160:F172)</f>
        <v>76966.760000000009</v>
      </c>
      <c r="G173" s="873"/>
      <c r="H173" s="955">
        <f>F173/D55</f>
        <v>3.0786704000000005</v>
      </c>
      <c r="I173" s="503"/>
      <c r="J173" s="503"/>
      <c r="K173" s="503"/>
      <c r="L173" s="1146"/>
      <c r="M173" s="330"/>
      <c r="N173" s="1216">
        <v>88475</v>
      </c>
      <c r="O173" s="498"/>
      <c r="P173" s="330"/>
      <c r="Q173" s="271">
        <f>SUM(Q160:Q172)</f>
        <v>8847.5</v>
      </c>
      <c r="R173" s="274"/>
      <c r="S173" s="499"/>
      <c r="T173" s="1038">
        <v>178160</v>
      </c>
      <c r="U173" s="269"/>
      <c r="V173" s="499"/>
      <c r="W173" s="1038">
        <v>17816</v>
      </c>
      <c r="X173" s="269"/>
      <c r="Y173" s="499"/>
      <c r="Z173" s="415">
        <f>SUM(Z160:Z172)</f>
        <v>44750</v>
      </c>
      <c r="AA173" s="358"/>
      <c r="AB173" s="330">
        <f>AB170</f>
        <v>0</v>
      </c>
      <c r="AC173" s="304">
        <f>SUM(AC160:AC172)</f>
        <v>22375</v>
      </c>
      <c r="AD173" s="274"/>
      <c r="AE173" s="499"/>
      <c r="AF173" s="1038">
        <v>4475</v>
      </c>
      <c r="AG173" s="274"/>
      <c r="AH173" s="499"/>
      <c r="AI173" s="1038">
        <v>92675</v>
      </c>
      <c r="AJ173" s="392"/>
      <c r="AK173" s="330"/>
      <c r="AL173" s="1038">
        <v>46337.5</v>
      </c>
      <c r="AM173" s="274"/>
      <c r="AN173" s="499"/>
      <c r="AO173" s="1038">
        <v>18535</v>
      </c>
      <c r="AP173" s="392"/>
      <c r="AQ173" s="318"/>
      <c r="AR173" s="1038">
        <v>73232.5</v>
      </c>
      <c r="AS173" s="304"/>
      <c r="AT173" s="277"/>
      <c r="AU173" s="1038">
        <v>36616.25</v>
      </c>
      <c r="AV173" s="304"/>
      <c r="AW173" s="591"/>
      <c r="AX173" s="1038">
        <v>7323.25</v>
      </c>
      <c r="AY173" s="304"/>
      <c r="AZ173" s="499"/>
      <c r="BA173" s="271">
        <f>SUM(BA160:BA172)</f>
        <v>18210</v>
      </c>
      <c r="BB173" s="392"/>
      <c r="BC173" s="330"/>
      <c r="BD173" s="271">
        <f>SUM(BD160:BD172)</f>
        <v>9930</v>
      </c>
      <c r="BE173" s="274"/>
      <c r="BF173" s="499"/>
      <c r="BG173" s="1038">
        <v>19675</v>
      </c>
      <c r="BH173" s="358"/>
      <c r="BI173" s="499"/>
      <c r="BJ173" s="1038">
        <v>16881.25</v>
      </c>
      <c r="BK173" s="358"/>
      <c r="BL173" s="499"/>
      <c r="BM173" s="699">
        <f>SUM(BM160:BM172)</f>
        <v>8440.625</v>
      </c>
      <c r="BN173" s="358"/>
      <c r="BO173" s="499"/>
      <c r="BP173" s="1038">
        <v>4531.25</v>
      </c>
      <c r="BQ173" s="358"/>
      <c r="BR173" s="499"/>
      <c r="BS173" s="699">
        <f>SUM(BS160:BS172)</f>
        <v>12168.75</v>
      </c>
      <c r="BT173" s="358"/>
      <c r="BU173" s="499"/>
      <c r="BV173" s="699">
        <f>SUM(BV160:BV172)</f>
        <v>6084.375</v>
      </c>
      <c r="BW173" s="358"/>
      <c r="BX173" s="499"/>
      <c r="BY173" s="1038">
        <v>9400</v>
      </c>
      <c r="BZ173" s="358"/>
      <c r="CA173" s="499"/>
      <c r="CB173" s="1038">
        <v>54450</v>
      </c>
      <c r="CC173" s="358"/>
      <c r="CD173" s="501"/>
      <c r="CE173" s="699">
        <f>SUM(CE160:CE172)</f>
        <v>27225</v>
      </c>
      <c r="CF173" s="500"/>
      <c r="CG173" s="499"/>
      <c r="CH173" s="1038">
        <v>5445</v>
      </c>
      <c r="CI173" s="358"/>
      <c r="CJ173" s="499">
        <f>CJ170</f>
        <v>0</v>
      </c>
      <c r="CK173" s="271"/>
      <c r="CL173" s="392">
        <f>CK173*CJ173</f>
        <v>0</v>
      </c>
      <c r="CM173" s="330">
        <f>CM170</f>
        <v>0</v>
      </c>
      <c r="CN173" s="271"/>
      <c r="CO173" s="269">
        <f>CN173*CM173</f>
        <v>0</v>
      </c>
      <c r="CP173" s="501">
        <f>CP170</f>
        <v>0</v>
      </c>
      <c r="CQ173" s="271"/>
      <c r="CR173" s="299"/>
      <c r="CS173" s="330">
        <f>CS170</f>
        <v>1</v>
      </c>
      <c r="CT173" s="271"/>
      <c r="CU173" s="274">
        <f>CT173*CS173</f>
        <v>0</v>
      </c>
      <c r="CV173" s="1206">
        <f>SUM(CV160:CV172)</f>
        <v>76966.760000000009</v>
      </c>
      <c r="CW173" s="371"/>
      <c r="CX173" s="223"/>
      <c r="CY173" s="1127"/>
      <c r="CZ173" s="297"/>
      <c r="DA173" s="278">
        <f>SUM(DA160:DA172)</f>
        <v>60651.25</v>
      </c>
      <c r="DB173" s="305"/>
      <c r="DC173" s="297"/>
      <c r="DD173" s="304">
        <f>SUM(DD160:DD172)</f>
        <v>6065.125</v>
      </c>
      <c r="DE173" s="305"/>
      <c r="DF173" s="297"/>
      <c r="DG173" s="1216">
        <v>71840</v>
      </c>
      <c r="DH173" s="305"/>
      <c r="DI173" s="297"/>
      <c r="DJ173" s="1038">
        <v>7184</v>
      </c>
      <c r="DK173" s="596"/>
      <c r="DL173" s="297"/>
      <c r="DM173" s="1216">
        <v>33830</v>
      </c>
      <c r="DN173" s="596"/>
      <c r="DO173" s="330"/>
      <c r="DP173" s="304">
        <f>SUM(DP160:DP172)</f>
        <v>16915</v>
      </c>
      <c r="DQ173" s="274"/>
      <c r="DR173" s="499"/>
      <c r="DS173" s="304">
        <f>SUM(DS160:DS172)</f>
        <v>3383</v>
      </c>
      <c r="DT173" s="274"/>
      <c r="DU173" s="300"/>
      <c r="DV173" s="1038">
        <v>34170</v>
      </c>
      <c r="DW173" s="299"/>
      <c r="DX173" s="300"/>
      <c r="DY173" s="304">
        <f>SUM(DY160:DY172)</f>
        <v>17086.25</v>
      </c>
      <c r="DZ173" s="299"/>
      <c r="EA173" s="297"/>
      <c r="EB173" s="1054">
        <v>6834</v>
      </c>
      <c r="EC173" s="299"/>
      <c r="ED173" s="276"/>
      <c r="EE173" s="304">
        <v>41500</v>
      </c>
      <c r="EF173" s="299"/>
      <c r="EG173" s="316"/>
      <c r="EH173" s="304">
        <f>SUM(EH160:EH172)</f>
        <v>20750.25</v>
      </c>
      <c r="EI173" s="358"/>
      <c r="EJ173" s="276"/>
      <c r="EK173" s="304">
        <f>SUM(EK160:EK172)</f>
        <v>4150.05</v>
      </c>
      <c r="EL173" s="269"/>
      <c r="EM173" s="300"/>
      <c r="EN173" s="1227">
        <v>6075</v>
      </c>
      <c r="EO173" s="299"/>
      <c r="EP173" s="297"/>
      <c r="EQ173" s="304">
        <f>SUM(EQ160:EQ172)</f>
        <v>3900</v>
      </c>
      <c r="ER173" s="299"/>
      <c r="ES173" s="300"/>
      <c r="ET173" s="1038">
        <v>4280</v>
      </c>
      <c r="EU173" s="299"/>
      <c r="EV173" s="297"/>
      <c r="EW173" s="1038">
        <v>10993.75</v>
      </c>
      <c r="EX173" s="299"/>
      <c r="EY173" s="300"/>
      <c r="EZ173" s="1038">
        <v>5496.87</v>
      </c>
      <c r="FA173" s="299"/>
      <c r="FB173" s="300"/>
      <c r="FC173" s="1038">
        <f>SUM(FC160:FC171)</f>
        <v>2287.5</v>
      </c>
      <c r="FD173" s="299"/>
      <c r="FE173" s="300"/>
      <c r="FF173" s="1038">
        <v>3900</v>
      </c>
      <c r="FG173" s="299"/>
      <c r="FH173" s="300"/>
      <c r="FI173" s="1038">
        <v>1950</v>
      </c>
      <c r="FJ173" s="299"/>
      <c r="FK173" s="297"/>
      <c r="FL173" s="1038">
        <v>1655</v>
      </c>
      <c r="FM173" s="299"/>
      <c r="FN173" s="297"/>
      <c r="FO173" s="1038">
        <v>23590</v>
      </c>
      <c r="FP173" s="269"/>
      <c r="FQ173" s="269">
        <f>FO173+FQ158</f>
        <v>221320</v>
      </c>
      <c r="FR173" s="300"/>
      <c r="FS173" s="304">
        <f>SUM(FS160:FS172)</f>
        <v>11795</v>
      </c>
      <c r="FT173" s="299"/>
      <c r="FU173" s="300"/>
      <c r="FV173" s="304">
        <f>SUM(FV160:FV172)</f>
        <v>2359</v>
      </c>
      <c r="FW173" s="299"/>
      <c r="FX173" s="647">
        <f>SUM(FX160:FX172)</f>
        <v>0</v>
      </c>
      <c r="FY173" s="492"/>
      <c r="FZ173" s="302"/>
      <c r="GA173" s="1131"/>
      <c r="GB173" s="316"/>
      <c r="GC173" s="371">
        <f>SUM(GC160:GC172)</f>
        <v>26557.5</v>
      </c>
      <c r="GD173" s="304"/>
      <c r="GE173" s="547"/>
      <c r="GF173" s="1038">
        <v>2655.75</v>
      </c>
      <c r="GG173" s="544"/>
      <c r="GH173" s="277"/>
      <c r="GI173" s="1038">
        <v>37700</v>
      </c>
      <c r="GJ173" s="304"/>
      <c r="GK173" s="547"/>
      <c r="GL173" s="304">
        <f>SUM(GL160:GL172)</f>
        <v>3770</v>
      </c>
      <c r="GM173" s="544"/>
      <c r="GN173" s="601"/>
      <c r="GO173" s="304">
        <f>SUM(GO160:GO172)</f>
        <v>46411.25</v>
      </c>
      <c r="GP173" s="544"/>
      <c r="GQ173" s="330"/>
      <c r="GR173" s="304">
        <f>SUM(GR160:GR172)</f>
        <v>23205.625</v>
      </c>
      <c r="GS173" s="274"/>
      <c r="GT173" s="499"/>
      <c r="GU173" s="304">
        <f>SUM(GU160:GU172)</f>
        <v>4641.125</v>
      </c>
      <c r="GV173" s="274"/>
      <c r="GW173" s="499"/>
      <c r="GX173" s="1038">
        <v>50065</v>
      </c>
      <c r="GY173" s="274"/>
      <c r="GZ173" s="499"/>
      <c r="HA173" s="304">
        <f>SUM(HA160:HA172)</f>
        <v>25032.75</v>
      </c>
      <c r="HB173" s="274"/>
      <c r="HC173" s="499"/>
      <c r="HD173" s="1038">
        <v>10013</v>
      </c>
      <c r="HE173" s="274"/>
      <c r="HF173" s="499"/>
      <c r="HG173" s="304">
        <f>SUM(HG160:HG172)</f>
        <v>24615</v>
      </c>
      <c r="HH173" s="274"/>
      <c r="HI173" s="691"/>
      <c r="HJ173" s="230">
        <f>SUM(HJ160:HJ172)</f>
        <v>12307.5</v>
      </c>
      <c r="HK173" s="498"/>
      <c r="HL173" s="276"/>
      <c r="HM173" s="230">
        <f>SUM(HM160:HM172)</f>
        <v>2461.5</v>
      </c>
      <c r="HN173" s="317"/>
      <c r="HO173" s="276"/>
      <c r="HP173" s="1038">
        <v>5305</v>
      </c>
      <c r="HQ173" s="317"/>
      <c r="HR173" s="499"/>
      <c r="HS173" s="304"/>
      <c r="HT173" s="392"/>
      <c r="HU173" s="691"/>
      <c r="HV173" s="1038">
        <v>6665</v>
      </c>
      <c r="HW173" s="498"/>
      <c r="HX173" s="499"/>
      <c r="HY173" s="304"/>
      <c r="HZ173" s="392"/>
      <c r="IA173" s="276"/>
      <c r="IB173" s="1038">
        <v>3512.5</v>
      </c>
      <c r="IC173" s="317"/>
      <c r="ID173" s="499"/>
      <c r="IE173" s="1042">
        <v>-267.5</v>
      </c>
      <c r="IF173" s="392"/>
      <c r="IG173" s="316"/>
      <c r="IH173" s="230">
        <f>SUM(IH160:IH172)</f>
        <v>9185.25</v>
      </c>
      <c r="II173" s="498"/>
      <c r="IJ173" s="316"/>
      <c r="IK173" s="304">
        <f>SUM(IK160:IK172)</f>
        <v>4592.625</v>
      </c>
      <c r="IL173" s="317"/>
      <c r="IM173" s="499"/>
      <c r="IN173" s="1038">
        <v>400.5</v>
      </c>
      <c r="IO173" s="392"/>
      <c r="IP173" s="316"/>
      <c r="IQ173" s="1038">
        <v>1050</v>
      </c>
      <c r="IR173" s="317"/>
      <c r="IS173" s="499"/>
      <c r="IT173" s="304"/>
      <c r="IU173" s="392"/>
      <c r="IV173" s="316"/>
      <c r="IW173" s="304">
        <f>SUM(IW160:IW172)</f>
        <v>2468.75</v>
      </c>
      <c r="IX173" s="317"/>
      <c r="IY173" s="499"/>
      <c r="IZ173" s="304">
        <f>SUM(IZ160:IZ172)</f>
        <v>1234.375</v>
      </c>
      <c r="JA173" s="392"/>
      <c r="JB173" s="385"/>
      <c r="JC173" s="304">
        <f>SUM(JC160:JC172)</f>
        <v>-444.13</v>
      </c>
      <c r="JD173" s="392"/>
      <c r="JE173" s="499"/>
      <c r="JF173" s="304">
        <f>SUM(JF160:JF172)</f>
        <v>2620</v>
      </c>
      <c r="JG173" s="392"/>
      <c r="JH173" s="499"/>
      <c r="JI173" s="1038">
        <v>28600</v>
      </c>
      <c r="JJ173" s="392"/>
      <c r="JK173" s="499"/>
      <c r="JL173" s="1038">
        <v>14300</v>
      </c>
      <c r="JM173" s="392"/>
      <c r="JN173" s="499"/>
      <c r="JO173" s="304">
        <f>SUM(JO160:JO172)</f>
        <v>2860</v>
      </c>
      <c r="JP173" s="392"/>
      <c r="JQ173" s="304">
        <f>SUM(JQ160:JQ172)</f>
        <v>0</v>
      </c>
      <c r="JR173" s="498"/>
      <c r="JS173" s="223"/>
      <c r="JT173" s="254"/>
      <c r="JU173" s="253"/>
      <c r="JV173" s="253"/>
      <c r="JW173" s="253"/>
      <c r="JX173" s="253"/>
      <c r="JY173" s="253"/>
      <c r="JZ173" s="253"/>
      <c r="KA173" s="253"/>
      <c r="KB173" s="253"/>
      <c r="KC173" s="253"/>
      <c r="KD173" s="831"/>
      <c r="KE173" s="831"/>
      <c r="KF173" s="330"/>
      <c r="KG173" s="330"/>
      <c r="KH173" s="330"/>
      <c r="KI173" s="330"/>
      <c r="KJ173" s="330"/>
      <c r="KK173" s="330"/>
      <c r="KL173" s="330"/>
      <c r="KM173" s="330"/>
      <c r="KN173" s="330"/>
      <c r="KO173" s="330"/>
      <c r="KP173" s="330"/>
      <c r="KQ173" s="330"/>
      <c r="KR173" s="330"/>
      <c r="KS173" s="330"/>
      <c r="KT173" s="360"/>
      <c r="KU173" s="243"/>
      <c r="KV173" s="243"/>
      <c r="KW173" s="243"/>
      <c r="KX173" s="243"/>
      <c r="KY173" s="243"/>
      <c r="KZ173" s="243"/>
      <c r="LA173" s="243"/>
      <c r="LB173" s="243"/>
      <c r="LC173" s="243"/>
      <c r="LD173" s="243"/>
      <c r="LE173" s="243"/>
      <c r="LF173" s="243"/>
      <c r="LG173" s="243"/>
      <c r="LH173" s="243"/>
      <c r="LI173" s="243"/>
      <c r="LJ173" s="243"/>
      <c r="LK173" s="243"/>
      <c r="LL173" s="243"/>
      <c r="LM173" s="243"/>
      <c r="LN173" s="243"/>
      <c r="LO173" s="243"/>
      <c r="LP173" s="243"/>
      <c r="LQ173" s="243"/>
      <c r="LR173" s="360"/>
      <c r="LS173" s="243"/>
      <c r="LT173" s="243"/>
      <c r="LU173" s="243"/>
      <c r="LV173" s="243"/>
      <c r="LW173" s="243"/>
      <c r="LX173" s="243"/>
      <c r="LY173" s="243"/>
      <c r="LZ173" s="243"/>
      <c r="MA173" s="243"/>
      <c r="MB173" s="243"/>
      <c r="MC173" s="243"/>
      <c r="MD173" s="243"/>
      <c r="ME173" s="243"/>
      <c r="MF173" s="243"/>
      <c r="MG173" s="243"/>
      <c r="MH173" s="243"/>
      <c r="MI173" s="243"/>
      <c r="MJ173" s="243"/>
      <c r="MK173" s="243"/>
      <c r="ML173" s="243"/>
      <c r="MM173" s="243"/>
      <c r="MN173" s="243"/>
      <c r="MO173" s="243"/>
      <c r="MP173" s="243"/>
      <c r="MQ173" s="243"/>
      <c r="MR173" s="243"/>
      <c r="MS173" s="243"/>
      <c r="MT173" s="243"/>
      <c r="MU173" s="243"/>
      <c r="MV173" s="243"/>
      <c r="MW173" s="854"/>
      <c r="MX173" s="330"/>
      <c r="MY173" s="243"/>
      <c r="MZ173" s="243"/>
      <c r="NA173" s="243"/>
      <c r="NB173" s="359"/>
      <c r="NC173" s="1159"/>
      <c r="ND173" s="378"/>
      <c r="NE173" s="378"/>
      <c r="NF173" s="382"/>
      <c r="NG173" s="415"/>
      <c r="NH173" s="821"/>
      <c r="NI173" s="278"/>
      <c r="NJ173" s="415"/>
      <c r="NK173" s="1115"/>
      <c r="NL173" s="994"/>
      <c r="NM173" s="413"/>
      <c r="NN173" s="378"/>
      <c r="NO173" s="243"/>
      <c r="NP173" s="243"/>
      <c r="NQ173" s="276"/>
      <c r="NR173" s="254"/>
      <c r="NS173" s="757"/>
      <c r="NT173" s="757"/>
      <c r="NU173" s="758"/>
      <c r="NV173" s="758"/>
      <c r="NW173" s="758"/>
      <c r="NX173" s="234"/>
      <c r="NY173" s="241"/>
      <c r="NZ173" s="241"/>
      <c r="OA173" s="143"/>
      <c r="OB173" s="241"/>
      <c r="OC173" s="241"/>
      <c r="OD173" s="236"/>
      <c r="OE173" s="236"/>
      <c r="OF173" s="236"/>
      <c r="OG173" s="234"/>
      <c r="OH173" s="143"/>
      <c r="OI173" s="236"/>
      <c r="OJ173" s="236"/>
      <c r="OK173" s="236"/>
      <c r="OL173" s="236"/>
      <c r="OM173" s="236"/>
      <c r="ON173" s="236"/>
      <c r="OO173" s="236"/>
      <c r="OP173" s="236"/>
      <c r="OQ173" s="236"/>
      <c r="OR173" s="236"/>
      <c r="OS173" s="236"/>
      <c r="OT173" s="236"/>
      <c r="OU173" s="236"/>
      <c r="OV173" s="236"/>
      <c r="OW173" s="236"/>
      <c r="OX173" s="236"/>
      <c r="OY173" s="236"/>
      <c r="OZ173" s="236"/>
      <c r="PA173" s="236"/>
      <c r="PB173" s="236"/>
      <c r="PC173" s="236"/>
      <c r="PD173" s="236"/>
      <c r="PE173" s="236"/>
      <c r="PF173" s="236"/>
      <c r="PG173" s="236"/>
      <c r="PH173" s="236"/>
      <c r="PI173" s="236"/>
      <c r="PJ173" s="236"/>
      <c r="PK173" s="236"/>
      <c r="PL173" s="236"/>
      <c r="PM173" s="236"/>
      <c r="PN173" s="236"/>
      <c r="PO173" s="236"/>
      <c r="PP173" s="236"/>
      <c r="PQ173" s="236"/>
      <c r="PR173" s="236"/>
      <c r="PS173" s="236"/>
      <c r="PT173" s="236"/>
      <c r="PU173" s="236"/>
      <c r="PV173" s="236"/>
      <c r="PW173" s="236"/>
      <c r="PX173" s="236"/>
      <c r="PY173" s="236"/>
      <c r="PZ173" s="236"/>
      <c r="QA173" s="236"/>
      <c r="QB173" s="236"/>
      <c r="QC173" s="236"/>
      <c r="QD173" s="236"/>
      <c r="QE173" s="236"/>
      <c r="QF173" s="236"/>
      <c r="QG173" s="236"/>
      <c r="QH173" s="236"/>
      <c r="QI173" s="236"/>
      <c r="QJ173" s="236"/>
      <c r="QK173" s="236"/>
      <c r="QL173" s="236"/>
      <c r="QM173" s="236"/>
      <c r="QN173" s="236"/>
      <c r="QO173" s="236"/>
      <c r="QP173" s="236"/>
      <c r="QQ173" s="236"/>
      <c r="QR173" s="236"/>
      <c r="QS173" s="236"/>
      <c r="QT173" s="236"/>
      <c r="QU173" s="236"/>
      <c r="QV173" s="236"/>
      <c r="QW173" s="236"/>
      <c r="QX173" s="236"/>
      <c r="QY173" s="84"/>
      <c r="QZ173" s="84"/>
      <c r="RA173" s="84"/>
      <c r="RB173" s="84"/>
      <c r="RC173" s="84"/>
      <c r="RD173" s="84"/>
      <c r="RE173" s="84"/>
      <c r="RF173" s="84"/>
      <c r="RG173" s="84"/>
      <c r="RH173" s="84"/>
      <c r="RI173" s="84"/>
      <c r="RJ173" s="84"/>
      <c r="RK173" s="84"/>
      <c r="RL173" s="84"/>
      <c r="RM173" s="84"/>
      <c r="RN173" s="84"/>
      <c r="RO173" s="84"/>
      <c r="RP173" s="84"/>
      <c r="RQ173" s="84"/>
      <c r="RR173" s="84"/>
      <c r="RS173" s="84"/>
      <c r="RT173" s="84"/>
      <c r="RU173" s="84"/>
      <c r="RV173" s="84"/>
      <c r="RW173" s="84"/>
      <c r="RX173" s="84"/>
      <c r="RY173" s="84"/>
      <c r="RZ173" s="84"/>
      <c r="SA173" s="84"/>
      <c r="SB173" s="84"/>
      <c r="SC173" s="84"/>
      <c r="SD173" s="84"/>
      <c r="SE173" s="84"/>
      <c r="SF173" s="84"/>
      <c r="SG173" s="84"/>
      <c r="SH173" s="84"/>
      <c r="SI173" s="84"/>
      <c r="SJ173" s="84"/>
      <c r="SK173" s="84"/>
      <c r="SL173" s="84"/>
      <c r="SM173" s="84"/>
      <c r="SN173" s="84"/>
      <c r="SO173" s="84"/>
      <c r="SP173" s="84"/>
      <c r="SQ173" s="84"/>
      <c r="SR173" s="84"/>
      <c r="SS173" s="84"/>
      <c r="ST173" s="84"/>
      <c r="SU173" s="84"/>
      <c r="SV173" s="84"/>
      <c r="SW173" s="84"/>
      <c r="SX173" s="84"/>
      <c r="SY173" s="84"/>
      <c r="SZ173" s="84"/>
      <c r="TA173" s="84"/>
      <c r="TB173" s="84"/>
      <c r="TC173" s="84"/>
      <c r="TD173" s="84"/>
      <c r="TE173" s="84"/>
      <c r="TF173" s="84"/>
      <c r="TG173" s="84"/>
      <c r="TH173" s="84"/>
      <c r="TI173" s="84"/>
      <c r="TJ173" s="84"/>
      <c r="TK173" s="84"/>
      <c r="TL173" s="84"/>
      <c r="TM173" s="84"/>
      <c r="TN173" s="84"/>
      <c r="TO173" s="84"/>
      <c r="TP173" s="84"/>
      <c r="TQ173" s="84"/>
      <c r="TR173" s="84"/>
      <c r="TS173" s="84"/>
      <c r="TT173" s="84"/>
      <c r="TU173" s="84"/>
      <c r="TV173" s="84"/>
      <c r="TW173" s="84"/>
      <c r="TX173" s="84"/>
      <c r="TY173" s="84"/>
      <c r="TZ173" s="84"/>
      <c r="UA173" s="84"/>
      <c r="UB173" s="84"/>
      <c r="UC173" s="84"/>
      <c r="UD173" s="84"/>
      <c r="UE173" s="84"/>
      <c r="UF173" s="84"/>
      <c r="UG173" s="84"/>
      <c r="UH173" s="84"/>
      <c r="UI173" s="84"/>
    </row>
    <row r="174" spans="1:555" s="90" customFormat="1" ht="19.5" customHeight="1" x14ac:dyDescent="0.35">
      <c r="A174" s="84"/>
      <c r="B174" s="1167"/>
      <c r="C174" s="867"/>
      <c r="D174" s="869"/>
      <c r="E174" s="869"/>
      <c r="F174" s="867"/>
      <c r="G174" s="870"/>
      <c r="H174" s="953"/>
      <c r="I174" s="355"/>
      <c r="J174" s="355"/>
      <c r="K174" s="355"/>
      <c r="L174" s="1146"/>
      <c r="M174" s="330"/>
      <c r="N174"/>
      <c r="O174" s="321"/>
      <c r="P174" s="330"/>
      <c r="Q174" s="526"/>
      <c r="R174" s="272"/>
      <c r="S174" s="499"/>
      <c r="T174" s="267"/>
      <c r="U174" s="504"/>
      <c r="V174" s="499"/>
      <c r="W174" s="267"/>
      <c r="X174" s="272"/>
      <c r="Y174" s="499"/>
      <c r="Z174" s="521"/>
      <c r="AA174" s="363"/>
      <c r="AB174" s="330"/>
      <c r="AC174" s="521"/>
      <c r="AD174" s="272"/>
      <c r="AE174" s="499"/>
      <c r="AF174" s="267"/>
      <c r="AG174" s="272"/>
      <c r="AH174" s="499"/>
      <c r="AI174" s="267"/>
      <c r="AJ174" s="363"/>
      <c r="AK174" s="330"/>
      <c r="AL174" s="267"/>
      <c r="AM174" s="272"/>
      <c r="AN174" s="499"/>
      <c r="AO174" s="267"/>
      <c r="AP174" s="363"/>
      <c r="AQ174" s="389"/>
      <c r="AR174" s="267"/>
      <c r="AS174" s="521"/>
      <c r="AT174" s="670"/>
      <c r="AU174" s="267"/>
      <c r="AV174" s="521"/>
      <c r="AW174" s="306"/>
      <c r="AX174" s="267"/>
      <c r="AY174" s="521"/>
      <c r="AZ174" s="499"/>
      <c r="BA174" s="267"/>
      <c r="BB174" s="363"/>
      <c r="BC174" s="330"/>
      <c r="BD174" s="267"/>
      <c r="BE174" s="272"/>
      <c r="BF174" s="499"/>
      <c r="BG174" s="267"/>
      <c r="BH174" s="363"/>
      <c r="BI174" s="499"/>
      <c r="BJ174" s="267"/>
      <c r="BK174" s="272"/>
      <c r="BL174" s="499"/>
      <c r="BM174" s="267"/>
      <c r="BN174" s="363"/>
      <c r="BO174" s="499"/>
      <c r="BP174" s="267"/>
      <c r="BQ174" s="272"/>
      <c r="BR174" s="499"/>
      <c r="BS174" s="521"/>
      <c r="BT174" s="272"/>
      <c r="BU174" s="499"/>
      <c r="BV174" s="521"/>
      <c r="BW174" s="363"/>
      <c r="BX174" s="499"/>
      <c r="BY174" s="267"/>
      <c r="BZ174" s="363"/>
      <c r="CA174" s="306"/>
      <c r="CB174" s="267"/>
      <c r="CC174" s="272"/>
      <c r="CD174" s="501"/>
      <c r="CE174" s="521"/>
      <c r="CF174" s="505"/>
      <c r="CG174" s="330"/>
      <c r="CH174" s="267"/>
      <c r="CI174" s="309"/>
      <c r="CJ174" s="499"/>
      <c r="CK174" s="267"/>
      <c r="CL174" s="363"/>
      <c r="CM174" s="330"/>
      <c r="CN174" s="267"/>
      <c r="CO174" s="272"/>
      <c r="CP174" s="501"/>
      <c r="CQ174" s="267"/>
      <c r="CR174" s="807"/>
      <c r="CS174" s="330"/>
      <c r="CT174" s="267"/>
      <c r="CU174" s="272"/>
      <c r="CV174" s="1207"/>
      <c r="CW174" s="323"/>
      <c r="CX174" s="224"/>
      <c r="CY174" s="1127"/>
      <c r="CZ174" s="306"/>
      <c r="DA174" s="272"/>
      <c r="DB174" s="309"/>
      <c r="DC174" s="306"/>
      <c r="DD174" s="313"/>
      <c r="DE174" s="309"/>
      <c r="DF174" s="306"/>
      <c r="DG174"/>
      <c r="DH174" s="309"/>
      <c r="DI174" s="306"/>
      <c r="DJ174" s="267"/>
      <c r="DK174" s="597"/>
      <c r="DL174" s="297"/>
      <c r="DM174"/>
      <c r="DN174" s="309"/>
      <c r="DO174" s="330"/>
      <c r="DP174" s="521"/>
      <c r="DQ174" s="272"/>
      <c r="DR174" s="499"/>
      <c r="DS174" s="521"/>
      <c r="DT174" s="272"/>
      <c r="DU174" s="310"/>
      <c r="DV174" s="267"/>
      <c r="DW174" s="309"/>
      <c r="DX174" s="310"/>
      <c r="DY174" s="272"/>
      <c r="DZ174" s="309"/>
      <c r="EA174" s="310"/>
      <c r="EB174" s="1051"/>
      <c r="EC174" s="309"/>
      <c r="ED174" s="670"/>
      <c r="EE174" s="272"/>
      <c r="EF174" s="272"/>
      <c r="EG174" s="389"/>
      <c r="EH174" s="272"/>
      <c r="EI174" s="363"/>
      <c r="EJ174" s="670"/>
      <c r="EK174" s="272"/>
      <c r="EL174" s="272"/>
      <c r="EM174" s="310"/>
      <c r="EN174" s="1228"/>
      <c r="EO174" s="309"/>
      <c r="EP174" s="310"/>
      <c r="EQ174" s="272"/>
      <c r="ER174" s="309"/>
      <c r="ES174" s="310"/>
      <c r="ET174" s="267"/>
      <c r="EU174" s="309"/>
      <c r="EV174" s="310"/>
      <c r="EW174" s="267"/>
      <c r="EX174" s="309"/>
      <c r="EY174" s="310"/>
      <c r="EZ174" s="267"/>
      <c r="FA174" s="309"/>
      <c r="FB174" s="310"/>
      <c r="FC174" s="267"/>
      <c r="FD174" s="309"/>
      <c r="FE174" s="310"/>
      <c r="FF174" s="267"/>
      <c r="FG174" s="309"/>
      <c r="FH174" s="310"/>
      <c r="FI174" s="267"/>
      <c r="FJ174" s="309"/>
      <c r="FK174" s="310"/>
      <c r="FL174" s="267"/>
      <c r="FM174" s="309"/>
      <c r="FN174" s="310"/>
      <c r="FO174" s="267"/>
      <c r="FP174" s="272"/>
      <c r="FQ174" s="272"/>
      <c r="FR174" s="310"/>
      <c r="FS174" s="272"/>
      <c r="FT174" s="309"/>
      <c r="FU174" s="310"/>
      <c r="FV174" s="272"/>
      <c r="FW174" s="309"/>
      <c r="FX174" s="311"/>
      <c r="FY174" s="493"/>
      <c r="FZ174" s="312"/>
      <c r="GA174" s="1131"/>
      <c r="GB174" s="389"/>
      <c r="GC174" s="323"/>
      <c r="GD174" s="244"/>
      <c r="GE174" s="548"/>
      <c r="GF174" s="267"/>
      <c r="GG174" s="390"/>
      <c r="GH174" s="361"/>
      <c r="GI174" s="267"/>
      <c r="GJ174" s="244"/>
      <c r="GK174" s="548"/>
      <c r="GL174" s="244"/>
      <c r="GM174" s="390"/>
      <c r="GN174" s="310"/>
      <c r="GO174" s="272"/>
      <c r="GP174" s="309"/>
      <c r="GQ174" s="330"/>
      <c r="GR174" s="521"/>
      <c r="GS174" s="272"/>
      <c r="GT174" s="499"/>
      <c r="GU174" s="521"/>
      <c r="GV174" s="272"/>
      <c r="GW174" s="499"/>
      <c r="GX174" s="267"/>
      <c r="GY174" s="272"/>
      <c r="GZ174" s="499"/>
      <c r="HA174" s="521"/>
      <c r="HB174" s="272"/>
      <c r="HC174" s="499"/>
      <c r="HD174" s="267"/>
      <c r="HE174" s="272"/>
      <c r="HF174" s="691"/>
      <c r="HG174" s="315"/>
      <c r="HH174" s="321"/>
      <c r="HI174" s="691"/>
      <c r="HJ174" s="315"/>
      <c r="HK174" s="321"/>
      <c r="HL174" s="670"/>
      <c r="HM174" s="315"/>
      <c r="HN174" s="315"/>
      <c r="HO174" s="691"/>
      <c r="HP174" s="267"/>
      <c r="HQ174" s="321"/>
      <c r="HR174" s="499"/>
      <c r="HS174" s="521"/>
      <c r="HT174" s="363"/>
      <c r="HU174" s="691"/>
      <c r="HV174" s="267"/>
      <c r="HW174" s="321"/>
      <c r="HX174" s="499"/>
      <c r="HY174" s="521"/>
      <c r="HZ174" s="363"/>
      <c r="IA174" s="670"/>
      <c r="IB174" s="267"/>
      <c r="IC174" s="315"/>
      <c r="ID174" s="499"/>
      <c r="IE174" s="267"/>
      <c r="IF174" s="363"/>
      <c r="IG174" s="389"/>
      <c r="IH174" s="315"/>
      <c r="II174" s="321"/>
      <c r="IJ174" s="389"/>
      <c r="IK174" s="313"/>
      <c r="IL174" s="315"/>
      <c r="IM174" s="499"/>
      <c r="IN174" s="267"/>
      <c r="IO174" s="363"/>
      <c r="IP174" s="499"/>
      <c r="IQ174" s="267"/>
      <c r="IR174" s="363"/>
      <c r="IS174" s="499"/>
      <c r="IT174" s="521"/>
      <c r="IU174" s="363"/>
      <c r="IV174" s="499"/>
      <c r="IW174" s="521"/>
      <c r="IX174" s="363"/>
      <c r="IY174" s="499"/>
      <c r="IZ174" s="521"/>
      <c r="JA174" s="363"/>
      <c r="JB174" s="385"/>
      <c r="JC174" s="521"/>
      <c r="JD174" s="363"/>
      <c r="JE174" s="499"/>
      <c r="JF174" s="521"/>
      <c r="JG174" s="363"/>
      <c r="JH174" s="499"/>
      <c r="JI174" s="267"/>
      <c r="JJ174" s="363"/>
      <c r="JK174" s="499"/>
      <c r="JL174" s="267"/>
      <c r="JM174" s="363"/>
      <c r="JN174" s="499"/>
      <c r="JO174" s="521"/>
      <c r="JP174" s="363"/>
      <c r="JQ174" s="562"/>
      <c r="JR174" s="321"/>
      <c r="JS174" s="224"/>
      <c r="JT174" s="254"/>
      <c r="JU174" s="253"/>
      <c r="JV174" s="253"/>
      <c r="JW174" s="253"/>
      <c r="JX174" s="253"/>
      <c r="JY174" s="253"/>
      <c r="JZ174" s="253"/>
      <c r="KA174" s="253"/>
      <c r="KB174" s="253"/>
      <c r="KC174" s="253"/>
      <c r="KD174" s="831"/>
      <c r="KE174" s="831"/>
      <c r="KF174" s="330"/>
      <c r="KG174" s="330"/>
      <c r="KH174" s="330"/>
      <c r="KI174" s="330"/>
      <c r="KJ174" s="330"/>
      <c r="KK174" s="330"/>
      <c r="KL174" s="330"/>
      <c r="KM174" s="330"/>
      <c r="KN174" s="330"/>
      <c r="KO174" s="330"/>
      <c r="KP174" s="330"/>
      <c r="KQ174" s="330"/>
      <c r="KR174" s="330"/>
      <c r="KS174" s="330"/>
      <c r="KT174" s="243"/>
      <c r="KU174" s="243"/>
      <c r="KV174" s="243"/>
      <c r="KW174" s="243"/>
      <c r="KX174" s="243"/>
      <c r="KY174" s="243"/>
      <c r="KZ174" s="243"/>
      <c r="LA174" s="243"/>
      <c r="LB174" s="243"/>
      <c r="LC174" s="243"/>
      <c r="LD174" s="243"/>
      <c r="LE174" s="243"/>
      <c r="LF174" s="243"/>
      <c r="LG174" s="243"/>
      <c r="LH174" s="243"/>
      <c r="LI174" s="243"/>
      <c r="LJ174" s="243"/>
      <c r="LK174" s="243"/>
      <c r="LL174" s="243"/>
      <c r="LM174" s="243"/>
      <c r="LN174" s="243"/>
      <c r="LO174" s="243"/>
      <c r="LP174" s="243"/>
      <c r="LQ174" s="243"/>
      <c r="LR174" s="243"/>
      <c r="LS174" s="243"/>
      <c r="LT174" s="243"/>
      <c r="LU174" s="243"/>
      <c r="LV174" s="243"/>
      <c r="LW174" s="243"/>
      <c r="LX174" s="243"/>
      <c r="LY174" s="243"/>
      <c r="LZ174" s="243"/>
      <c r="MA174" s="243"/>
      <c r="MB174" s="243"/>
      <c r="MC174" s="243"/>
      <c r="MD174" s="243"/>
      <c r="ME174" s="243"/>
      <c r="MF174" s="243"/>
      <c r="MG174" s="243"/>
      <c r="MH174" s="243"/>
      <c r="MI174" s="243"/>
      <c r="MJ174" s="243"/>
      <c r="MK174" s="243"/>
      <c r="ML174" s="243"/>
      <c r="MM174" s="243"/>
      <c r="MN174" s="243"/>
      <c r="MO174" s="243"/>
      <c r="MP174" s="243"/>
      <c r="MQ174" s="243"/>
      <c r="MR174" s="243"/>
      <c r="MS174" s="243"/>
      <c r="MT174" s="243"/>
      <c r="MU174" s="243"/>
      <c r="MV174" s="243"/>
      <c r="MW174" s="855"/>
      <c r="MX174" s="330"/>
      <c r="MY174" s="243"/>
      <c r="MZ174" s="243"/>
      <c r="NA174" s="243"/>
      <c r="NB174" s="364"/>
      <c r="NC174" s="1159"/>
      <c r="ND174" s="378"/>
      <c r="NE174" s="378"/>
      <c r="NF174" s="382"/>
      <c r="NG174" s="416"/>
      <c r="NH174" s="822"/>
      <c r="NI174" s="272"/>
      <c r="NJ174" s="416"/>
      <c r="NK174" s="1113"/>
      <c r="NL174" s="992"/>
      <c r="NM174" s="413"/>
      <c r="NN174" s="378"/>
      <c r="NO174" s="243"/>
      <c r="NP174" s="243"/>
      <c r="NQ174" s="276"/>
      <c r="NR174" s="254"/>
      <c r="NS174" s="757"/>
      <c r="NT174" s="757"/>
      <c r="NU174" s="758"/>
      <c r="NV174" s="758"/>
      <c r="NW174" s="758"/>
      <c r="NX174" s="234"/>
      <c r="NY174" s="241"/>
      <c r="NZ174" s="241"/>
      <c r="OA174" s="143"/>
      <c r="OB174" s="241"/>
      <c r="OC174" s="241"/>
      <c r="OD174" s="236"/>
      <c r="OE174" s="236"/>
      <c r="OF174" s="236"/>
      <c r="OG174" s="234"/>
      <c r="OH174" s="143"/>
      <c r="OI174" s="236"/>
      <c r="OJ174" s="236"/>
      <c r="OK174" s="236"/>
      <c r="OL174" s="236"/>
      <c r="OM174" s="236"/>
      <c r="ON174" s="236"/>
      <c r="OO174" s="236"/>
      <c r="OP174" s="236"/>
      <c r="OQ174" s="236"/>
      <c r="OR174" s="236"/>
      <c r="OS174" s="236"/>
      <c r="OT174" s="236"/>
      <c r="OU174" s="236"/>
      <c r="OV174" s="236"/>
      <c r="OW174" s="236"/>
      <c r="OX174" s="236"/>
      <c r="OY174" s="236"/>
      <c r="OZ174" s="236"/>
      <c r="PA174" s="236"/>
      <c r="PB174" s="236"/>
      <c r="PC174" s="236"/>
      <c r="PD174" s="236"/>
      <c r="PE174" s="236"/>
      <c r="PF174" s="236"/>
      <c r="PG174" s="236"/>
      <c r="PH174" s="236"/>
      <c r="PI174" s="236"/>
      <c r="PJ174" s="236"/>
      <c r="PK174" s="236"/>
      <c r="PL174" s="236"/>
      <c r="PM174" s="236"/>
      <c r="PN174" s="236"/>
      <c r="PO174" s="236"/>
      <c r="PP174" s="236"/>
      <c r="PQ174" s="236"/>
      <c r="PR174" s="236"/>
      <c r="PS174" s="236"/>
      <c r="PT174" s="236"/>
      <c r="PU174" s="236"/>
      <c r="PV174" s="236"/>
      <c r="PW174" s="236"/>
      <c r="PX174" s="236"/>
      <c r="PY174" s="236"/>
      <c r="PZ174" s="236"/>
      <c r="QA174" s="236"/>
      <c r="QB174" s="236"/>
      <c r="QC174" s="236"/>
      <c r="QD174" s="236"/>
      <c r="QE174" s="236"/>
      <c r="QF174" s="236"/>
      <c r="QG174" s="236"/>
      <c r="QH174" s="236"/>
      <c r="QI174" s="236"/>
      <c r="QJ174" s="236"/>
      <c r="QK174" s="236"/>
      <c r="QL174" s="236"/>
      <c r="QM174" s="236"/>
      <c r="QN174" s="236"/>
      <c r="QO174" s="236"/>
      <c r="QP174" s="236"/>
      <c r="QQ174" s="236"/>
      <c r="QR174" s="236"/>
      <c r="QS174" s="236"/>
      <c r="QT174" s="236"/>
      <c r="QU174" s="236"/>
      <c r="QV174" s="236"/>
      <c r="QW174" s="236"/>
      <c r="QX174" s="236"/>
      <c r="QY174" s="84"/>
      <c r="QZ174" s="84"/>
      <c r="RA174" s="84"/>
      <c r="RB174" s="84"/>
      <c r="RC174" s="84"/>
      <c r="RD174" s="84"/>
      <c r="RE174" s="84"/>
      <c r="RF174" s="84"/>
      <c r="RG174" s="84"/>
      <c r="RH174" s="84"/>
      <c r="RI174" s="84"/>
      <c r="RJ174" s="84"/>
      <c r="RK174" s="84"/>
      <c r="RL174" s="84"/>
      <c r="RM174" s="84"/>
      <c r="RN174" s="84"/>
      <c r="RO174" s="84"/>
      <c r="RP174" s="84"/>
      <c r="RQ174" s="84"/>
      <c r="RR174" s="84"/>
      <c r="RS174" s="84"/>
      <c r="RT174" s="84"/>
      <c r="RU174" s="84"/>
      <c r="RV174" s="84"/>
      <c r="RW174" s="84"/>
      <c r="RX174" s="84"/>
      <c r="RY174" s="84"/>
      <c r="RZ174" s="84"/>
      <c r="SA174" s="84"/>
      <c r="SB174" s="84"/>
      <c r="SC174" s="84"/>
      <c r="SD174" s="84"/>
      <c r="SE174" s="84"/>
      <c r="SF174" s="84"/>
      <c r="SG174" s="84"/>
      <c r="SH174" s="84"/>
      <c r="SI174" s="84"/>
      <c r="SJ174" s="84"/>
      <c r="SK174" s="84"/>
      <c r="SL174" s="84"/>
      <c r="SM174" s="84"/>
      <c r="SN174" s="84"/>
      <c r="SO174" s="84"/>
      <c r="SP174" s="84"/>
      <c r="SQ174" s="84"/>
      <c r="SR174" s="84"/>
      <c r="SS174" s="84"/>
      <c r="ST174" s="84"/>
      <c r="SU174" s="84"/>
      <c r="SV174" s="84"/>
      <c r="SW174" s="84"/>
      <c r="SX174" s="84"/>
      <c r="SY174" s="84"/>
      <c r="SZ174" s="84"/>
      <c r="TA174" s="84"/>
      <c r="TB174" s="84"/>
      <c r="TC174" s="84"/>
      <c r="TD174" s="84"/>
      <c r="TE174" s="84"/>
      <c r="TF174" s="84"/>
      <c r="TG174" s="84"/>
      <c r="TH174" s="84"/>
      <c r="TI174" s="84"/>
      <c r="TJ174" s="84"/>
      <c r="TK174" s="84"/>
      <c r="TL174" s="84"/>
      <c r="TM174" s="84"/>
      <c r="TN174" s="84"/>
      <c r="TO174" s="84"/>
      <c r="TP174" s="84"/>
      <c r="TQ174" s="84"/>
      <c r="TR174" s="84"/>
      <c r="TS174" s="84"/>
      <c r="TT174" s="84"/>
      <c r="TU174" s="84"/>
      <c r="TV174" s="84"/>
      <c r="TW174" s="84"/>
      <c r="TX174" s="84"/>
      <c r="TY174" s="84"/>
      <c r="TZ174" s="84"/>
      <c r="UA174" s="84"/>
      <c r="UB174" s="84"/>
      <c r="UC174" s="84"/>
      <c r="UD174" s="84"/>
      <c r="UE174" s="84"/>
      <c r="UF174" s="84"/>
      <c r="UG174" s="84"/>
      <c r="UH174" s="84"/>
      <c r="UI174" s="84"/>
    </row>
    <row r="175" spans="1:555" s="90" customFormat="1" ht="19.5" customHeight="1" thickBot="1" x14ac:dyDescent="0.4">
      <c r="A175" s="84"/>
      <c r="B175" s="1167">
        <f>EDATE(B171,1)</f>
        <v>44562</v>
      </c>
      <c r="C175" s="867">
        <f>C160</f>
        <v>25000</v>
      </c>
      <c r="D175" s="869">
        <f>(F173&lt;0)*-F173</f>
        <v>0</v>
      </c>
      <c r="E175" s="869">
        <f>(F173&gt;0)*-F173</f>
        <v>-76966.760000000009</v>
      </c>
      <c r="F175" s="867">
        <f t="shared" ref="F175:F182" si="2635">NG175</f>
        <v>9324.75</v>
      </c>
      <c r="G175" s="870">
        <f>F175+D55</f>
        <v>34324.75</v>
      </c>
      <c r="H175" s="953">
        <f>F175/D55</f>
        <v>0.37298999999999999</v>
      </c>
      <c r="I175" s="355">
        <f>F175+I171</f>
        <v>460879.48</v>
      </c>
      <c r="J175" s="355">
        <f>MAX(I55:I175)</f>
        <v>460879.48</v>
      </c>
      <c r="K175" s="355">
        <f t="shared" ref="K175:K182" si="2636">I175-J175</f>
        <v>0</v>
      </c>
      <c r="L175" s="1145">
        <f t="shared" ref="L175:L186" si="2637">B175</f>
        <v>44562</v>
      </c>
      <c r="M175" s="330">
        <f>M171</f>
        <v>0</v>
      </c>
      <c r="N175" s="1034">
        <v>6093.75</v>
      </c>
      <c r="O175" s="498">
        <f t="shared" ref="O175:O185" si="2638">N175*M175</f>
        <v>0</v>
      </c>
      <c r="P175" s="330">
        <f>P171</f>
        <v>1</v>
      </c>
      <c r="Q175" s="382">
        <f t="shared" ref="Q175:Q183" si="2639">N175/10</f>
        <v>609.375</v>
      </c>
      <c r="R175" s="274">
        <f t="shared" ref="R175:R182" si="2640">Q175*P175</f>
        <v>609.375</v>
      </c>
      <c r="S175" s="499">
        <f>S171</f>
        <v>0</v>
      </c>
      <c r="T175" s="1036">
        <v>17685</v>
      </c>
      <c r="U175" s="269">
        <f t="shared" ref="U175:U186" si="2641">T175*S175</f>
        <v>0</v>
      </c>
      <c r="V175" s="499">
        <f>V171</f>
        <v>1</v>
      </c>
      <c r="W175" s="1036">
        <v>1768.5</v>
      </c>
      <c r="X175" s="269">
        <f t="shared" ref="X175:X186" si="2642">W175*V175</f>
        <v>1768.5</v>
      </c>
      <c r="Y175" s="499">
        <f>Y171</f>
        <v>0</v>
      </c>
      <c r="Z175" s="298">
        <v>6800</v>
      </c>
      <c r="AA175" s="392">
        <f t="shared" ref="AA175:AA182" si="2643">Y175*Z175</f>
        <v>0</v>
      </c>
      <c r="AB175" s="330">
        <f>AB171</f>
        <v>0</v>
      </c>
      <c r="AC175" s="298">
        <f t="shared" ref="AC175:AC182" si="2644">Z175/2</f>
        <v>3400</v>
      </c>
      <c r="AD175" s="274">
        <f t="shared" ref="AD175:AD182" si="2645">AC175*AB175</f>
        <v>0</v>
      </c>
      <c r="AE175" s="499">
        <f>AE171</f>
        <v>1</v>
      </c>
      <c r="AF175" s="1036">
        <v>680</v>
      </c>
      <c r="AG175" s="274">
        <f t="shared" ref="AG175:AG186" si="2646">AF175*AE175</f>
        <v>680</v>
      </c>
      <c r="AH175" s="499">
        <f>AH171</f>
        <v>0</v>
      </c>
      <c r="AI175" s="1036">
        <v>8550</v>
      </c>
      <c r="AJ175" s="392">
        <f t="shared" ref="AJ175:AJ182" si="2647">AI175*AH175</f>
        <v>0</v>
      </c>
      <c r="AK175" s="330">
        <f>AK171</f>
        <v>0</v>
      </c>
      <c r="AL175" s="1036">
        <v>4275</v>
      </c>
      <c r="AM175" s="274">
        <f t="shared" ref="AM175:AM182" si="2648">AL175*AK175</f>
        <v>0</v>
      </c>
      <c r="AN175" s="499">
        <f>AN171</f>
        <v>1</v>
      </c>
      <c r="AO175" s="1036">
        <v>1710</v>
      </c>
      <c r="AP175" s="392">
        <f t="shared" ref="AP175:AP182" si="2649">AO175*AN175</f>
        <v>1710</v>
      </c>
      <c r="AQ175" s="499">
        <f>AQ171</f>
        <v>0</v>
      </c>
      <c r="AR175" s="1036">
        <v>8395</v>
      </c>
      <c r="AS175" s="392">
        <f t="shared" ref="AS175:AS182" si="2650">AR175*AQ175</f>
        <v>0</v>
      </c>
      <c r="AT175" s="276">
        <f>AT171</f>
        <v>0</v>
      </c>
      <c r="AU175" s="1036">
        <v>4197.5</v>
      </c>
      <c r="AV175" s="392">
        <f t="shared" ref="AV175:AV182" si="2651">AU175*AT175</f>
        <v>0</v>
      </c>
      <c r="AW175" s="297">
        <f>AW171</f>
        <v>1</v>
      </c>
      <c r="AX175" s="1036">
        <v>839.5</v>
      </c>
      <c r="AY175" s="274">
        <f t="shared" ref="AY175:AY182" si="2652">AX175*AW175</f>
        <v>839.5</v>
      </c>
      <c r="AZ175" s="499">
        <f>AZ171</f>
        <v>0</v>
      </c>
      <c r="BA175" s="497">
        <v>1680</v>
      </c>
      <c r="BB175" s="392">
        <f t="shared" ref="BB175:BB182" si="2653">BA175*AZ175</f>
        <v>0</v>
      </c>
      <c r="BC175" s="330">
        <f>BC171</f>
        <v>0</v>
      </c>
      <c r="BD175" s="497">
        <v>430</v>
      </c>
      <c r="BE175" s="274">
        <f t="shared" ref="BE175:BE186" si="2654">BD175*BC175</f>
        <v>0</v>
      </c>
      <c r="BF175" s="499">
        <f>BF171</f>
        <v>0</v>
      </c>
      <c r="BG175" s="1036">
        <v>4512.5</v>
      </c>
      <c r="BH175" s="358">
        <f t="shared" ref="BH175:BH186" si="2655">BG175*BF175</f>
        <v>0</v>
      </c>
      <c r="BI175" s="499">
        <f>BI171</f>
        <v>0</v>
      </c>
      <c r="BJ175" s="1036">
        <v>4425</v>
      </c>
      <c r="BK175" s="358">
        <f t="shared" ref="BK175:BK182" si="2656">BJ175*BI175</f>
        <v>0</v>
      </c>
      <c r="BL175" s="499">
        <f>BL171</f>
        <v>1</v>
      </c>
      <c r="BM175" s="382">
        <f t="shared" ref="BM175:BM182" si="2657">BJ175/2</f>
        <v>2212.5</v>
      </c>
      <c r="BN175" s="392">
        <f t="shared" ref="BN175:BN182" si="2658">BM175*BL175</f>
        <v>2212.5</v>
      </c>
      <c r="BO175" s="499">
        <f>BO171</f>
        <v>0</v>
      </c>
      <c r="BP175" s="1036">
        <v>1156.25</v>
      </c>
      <c r="BQ175" s="274">
        <f t="shared" ref="BQ175:BQ182" si="2659">BP175*BO175</f>
        <v>0</v>
      </c>
      <c r="BR175" s="499">
        <f>BR171</f>
        <v>0</v>
      </c>
      <c r="BS175" s="298">
        <v>2893.75</v>
      </c>
      <c r="BT175" s="269">
        <f t="shared" ref="BT175:BT182" si="2660">BS175*BR175</f>
        <v>0</v>
      </c>
      <c r="BU175" s="499">
        <f>BU171</f>
        <v>1</v>
      </c>
      <c r="BV175" s="298">
        <f t="shared" ref="BV175:BV186" si="2661">(BS175/2)</f>
        <v>1446.875</v>
      </c>
      <c r="BW175" s="392">
        <f t="shared" ref="BW175:BW186" si="2662">BV175*BU175</f>
        <v>1446.875</v>
      </c>
      <c r="BX175" s="499">
        <f>BX171</f>
        <v>0</v>
      </c>
      <c r="BY175" s="964">
        <v>-1530</v>
      </c>
      <c r="BZ175" s="392">
        <f t="shared" ref="BZ175:BZ182" si="2663">BY175*BX175</f>
        <v>0</v>
      </c>
      <c r="CA175" s="297">
        <f>CA171</f>
        <v>0</v>
      </c>
      <c r="CB175" s="1036">
        <v>580</v>
      </c>
      <c r="CC175" s="269">
        <f t="shared" ref="CC175:CC182" si="2664">CB175*CA175</f>
        <v>0</v>
      </c>
      <c r="CD175" s="501">
        <f>CD171</f>
        <v>0</v>
      </c>
      <c r="CE175" s="298">
        <f t="shared" ref="CE175:CE185" si="2665">CB175/2</f>
        <v>290</v>
      </c>
      <c r="CF175" s="500">
        <f t="shared" ref="CF175:CF186" si="2666">CE175*CD175</f>
        <v>0</v>
      </c>
      <c r="CG175" s="330">
        <f>CG171</f>
        <v>1</v>
      </c>
      <c r="CH175" s="1036">
        <v>58</v>
      </c>
      <c r="CI175" s="299">
        <f t="shared" ref="CI175:CI185" si="2667">CH175*CG175</f>
        <v>58</v>
      </c>
      <c r="CJ175" s="499">
        <f>CJ171</f>
        <v>0</v>
      </c>
      <c r="CK175" s="497"/>
      <c r="CL175" s="392">
        <f t="shared" ref="CL175:CL182" si="2668">CK175*CJ175</f>
        <v>0</v>
      </c>
      <c r="CM175" s="330">
        <f>CM171</f>
        <v>0</v>
      </c>
      <c r="CN175" s="497"/>
      <c r="CO175" s="269">
        <f t="shared" ref="CO175:CO182" si="2669">CN175*CM175</f>
        <v>0</v>
      </c>
      <c r="CP175" s="501">
        <f>CP171</f>
        <v>0</v>
      </c>
      <c r="CQ175" s="268"/>
      <c r="CR175" s="299"/>
      <c r="CS175" s="330">
        <f>CS171</f>
        <v>1</v>
      </c>
      <c r="CT175" s="497"/>
      <c r="CU175" s="274">
        <f t="shared" ref="CU175:CU182" si="2670">CT175*CS175</f>
        <v>0</v>
      </c>
      <c r="CV175" s="323">
        <f t="shared" ref="CV175:CV185" si="2671">O175+R175+U175+X175+AA175+AD175+AG175+AJ175+AM175+AP175+BB175+CL175+BE175+BH175+CO175+BK175+BN175+BQ175+BT175+BW175+CU175+BZ175+CR175+CC175+CF175+CI175+AS175+AV175+AY175</f>
        <v>9324.75</v>
      </c>
      <c r="CW175" s="323">
        <f>CV175+CW171</f>
        <v>460879.48</v>
      </c>
      <c r="CX175" s="223"/>
      <c r="CY175" s="1127">
        <f>EDATE(CY171,1)</f>
        <v>44562</v>
      </c>
      <c r="CZ175" s="297">
        <f>CZ171</f>
        <v>0</v>
      </c>
      <c r="DA175" s="269">
        <v>20076.25</v>
      </c>
      <c r="DB175" s="299">
        <f t="shared" ref="DB175:DB182" si="2672">DA175*CZ175</f>
        <v>0</v>
      </c>
      <c r="DC175" s="297">
        <f>DC171</f>
        <v>0</v>
      </c>
      <c r="DD175" s="298">
        <f t="shared" ref="DD175:DD182" si="2673">DA175/10</f>
        <v>2007.625</v>
      </c>
      <c r="DE175" s="299">
        <f t="shared" ref="DE175:DE182" si="2674">DD175*DC175</f>
        <v>0</v>
      </c>
      <c r="DF175" s="297">
        <f>DF171</f>
        <v>0</v>
      </c>
      <c r="DG175" s="1034">
        <v>31760</v>
      </c>
      <c r="DH175" s="299">
        <f t="shared" ref="DH175:DH182" si="2675">DG175*DF175</f>
        <v>0</v>
      </c>
      <c r="DI175" s="297">
        <f>DI171</f>
        <v>0</v>
      </c>
      <c r="DJ175" s="1036">
        <v>3176</v>
      </c>
      <c r="DK175" s="596">
        <f t="shared" ref="DK175:DK182" si="2676">DJ175*DI175</f>
        <v>0</v>
      </c>
      <c r="DL175" s="297">
        <f>DL171</f>
        <v>0</v>
      </c>
      <c r="DM175" s="1035">
        <v>-650</v>
      </c>
      <c r="DN175" s="596">
        <f t="shared" ref="DN175:DN181" si="2677">DM175*DL175</f>
        <v>0</v>
      </c>
      <c r="DO175" s="330">
        <f>DO171</f>
        <v>0</v>
      </c>
      <c r="DP175" s="298">
        <f t="shared" ref="DP175:DP186" si="2678">DM175/2</f>
        <v>-325</v>
      </c>
      <c r="DQ175" s="274">
        <f t="shared" ref="DQ175:DQ186" si="2679">DP175*DO175</f>
        <v>0</v>
      </c>
      <c r="DR175" s="499">
        <f>DR171</f>
        <v>0</v>
      </c>
      <c r="DS175" s="298">
        <f t="shared" ref="DS175:DS186" si="2680">DM175/10</f>
        <v>-65</v>
      </c>
      <c r="DT175" s="274">
        <f t="shared" ref="DT175:DT186" si="2681">DS175*DR175</f>
        <v>0</v>
      </c>
      <c r="DU175" s="297">
        <f>DU171</f>
        <v>0</v>
      </c>
      <c r="DV175" s="1036">
        <v>11122.5</v>
      </c>
      <c r="DW175" s="596">
        <f t="shared" ref="DW175:DW182" si="2682">DV175*DU175</f>
        <v>0</v>
      </c>
      <c r="DX175" s="297">
        <f>DX171</f>
        <v>0</v>
      </c>
      <c r="DY175" s="269">
        <f t="shared" ref="DY175:DY182" si="2683">DV175/2</f>
        <v>5561.25</v>
      </c>
      <c r="DZ175" s="596">
        <f t="shared" ref="DZ175:DZ182" si="2684">DY175*DX175</f>
        <v>0</v>
      </c>
      <c r="EA175" s="297">
        <f>EA171</f>
        <v>0</v>
      </c>
      <c r="EB175" s="1053">
        <v>2224.5</v>
      </c>
      <c r="EC175" s="596">
        <f t="shared" ref="EC175:EC182" si="2685">EB175*EA175</f>
        <v>0</v>
      </c>
      <c r="ED175" s="276">
        <f>ED171</f>
        <v>0</v>
      </c>
      <c r="EE175" s="274">
        <v>-7125</v>
      </c>
      <c r="EF175" s="596">
        <f t="shared" ref="EF175:EF182" si="2686">EE175*ED175</f>
        <v>0</v>
      </c>
      <c r="EG175" s="316">
        <f>EG160</f>
        <v>0</v>
      </c>
      <c r="EH175" s="269">
        <f t="shared" ref="EH175:EH182" si="2687">EE175/2</f>
        <v>-3562.5</v>
      </c>
      <c r="EI175" s="596">
        <f t="shared" ref="EI175:EI182" si="2688">EH175*EG175</f>
        <v>0</v>
      </c>
      <c r="EJ175" s="276">
        <f>EJ171</f>
        <v>0</v>
      </c>
      <c r="EK175" s="269">
        <f t="shared" ref="EK175:EK186" si="2689">EE175/10</f>
        <v>-712.5</v>
      </c>
      <c r="EL175" s="596">
        <f t="shared" ref="EL175:EL186" si="2690">EK175*EJ175</f>
        <v>0</v>
      </c>
      <c r="EM175" s="297">
        <f>EM171</f>
        <v>0</v>
      </c>
      <c r="EN175" s="1224">
        <v>310</v>
      </c>
      <c r="EO175" s="596">
        <f t="shared" ref="EO175:EO186" si="2691">EN175*EM175</f>
        <v>0</v>
      </c>
      <c r="EP175" s="297">
        <f>EP171</f>
        <v>0</v>
      </c>
      <c r="EQ175" s="269">
        <v>825</v>
      </c>
      <c r="ER175" s="596">
        <f t="shared" ref="ER175:ER186" si="2692">EQ175*EP175</f>
        <v>0</v>
      </c>
      <c r="ES175" s="297">
        <f>ES171</f>
        <v>0</v>
      </c>
      <c r="ET175" s="1036">
        <v>2370</v>
      </c>
      <c r="EU175" s="596">
        <f t="shared" ref="EU175:EU186" si="2693">ET175*ES175</f>
        <v>0</v>
      </c>
      <c r="EV175" s="297">
        <f>EV171</f>
        <v>0</v>
      </c>
      <c r="EW175" s="1036">
        <v>1981.25</v>
      </c>
      <c r="EX175" s="596">
        <f t="shared" ref="EX175:EX182" si="2694">EW175*EV175</f>
        <v>0</v>
      </c>
      <c r="EY175" s="297">
        <f>EY171</f>
        <v>0</v>
      </c>
      <c r="EZ175" s="1036">
        <v>990.62</v>
      </c>
      <c r="FA175" s="596">
        <f t="shared" ref="FA175:FA182" si="2695">EZ175*EY175</f>
        <v>0</v>
      </c>
      <c r="FB175" s="297">
        <f>FB171</f>
        <v>0</v>
      </c>
      <c r="FC175" s="1036">
        <v>2081.25</v>
      </c>
      <c r="FD175" s="596">
        <f t="shared" ref="FD175:FD182" si="2696">FC175*FB175</f>
        <v>0</v>
      </c>
      <c r="FE175" s="297">
        <f>FE171</f>
        <v>0</v>
      </c>
      <c r="FF175" s="1036">
        <v>2018.75</v>
      </c>
      <c r="FG175" s="596">
        <f t="shared" ref="FG175:FG182" si="2697">FF175*FE175</f>
        <v>0</v>
      </c>
      <c r="FH175" s="297">
        <f>FH171</f>
        <v>0</v>
      </c>
      <c r="FI175" s="1036">
        <v>1009.37</v>
      </c>
      <c r="FJ175" s="596">
        <f t="shared" ref="FJ175:FJ182" si="2698">FI175*FH175</f>
        <v>0</v>
      </c>
      <c r="FK175" s="297">
        <f>FK171</f>
        <v>0</v>
      </c>
      <c r="FL175" s="1036">
        <v>1615</v>
      </c>
      <c r="FM175" s="596">
        <f t="shared" ref="FM175:FM182" si="2699">FL175*FK175</f>
        <v>0</v>
      </c>
      <c r="FN175" s="297">
        <f>FN171</f>
        <v>0</v>
      </c>
      <c r="FO175" s="1036">
        <v>3690</v>
      </c>
      <c r="FP175" s="274">
        <f t="shared" ref="FP175:FP182" si="2700">FO175*FN175</f>
        <v>0</v>
      </c>
      <c r="FQ175" s="274"/>
      <c r="FR175" s="297">
        <f>FR171</f>
        <v>0</v>
      </c>
      <c r="FS175" s="269">
        <f t="shared" ref="FS175:FS182" si="2701">FO175/2</f>
        <v>1845</v>
      </c>
      <c r="FT175" s="596">
        <f t="shared" ref="FT175:FT182" si="2702">FS175*FR175</f>
        <v>0</v>
      </c>
      <c r="FU175" s="297">
        <f>FU171</f>
        <v>0</v>
      </c>
      <c r="FV175" s="269">
        <f t="shared" ref="FV175:FV182" si="2703">FO175/10</f>
        <v>369</v>
      </c>
      <c r="FW175" s="596">
        <f t="shared" ref="FW175:FW182" si="2704">FV175*FU175</f>
        <v>0</v>
      </c>
      <c r="FX175" s="301">
        <f t="shared" ref="FX175:FX182" si="2705">DB175+DE175+DH175+DK175+DN175+DQ175+DT175+DW175+DZ175+EC175+EF175+EI175+EL175+EO175+ER175+EU175+EX175+FA175+FD175+FG175+FJ175+FM175+FP175+FT175+FW175</f>
        <v>0</v>
      </c>
      <c r="FY175" s="492">
        <f>FX175+FY171</f>
        <v>0</v>
      </c>
      <c r="FZ175" s="302"/>
      <c r="GA175" s="1131">
        <f t="shared" ref="GA175:GA182" si="2706">JT151</f>
        <v>44562</v>
      </c>
      <c r="GB175" s="316">
        <f>GB171</f>
        <v>0</v>
      </c>
      <c r="GC175" s="1034">
        <v>12572.5</v>
      </c>
      <c r="GD175" s="268">
        <f t="shared" ref="GD175:GD182" si="2707">GC175*GB175</f>
        <v>0</v>
      </c>
      <c r="GE175" s="316">
        <f>GE171</f>
        <v>0</v>
      </c>
      <c r="GF175" s="1036">
        <v>1257.25</v>
      </c>
      <c r="GG175" s="386">
        <f t="shared" ref="GG175:GG186" si="2708">GF175*GE175</f>
        <v>0</v>
      </c>
      <c r="GH175" s="669">
        <f>GH171</f>
        <v>0</v>
      </c>
      <c r="GI175" s="1036">
        <v>35040</v>
      </c>
      <c r="GJ175" s="268">
        <f t="shared" ref="GJ175:GJ186" si="2709">GI175*GH175</f>
        <v>0</v>
      </c>
      <c r="GK175" s="546">
        <f>GK171</f>
        <v>0</v>
      </c>
      <c r="GL175" s="268">
        <f t="shared" ref="GL175:GL183" si="2710">GI175/10</f>
        <v>3504</v>
      </c>
      <c r="GM175" s="386">
        <f t="shared" ref="GM175:GM182" si="2711">GL175*GK175</f>
        <v>0</v>
      </c>
      <c r="GN175" s="297">
        <f>GN171</f>
        <v>0</v>
      </c>
      <c r="GO175" s="269">
        <v>-3415</v>
      </c>
      <c r="GP175" s="596">
        <f t="shared" ref="GP175:GP182" si="2712">GO175*GN175</f>
        <v>0</v>
      </c>
      <c r="GQ175" s="330">
        <f>GQ171</f>
        <v>0</v>
      </c>
      <c r="GR175" s="1035">
        <v>-1707.5</v>
      </c>
      <c r="GS175" s="274">
        <f t="shared" ref="GS175:GS182" si="2713">GR175*GQ175</f>
        <v>0</v>
      </c>
      <c r="GT175" s="499">
        <f>GT171</f>
        <v>0</v>
      </c>
      <c r="GU175" s="1035">
        <v>-341.5</v>
      </c>
      <c r="GV175" s="274">
        <f t="shared" ref="GV175:GV182" si="2714">GU175*GT175</f>
        <v>0</v>
      </c>
      <c r="GW175" s="499">
        <f>GW171</f>
        <v>0</v>
      </c>
      <c r="GX175" s="1036">
        <v>11282.5</v>
      </c>
      <c r="GY175" s="274">
        <f t="shared" ref="GY175:GY182" si="2715">GX175*GW175</f>
        <v>0</v>
      </c>
      <c r="GZ175" s="499">
        <f>GZ171</f>
        <v>0</v>
      </c>
      <c r="HA175" s="298">
        <f t="shared" ref="HA175:HA182" si="2716">GX175/2</f>
        <v>5641.25</v>
      </c>
      <c r="HB175" s="274">
        <f t="shared" ref="HB175:HB182" si="2717">HA175*GZ175</f>
        <v>0</v>
      </c>
      <c r="HC175" s="499">
        <f>HC171</f>
        <v>0</v>
      </c>
      <c r="HD175" s="1036">
        <v>2256.5</v>
      </c>
      <c r="HE175" s="274">
        <f t="shared" ref="HE175:HE182" si="2718">HD175*HC175</f>
        <v>0</v>
      </c>
      <c r="HF175" s="691">
        <f>HF170</f>
        <v>0</v>
      </c>
      <c r="HG175" s="317">
        <v>-7585</v>
      </c>
      <c r="HH175" s="498">
        <f t="shared" ref="HH175:HH182" si="2719">HG175*HF175</f>
        <v>0</v>
      </c>
      <c r="HI175" s="691">
        <f>HI170</f>
        <v>0</v>
      </c>
      <c r="HJ175" s="317">
        <f t="shared" ref="HJ175:HJ182" si="2720">HG175/2</f>
        <v>-3792.5</v>
      </c>
      <c r="HK175" s="498">
        <f t="shared" ref="HK175:HK182" si="2721">HJ175*HI175</f>
        <v>0</v>
      </c>
      <c r="HL175" s="276">
        <f>HL171</f>
        <v>0</v>
      </c>
      <c r="HM175" s="317">
        <f t="shared" ref="HM175:HM182" si="2722">HG175/10</f>
        <v>-758.5</v>
      </c>
      <c r="HN175" s="317">
        <f t="shared" ref="HN175:HN182" si="2723">HM175*HL175</f>
        <v>0</v>
      </c>
      <c r="HO175" s="691">
        <f>HO170</f>
        <v>0</v>
      </c>
      <c r="HP175" s="964">
        <v>-825</v>
      </c>
      <c r="HQ175" s="498">
        <f t="shared" ref="HQ175:HQ186" si="2724">HP175*HO175</f>
        <v>0</v>
      </c>
      <c r="HR175" s="499"/>
      <c r="HS175" s="298"/>
      <c r="HT175" s="392"/>
      <c r="HU175" s="691">
        <f>HU170</f>
        <v>0</v>
      </c>
      <c r="HV175" s="1036">
        <v>1235</v>
      </c>
      <c r="HW175" s="498">
        <f t="shared" ref="HW175:HW186" si="2725">HV175*HU175</f>
        <v>0</v>
      </c>
      <c r="HX175" s="499"/>
      <c r="HY175" s="298"/>
      <c r="HZ175" s="392"/>
      <c r="IA175" s="276">
        <f>IA171</f>
        <v>0</v>
      </c>
      <c r="IB175" s="964">
        <v>-1000</v>
      </c>
      <c r="IC175" s="317">
        <f t="shared" ref="IC175:IC186" si="2726">IB175*IA175</f>
        <v>0</v>
      </c>
      <c r="ID175" s="499">
        <f>ID171</f>
        <v>0</v>
      </c>
      <c r="IE175" s="964">
        <v>-175.75</v>
      </c>
      <c r="IF175" s="392">
        <f t="shared" ref="IF175:IF186" si="2727">IE175*ID175</f>
        <v>0</v>
      </c>
      <c r="IG175" s="316">
        <f>IG171</f>
        <v>0</v>
      </c>
      <c r="IH175" s="317">
        <v>1643.75</v>
      </c>
      <c r="II175" s="498">
        <f t="shared" ref="II175:II182" si="2728">IH175*IG175</f>
        <v>0</v>
      </c>
      <c r="IJ175" s="316">
        <f>IJ171</f>
        <v>0</v>
      </c>
      <c r="IK175" s="298">
        <f t="shared" ref="IK175:IK182" si="2729">IH175/2</f>
        <v>821.875</v>
      </c>
      <c r="IL175" s="317">
        <f t="shared" ref="IL175:IL182" si="2730">IK175*IJ175</f>
        <v>0</v>
      </c>
      <c r="IM175" s="499">
        <f>IM171</f>
        <v>0</v>
      </c>
      <c r="IN175" s="1036">
        <v>123.88</v>
      </c>
      <c r="IO175" s="392">
        <f t="shared" ref="IO175:IO182" si="2731">IN175*IM175</f>
        <v>0</v>
      </c>
      <c r="IP175" s="499">
        <f>IP171</f>
        <v>0</v>
      </c>
      <c r="IQ175" s="1036">
        <v>1700</v>
      </c>
      <c r="IR175" s="392">
        <f t="shared" ref="IR175:IR182" si="2732">IQ175*IP175</f>
        <v>0</v>
      </c>
      <c r="IS175" s="499"/>
      <c r="IT175" s="298"/>
      <c r="IU175" s="392"/>
      <c r="IV175" s="499">
        <f>IV171</f>
        <v>0</v>
      </c>
      <c r="IW175" s="298">
        <v>2068.75</v>
      </c>
      <c r="IX175" s="392">
        <f t="shared" ref="IX175:IX186" si="2733">IW175*IV175</f>
        <v>0</v>
      </c>
      <c r="IY175" s="499">
        <f>IY171</f>
        <v>0</v>
      </c>
      <c r="IZ175" s="298">
        <f t="shared" ref="IZ175:IZ183" si="2734">IW175/2</f>
        <v>1034.375</v>
      </c>
      <c r="JA175" s="392">
        <f t="shared" ref="JA175:JA186" si="2735">IZ175*IY175</f>
        <v>0</v>
      </c>
      <c r="JB175" s="385">
        <f>JB171</f>
        <v>0</v>
      </c>
      <c r="JC175" s="298">
        <v>158.87</v>
      </c>
      <c r="JD175" s="392">
        <f t="shared" ref="JD175:JD182" si="2736">JC175*JB175</f>
        <v>0</v>
      </c>
      <c r="JE175" s="499">
        <f>JE171</f>
        <v>0</v>
      </c>
      <c r="JF175" s="298">
        <v>1100</v>
      </c>
      <c r="JG175" s="392">
        <f t="shared" ref="JG175:JG182" si="2737">JF175*JE175</f>
        <v>0</v>
      </c>
      <c r="JH175" s="499">
        <f>JH171</f>
        <v>0</v>
      </c>
      <c r="JI175" s="1036">
        <v>9580</v>
      </c>
      <c r="JJ175" s="392">
        <f t="shared" ref="JJ175:JJ182" si="2738">JI175*JH175</f>
        <v>0</v>
      </c>
      <c r="JK175" s="499">
        <f>JK171</f>
        <v>0</v>
      </c>
      <c r="JL175" s="1036">
        <f t="shared" ref="JL175:JL186" si="2739">JI175/2</f>
        <v>4790</v>
      </c>
      <c r="JM175" s="392">
        <f t="shared" ref="JM175:JM182" si="2740">JL175*JK175</f>
        <v>0</v>
      </c>
      <c r="JN175" s="499">
        <f>JN171</f>
        <v>0</v>
      </c>
      <c r="JO175" s="298">
        <f t="shared" ref="JO175:JO186" si="2741">JI175/10</f>
        <v>958</v>
      </c>
      <c r="JP175" s="392">
        <f t="shared" ref="JP175:JP182" si="2742">JO175*JN175</f>
        <v>0</v>
      </c>
      <c r="JQ175" s="561">
        <f t="shared" ref="JQ175:JQ185" si="2743">GD175+GG175+GJ175+GM175+GP175+GS175+GV175+GY175+HB175+HE175+HH175+HK175+HN175+HQ175+HW175+IC175+II175+IL175+IR175+IX175+JA175+JG175+JJ175+JM175+JP175+HT175+HZ175+IF175+IO175+IU175+JD175</f>
        <v>0</v>
      </c>
      <c r="JR175" s="498">
        <f>JR171+JQ175</f>
        <v>0</v>
      </c>
      <c r="JS175" s="223"/>
      <c r="JT175" s="251" t="s">
        <v>0</v>
      </c>
      <c r="JU175" s="252" t="str">
        <f t="shared" ref="JU175:KZ175" si="2744">JU53</f>
        <v>ES SP 500</v>
      </c>
      <c r="JV175" s="252" t="str">
        <f t="shared" si="2744"/>
        <v>ET SP 500 Micro</v>
      </c>
      <c r="JW175" s="252" t="str">
        <f t="shared" si="2744"/>
        <v>NQ NASDAQ</v>
      </c>
      <c r="JX175" s="252" t="str">
        <f t="shared" si="2744"/>
        <v>NM NASDAQ Micro</v>
      </c>
      <c r="JY175" s="252" t="str">
        <f t="shared" si="2744"/>
        <v>GC Gold 100 Ounce</v>
      </c>
      <c r="JZ175" s="252" t="str">
        <f t="shared" si="2744"/>
        <v>QO Gold 50 Ounce</v>
      </c>
      <c r="KA175" s="252" t="str">
        <f t="shared" si="2744"/>
        <v>GR Gold 10 Ounce</v>
      </c>
      <c r="KB175" s="252" t="str">
        <f t="shared" si="2744"/>
        <v>SI Silver 5000 Ounces</v>
      </c>
      <c r="KC175" s="252" t="str">
        <f t="shared" si="2744"/>
        <v>QI Silver 2500 Ounces</v>
      </c>
      <c r="KD175" s="252" t="str">
        <f t="shared" si="2744"/>
        <v>SO Silver 1000 Ounces</v>
      </c>
      <c r="KE175" s="252" t="str">
        <f t="shared" si="2744"/>
        <v>HG Copper 25,000</v>
      </c>
      <c r="KF175" s="252" t="str">
        <f t="shared" si="2744"/>
        <v>QC Copper 12,500</v>
      </c>
      <c r="KG175" s="252" t="str">
        <f t="shared" si="2744"/>
        <v>QL Copper 2,500</v>
      </c>
      <c r="KH175" s="252" t="str">
        <f t="shared" si="2744"/>
        <v>A6 100,000 AUD</v>
      </c>
      <c r="KI175" s="252" t="str">
        <f t="shared" si="2744"/>
        <v>D6 100,000 CAD</v>
      </c>
      <c r="KJ175" s="252" t="str">
        <f t="shared" si="2744"/>
        <v>S6 125,000 CHF</v>
      </c>
      <c r="KK175" s="252" t="str">
        <f t="shared" si="2744"/>
        <v>E6 125,000 EUR</v>
      </c>
      <c r="KL175" s="252" t="str">
        <f t="shared" si="2744"/>
        <v>E7 62,500 EUR</v>
      </c>
      <c r="KM175" s="252" t="str">
        <f t="shared" si="2744"/>
        <v>B6 GBP 62,500</v>
      </c>
      <c r="KN175" s="252" t="str">
        <f t="shared" si="2744"/>
        <v>J6 12,5M JPY</v>
      </c>
      <c r="KO175" s="252" t="str">
        <f t="shared" si="2744"/>
        <v>J7 6.25M JPY</v>
      </c>
      <c r="KP175" s="252" t="str">
        <f t="shared" si="2744"/>
        <v>DX 100,000 USD</v>
      </c>
      <c r="KQ175" s="252" t="str">
        <f t="shared" si="2744"/>
        <v>CL Crude 1000 Barrels</v>
      </c>
      <c r="KR175" s="252" t="str">
        <f t="shared" si="2744"/>
        <v>QM Crude 500 Barrels</v>
      </c>
      <c r="KS175" s="252" t="str">
        <f t="shared" si="2744"/>
        <v>CY Crude 100 Barrels</v>
      </c>
      <c r="KT175" s="485" t="str">
        <f t="shared" si="2744"/>
        <v>ES SP 500</v>
      </c>
      <c r="KU175" s="485" t="str">
        <f t="shared" si="2744"/>
        <v>ET S&amp;P Micro</v>
      </c>
      <c r="KV175" s="485" t="str">
        <f t="shared" si="2744"/>
        <v xml:space="preserve">NQ Nasdaq 100 </v>
      </c>
      <c r="KW175" s="485" t="str">
        <f t="shared" si="2744"/>
        <v>NM Nasdaq 100 Micro</v>
      </c>
      <c r="KX175" s="485" t="str">
        <f t="shared" si="2744"/>
        <v>GC Gold 100</v>
      </c>
      <c r="KY175" s="485" t="str">
        <f t="shared" si="2744"/>
        <v>QO Gold 50</v>
      </c>
      <c r="KZ175" s="485" t="str">
        <f t="shared" si="2744"/>
        <v>GR Gold 10</v>
      </c>
      <c r="LA175" s="485" t="str">
        <f t="shared" ref="LA175:MF175" si="2745">LA53</f>
        <v>SI Silver 5000</v>
      </c>
      <c r="LB175" s="485" t="str">
        <f t="shared" si="2745"/>
        <v>QI Silver 2500</v>
      </c>
      <c r="LC175" s="485" t="str">
        <f t="shared" si="2745"/>
        <v>SO Silver 1000</v>
      </c>
      <c r="LD175" s="485" t="str">
        <f t="shared" si="2745"/>
        <v>HG Copper 25,000</v>
      </c>
      <c r="LE175" s="485" t="str">
        <f t="shared" si="2745"/>
        <v>QC Copper 12,500</v>
      </c>
      <c r="LF175" s="485" t="str">
        <f t="shared" si="2745"/>
        <v>QL Copper 2,500</v>
      </c>
      <c r="LG175" s="485" t="str">
        <f t="shared" si="2745"/>
        <v>A6 100,000 AUD</v>
      </c>
      <c r="LH175" s="485" t="str">
        <f t="shared" si="2745"/>
        <v>D6 100,000 CAD</v>
      </c>
      <c r="LI175" s="485" t="str">
        <f t="shared" si="2745"/>
        <v>S6 125,000 CHF</v>
      </c>
      <c r="LJ175" s="485" t="str">
        <f t="shared" si="2745"/>
        <v>E6 125,000 EUR</v>
      </c>
      <c r="LK175" s="485" t="str">
        <f t="shared" si="2745"/>
        <v>E7 62,500 EUR</v>
      </c>
      <c r="LL175" s="485" t="str">
        <f t="shared" si="2745"/>
        <v>B6 GBP 62,500</v>
      </c>
      <c r="LM175" s="485" t="str">
        <f t="shared" si="2745"/>
        <v>J6 12.5 M JPY</v>
      </c>
      <c r="LN175" s="485" t="str">
        <f t="shared" si="2745"/>
        <v>J7 6.25 M JPY</v>
      </c>
      <c r="LO175" s="485" t="str">
        <f t="shared" si="2745"/>
        <v>CL Crude 1000 Barrels</v>
      </c>
      <c r="LP175" s="485" t="str">
        <f t="shared" si="2745"/>
        <v>QM Crude 500 Barrels</v>
      </c>
      <c r="LQ175" s="485" t="str">
        <f t="shared" si="2745"/>
        <v>CY Crude 100 Barrels</v>
      </c>
      <c r="LR175" s="850" t="str">
        <f t="shared" si="2745"/>
        <v>ES SP 500</v>
      </c>
      <c r="LS175" s="850" t="str">
        <f t="shared" si="2745"/>
        <v>ET S&amp;P 500 Micro</v>
      </c>
      <c r="LT175" s="850">
        <f t="shared" si="2745"/>
        <v>0</v>
      </c>
      <c r="LU175" s="850" t="str">
        <f t="shared" si="2745"/>
        <v>NM Nasdaq 100 Micro</v>
      </c>
      <c r="LV175" s="850" t="str">
        <f t="shared" si="2745"/>
        <v>GC Gold 100</v>
      </c>
      <c r="LW175" s="850" t="str">
        <f t="shared" si="2745"/>
        <v>QO Gold 50</v>
      </c>
      <c r="LX175" s="850" t="str">
        <f t="shared" si="2745"/>
        <v>GR Gold 10</v>
      </c>
      <c r="LY175" s="850" t="str">
        <f t="shared" si="2745"/>
        <v>SI Silver 5000</v>
      </c>
      <c r="LZ175" s="850" t="str">
        <f t="shared" si="2745"/>
        <v>QI Silver 2500</v>
      </c>
      <c r="MA175" s="850" t="str">
        <f t="shared" si="2745"/>
        <v>SO Silver 1000</v>
      </c>
      <c r="MB175" s="850" t="str">
        <f t="shared" si="2745"/>
        <v>HG Copper 25,000</v>
      </c>
      <c r="MC175" s="850" t="str">
        <f t="shared" si="2745"/>
        <v>QC Copper 12,500</v>
      </c>
      <c r="MD175" s="850" t="str">
        <f t="shared" si="2745"/>
        <v>QC Copper 12,500</v>
      </c>
      <c r="ME175" s="850" t="str">
        <f t="shared" si="2745"/>
        <v>A6 100.000</v>
      </c>
      <c r="MF175" s="850" t="str">
        <f t="shared" si="2745"/>
        <v>CAD 100,000</v>
      </c>
      <c r="MG175" s="850" t="str">
        <f t="shared" ref="MG175:MV175" si="2746">MG53</f>
        <v>S6 125,000 CHF</v>
      </c>
      <c r="MH175" s="850" t="str">
        <f t="shared" si="2746"/>
        <v>E6 EUR 125,000</v>
      </c>
      <c r="MI175" s="850" t="str">
        <f t="shared" si="2746"/>
        <v>E7 EUR 62,500</v>
      </c>
      <c r="MJ175" s="850" t="str">
        <f t="shared" si="2746"/>
        <v>B6 GBP 62,500</v>
      </c>
      <c r="MK175" s="850" t="str">
        <f t="shared" si="2746"/>
        <v>J6 JPY 12.5M</v>
      </c>
      <c r="ML175" s="850" t="str">
        <f t="shared" si="2746"/>
        <v>J7 JPY  6.25M</v>
      </c>
      <c r="MM175" s="850" t="str">
        <f t="shared" si="2746"/>
        <v>DX Dollar 100,000</v>
      </c>
      <c r="MN175" s="850" t="str">
        <f t="shared" si="2746"/>
        <v>CL Crude 1000 Barrels</v>
      </c>
      <c r="MO175" s="850" t="str">
        <f t="shared" si="2746"/>
        <v>QM Crude 500 Barrels</v>
      </c>
      <c r="MP175" s="850" t="str">
        <f t="shared" si="2746"/>
        <v>CY Crude 100 Barrels</v>
      </c>
      <c r="MQ175" s="850">
        <f t="shared" si="2746"/>
        <v>0</v>
      </c>
      <c r="MR175" s="850">
        <f t="shared" si="2746"/>
        <v>0</v>
      </c>
      <c r="MS175" s="850" t="str">
        <f t="shared" si="2746"/>
        <v>WN 12,500 CHF</v>
      </c>
      <c r="MT175" s="850" t="str">
        <f t="shared" si="2746"/>
        <v>MF 12,500 EUR</v>
      </c>
      <c r="MU175" s="850">
        <f t="shared" si="2746"/>
        <v>0</v>
      </c>
      <c r="MV175" s="850">
        <f t="shared" si="2746"/>
        <v>0</v>
      </c>
      <c r="MW175" s="858"/>
      <c r="MX175" s="853" t="str">
        <f>MX53</f>
        <v>60 Total</v>
      </c>
      <c r="MY175" s="856" t="str">
        <f>MY53</f>
        <v>180 Total</v>
      </c>
      <c r="MZ175" s="857" t="str">
        <f>MZ53</f>
        <v>300 Total</v>
      </c>
      <c r="NA175" s="860"/>
      <c r="NB175" s="359"/>
      <c r="NC175" s="1159">
        <f t="shared" ref="NC175:NC182" si="2747">JT151</f>
        <v>44562</v>
      </c>
      <c r="ND175" s="378">
        <f t="shared" ref="ND175:ND184" si="2748">CV175</f>
        <v>9324.75</v>
      </c>
      <c r="NE175" s="378">
        <f t="shared" ref="NE175:NE184" si="2749">FX175</f>
        <v>0</v>
      </c>
      <c r="NF175" s="382">
        <f t="shared" ref="NF175:NF182" si="2750">JQ175</f>
        <v>0</v>
      </c>
      <c r="NG175" s="274">
        <f t="shared" ref="NG175:NG182" si="2751">SUM(ND175:NF175)</f>
        <v>9324.75</v>
      </c>
      <c r="NH175" s="819">
        <f t="shared" ref="NH175:NH182" si="2752">NC175</f>
        <v>44562</v>
      </c>
      <c r="NI175" s="269">
        <f t="shared" ref="NI175:NI182" si="2753">NG175*NK175</f>
        <v>9324.75</v>
      </c>
      <c r="NJ175" s="274">
        <f t="shared" ref="NJ175:NJ182" si="2754">NL175*NG175</f>
        <v>0</v>
      </c>
      <c r="NK175" s="1113">
        <f t="shared" ref="NK175:NK182" si="2755">(NG175&gt;0)*1</f>
        <v>1</v>
      </c>
      <c r="NL175" s="992">
        <f t="shared" ref="NL175:NL182" si="2756">(NG175&lt;0)*1</f>
        <v>0</v>
      </c>
      <c r="NM175" s="413">
        <f t="shared" ref="NM175:NM182" si="2757">NC175</f>
        <v>44562</v>
      </c>
      <c r="NN175" s="378">
        <f>NN171+NG175</f>
        <v>460879.48</v>
      </c>
      <c r="NO175" s="243">
        <f>MAX(NN55:NN175)</f>
        <v>460879.48</v>
      </c>
      <c r="NP175" s="243">
        <f t="shared" ref="NP175:NP182" si="2758">NN175-NO175</f>
        <v>0</v>
      </c>
      <c r="NQ175" s="276">
        <f>(NP175=NP203)*1</f>
        <v>0</v>
      </c>
      <c r="NR175" s="254">
        <f t="shared" ref="NR175:NR182" si="2759">NQ175*NM175</f>
        <v>0</v>
      </c>
      <c r="NS175" s="757"/>
      <c r="NT175" s="757"/>
      <c r="NU175" s="758"/>
      <c r="NV175" s="758"/>
      <c r="NW175" s="758"/>
      <c r="NX175" s="234"/>
      <c r="NY175" s="241"/>
      <c r="NZ175" s="241"/>
      <c r="OA175" s="143"/>
      <c r="OB175" s="241"/>
      <c r="OC175" s="241"/>
      <c r="OD175" s="236"/>
      <c r="OE175" s="236"/>
      <c r="OF175" s="236"/>
      <c r="OG175" s="234"/>
      <c r="OH175" s="143"/>
      <c r="OI175" s="236"/>
      <c r="OJ175" s="236"/>
      <c r="OK175" s="236"/>
      <c r="OL175" s="236"/>
      <c r="OM175" s="236"/>
      <c r="ON175" s="236"/>
      <c r="OO175" s="236"/>
      <c r="OP175" s="236"/>
      <c r="OQ175" s="236"/>
      <c r="OR175" s="236"/>
      <c r="OS175" s="236"/>
      <c r="OT175" s="236"/>
      <c r="OU175" s="236"/>
      <c r="OV175" s="236"/>
      <c r="OW175" s="236"/>
      <c r="OX175" s="236"/>
      <c r="OY175" s="236"/>
      <c r="OZ175" s="236"/>
      <c r="PA175" s="236"/>
      <c r="PB175" s="236"/>
      <c r="PC175" s="236"/>
      <c r="PD175" s="236"/>
      <c r="PE175" s="236"/>
      <c r="PF175" s="236"/>
      <c r="PG175" s="236"/>
      <c r="PH175" s="236"/>
      <c r="PI175" s="236"/>
      <c r="PJ175" s="236"/>
      <c r="PK175" s="236"/>
      <c r="PL175" s="236"/>
      <c r="PM175" s="236"/>
      <c r="PN175" s="236"/>
      <c r="PO175" s="236"/>
      <c r="PP175" s="236"/>
      <c r="PQ175" s="236"/>
      <c r="PR175" s="236"/>
      <c r="PS175" s="236"/>
      <c r="PT175" s="236"/>
      <c r="PU175" s="236"/>
      <c r="PV175" s="236"/>
      <c r="PW175" s="236"/>
      <c r="PX175" s="236"/>
      <c r="PY175" s="236"/>
      <c r="PZ175" s="236"/>
      <c r="QA175" s="236"/>
      <c r="QB175" s="236"/>
      <c r="QC175" s="236"/>
      <c r="QD175" s="236"/>
      <c r="QE175" s="236"/>
      <c r="QF175" s="236"/>
      <c r="QG175" s="236"/>
      <c r="QH175" s="236"/>
      <c r="QI175" s="236"/>
      <c r="QJ175" s="236"/>
      <c r="QK175" s="236"/>
      <c r="QL175" s="236"/>
      <c r="QM175" s="236"/>
      <c r="QN175" s="236"/>
      <c r="QO175" s="236"/>
      <c r="QP175" s="236"/>
      <c r="QQ175" s="236"/>
      <c r="QR175" s="236"/>
      <c r="QS175" s="236"/>
      <c r="QT175" s="236"/>
      <c r="QU175" s="236"/>
      <c r="QV175" s="236"/>
      <c r="QW175" s="236"/>
      <c r="QX175" s="236"/>
      <c r="QY175" s="84"/>
      <c r="QZ175" s="84"/>
      <c r="RA175" s="84"/>
      <c r="RB175" s="84"/>
      <c r="RC175" s="84"/>
      <c r="RD175" s="84"/>
      <c r="RE175" s="84"/>
      <c r="RF175" s="84"/>
      <c r="RG175" s="84"/>
      <c r="RH175" s="84"/>
      <c r="RI175" s="84"/>
      <c r="RJ175" s="84"/>
      <c r="RK175" s="84"/>
      <c r="RL175" s="84"/>
      <c r="RM175" s="84"/>
      <c r="RN175" s="84"/>
      <c r="RO175" s="84"/>
      <c r="RP175" s="84"/>
      <c r="RQ175" s="84"/>
      <c r="RR175" s="84"/>
      <c r="RS175" s="84"/>
      <c r="RT175" s="84"/>
      <c r="RU175" s="84"/>
      <c r="RV175" s="84"/>
      <c r="RW175" s="84"/>
      <c r="RX175" s="84"/>
      <c r="RY175" s="84"/>
      <c r="RZ175" s="84"/>
      <c r="SA175" s="84"/>
      <c r="SB175" s="84"/>
      <c r="SC175" s="84"/>
      <c r="SD175" s="84"/>
      <c r="SE175" s="84"/>
      <c r="SF175" s="84"/>
      <c r="SG175" s="84"/>
      <c r="SH175" s="84"/>
      <c r="SI175" s="84"/>
      <c r="SJ175" s="84"/>
      <c r="SK175" s="84"/>
      <c r="SL175" s="84"/>
      <c r="SM175" s="84"/>
      <c r="SN175" s="84"/>
      <c r="SO175" s="84"/>
      <c r="SP175" s="84"/>
      <c r="SQ175" s="84"/>
      <c r="SR175" s="84"/>
      <c r="SS175" s="84"/>
      <c r="ST175" s="84"/>
      <c r="SU175" s="84"/>
      <c r="SV175" s="84"/>
      <c r="SW175" s="84"/>
      <c r="SX175" s="84"/>
      <c r="SY175" s="84"/>
      <c r="SZ175" s="84"/>
      <c r="TA175" s="84"/>
      <c r="TB175" s="84"/>
      <c r="TC175" s="84"/>
      <c r="TD175" s="84"/>
      <c r="TE175" s="84"/>
      <c r="TF175" s="84"/>
      <c r="TG175" s="84"/>
      <c r="TH175" s="84"/>
      <c r="TI175" s="84"/>
      <c r="TJ175" s="84"/>
      <c r="TK175" s="84"/>
      <c r="TL175" s="84"/>
      <c r="TM175" s="84"/>
      <c r="TN175" s="84"/>
      <c r="TO175" s="84"/>
      <c r="TP175" s="84"/>
      <c r="TQ175" s="84"/>
      <c r="TR175" s="84"/>
      <c r="TS175" s="84"/>
      <c r="TT175" s="84"/>
      <c r="TU175" s="84"/>
      <c r="TV175" s="84"/>
      <c r="TW175" s="84"/>
      <c r="TX175" s="84"/>
      <c r="TY175" s="84"/>
      <c r="TZ175" s="84"/>
      <c r="UA175" s="84"/>
      <c r="UB175" s="84"/>
      <c r="UC175" s="84"/>
      <c r="UD175" s="84"/>
      <c r="UE175" s="84"/>
      <c r="UF175" s="84"/>
      <c r="UG175" s="84"/>
      <c r="UH175" s="84"/>
      <c r="UI175" s="84"/>
    </row>
    <row r="176" spans="1:555" s="90" customFormat="1" ht="19.5" customHeight="1" x14ac:dyDescent="0.35">
      <c r="A176" s="84"/>
      <c r="B176" s="1167">
        <f t="shared" ref="B176:B185" si="2760">EDATE(B175,1)</f>
        <v>44593</v>
      </c>
      <c r="C176" s="867">
        <f t="shared" ref="C176:C183" si="2761">G175</f>
        <v>34324.75</v>
      </c>
      <c r="D176" s="869">
        <v>0</v>
      </c>
      <c r="E176" s="869">
        <v>0</v>
      </c>
      <c r="F176" s="867">
        <f t="shared" si="2635"/>
        <v>6862.9949999999999</v>
      </c>
      <c r="G176" s="870">
        <f t="shared" ref="G176:G182" si="2762">F176+G175</f>
        <v>41187.745000000003</v>
      </c>
      <c r="H176" s="953">
        <f t="shared" ref="H176:H182" si="2763">F176/G175</f>
        <v>0.19994304401343055</v>
      </c>
      <c r="I176" s="355">
        <f t="shared" ref="I176:I185" si="2764">F176+I175</f>
        <v>467742.47499999998</v>
      </c>
      <c r="J176" s="355">
        <f>MAX(I55:I176)</f>
        <v>467742.47499999998</v>
      </c>
      <c r="K176" s="355">
        <f t="shared" si="2636"/>
        <v>0</v>
      </c>
      <c r="L176" s="1145">
        <f t="shared" si="2637"/>
        <v>44593</v>
      </c>
      <c r="M176" s="330">
        <f t="shared" ref="M176:M186" si="2765">M175</f>
        <v>0</v>
      </c>
      <c r="N176" s="1034">
        <v>20851.25</v>
      </c>
      <c r="O176" s="498">
        <f t="shared" si="2638"/>
        <v>0</v>
      </c>
      <c r="P176" s="330">
        <f t="shared" ref="P176:P186" si="2766">P175</f>
        <v>1</v>
      </c>
      <c r="Q176" s="382">
        <f t="shared" si="2639"/>
        <v>2085.125</v>
      </c>
      <c r="R176" s="274">
        <f t="shared" si="2640"/>
        <v>2085.125</v>
      </c>
      <c r="S176" s="499">
        <f t="shared" ref="S176:S186" si="2767">S175</f>
        <v>0</v>
      </c>
      <c r="T176" s="1036">
        <v>38405</v>
      </c>
      <c r="U176" s="269">
        <f t="shared" si="2641"/>
        <v>0</v>
      </c>
      <c r="V176" s="499">
        <f t="shared" ref="V176:V186" si="2768">V175</f>
        <v>1</v>
      </c>
      <c r="W176" s="1036">
        <v>3840.5</v>
      </c>
      <c r="X176" s="269">
        <f t="shared" si="2642"/>
        <v>3840.5</v>
      </c>
      <c r="Y176" s="499">
        <f t="shared" ref="Y176:Y186" si="2769">Y175</f>
        <v>0</v>
      </c>
      <c r="Z176" s="298">
        <v>-870</v>
      </c>
      <c r="AA176" s="392">
        <f t="shared" si="2643"/>
        <v>0</v>
      </c>
      <c r="AB176" s="330">
        <f t="shared" ref="AB176:AB186" si="2770">AB175</f>
        <v>0</v>
      </c>
      <c r="AC176" s="298">
        <f t="shared" si="2644"/>
        <v>-435</v>
      </c>
      <c r="AD176" s="274">
        <f t="shared" si="2645"/>
        <v>0</v>
      </c>
      <c r="AE176" s="499">
        <f t="shared" ref="AE176:AE186" si="2771">AE175</f>
        <v>1</v>
      </c>
      <c r="AF176" s="964">
        <v>-87</v>
      </c>
      <c r="AG176" s="274">
        <f t="shared" si="2646"/>
        <v>-87</v>
      </c>
      <c r="AH176" s="499">
        <f t="shared" ref="AH176:AH186" si="2772">AH175</f>
        <v>0</v>
      </c>
      <c r="AI176" s="1036">
        <v>5215</v>
      </c>
      <c r="AJ176" s="392">
        <f t="shared" si="2647"/>
        <v>0</v>
      </c>
      <c r="AK176" s="330">
        <f t="shared" ref="AK176:AK186" si="2773">AK175</f>
        <v>0</v>
      </c>
      <c r="AL176" s="1036">
        <v>2607.5</v>
      </c>
      <c r="AM176" s="274">
        <f t="shared" si="2648"/>
        <v>0</v>
      </c>
      <c r="AN176" s="499">
        <f t="shared" ref="AN176:AN186" si="2774">AN175</f>
        <v>1</v>
      </c>
      <c r="AO176" s="1036">
        <v>1043</v>
      </c>
      <c r="AP176" s="392">
        <f t="shared" si="2649"/>
        <v>1043</v>
      </c>
      <c r="AQ176" s="499">
        <f t="shared" ref="AQ176:AQ186" si="2775">AQ175</f>
        <v>0</v>
      </c>
      <c r="AR176" s="964">
        <v>-3103.75</v>
      </c>
      <c r="AS176" s="392">
        <f t="shared" si="2650"/>
        <v>0</v>
      </c>
      <c r="AT176" s="276">
        <f t="shared" ref="AT176:AT186" si="2776">AT175</f>
        <v>0</v>
      </c>
      <c r="AU176" s="964">
        <v>-1551.88</v>
      </c>
      <c r="AV176" s="392">
        <f t="shared" si="2651"/>
        <v>0</v>
      </c>
      <c r="AW176" s="297">
        <f t="shared" ref="AW176:AW186" si="2777">AW175</f>
        <v>1</v>
      </c>
      <c r="AX176" s="964">
        <v>-310.38</v>
      </c>
      <c r="AY176" s="274">
        <f t="shared" si="2652"/>
        <v>-310.38</v>
      </c>
      <c r="AZ176" s="499">
        <f t="shared" ref="AZ176:AZ186" si="2778">AZ175</f>
        <v>0</v>
      </c>
      <c r="BA176" s="268">
        <v>4320</v>
      </c>
      <c r="BB176" s="392">
        <f t="shared" si="2653"/>
        <v>0</v>
      </c>
      <c r="BC176" s="330">
        <f t="shared" ref="BC176:BC186" si="2779">BC175</f>
        <v>0</v>
      </c>
      <c r="BD176" s="268">
        <v>-1550</v>
      </c>
      <c r="BE176" s="274">
        <f t="shared" si="2654"/>
        <v>0</v>
      </c>
      <c r="BF176" s="499">
        <f t="shared" ref="BF176:BF186" si="2780">BF175</f>
        <v>0</v>
      </c>
      <c r="BG176" s="1036">
        <v>1387.5</v>
      </c>
      <c r="BH176" s="358">
        <f t="shared" si="2655"/>
        <v>0</v>
      </c>
      <c r="BI176" s="499">
        <f t="shared" ref="BI176:BI186" si="2781">BI175</f>
        <v>0</v>
      </c>
      <c r="BJ176" s="964">
        <v>-1337.5</v>
      </c>
      <c r="BK176" s="358">
        <f t="shared" si="2656"/>
        <v>0</v>
      </c>
      <c r="BL176" s="499">
        <f t="shared" ref="BL176:BL186" si="2782">BL175</f>
        <v>1</v>
      </c>
      <c r="BM176" s="382">
        <f t="shared" si="2657"/>
        <v>-668.75</v>
      </c>
      <c r="BN176" s="392">
        <f t="shared" si="2658"/>
        <v>-668.75</v>
      </c>
      <c r="BO176" s="499">
        <f t="shared" ref="BO176:BO186" si="2783">BO175</f>
        <v>0</v>
      </c>
      <c r="BP176" s="1036">
        <v>337.5</v>
      </c>
      <c r="BQ176" s="274">
        <f t="shared" si="2659"/>
        <v>0</v>
      </c>
      <c r="BR176" s="499">
        <f t="shared" ref="BR176:BR186" si="2784">BR175</f>
        <v>0</v>
      </c>
      <c r="BS176" s="298">
        <v>1425</v>
      </c>
      <c r="BT176" s="269">
        <f t="shared" si="2660"/>
        <v>0</v>
      </c>
      <c r="BU176" s="499">
        <f t="shared" ref="BU176:BU186" si="2785">BU175</f>
        <v>1</v>
      </c>
      <c r="BV176" s="298">
        <f t="shared" si="2661"/>
        <v>712.5</v>
      </c>
      <c r="BW176" s="392">
        <f t="shared" si="2662"/>
        <v>712.5</v>
      </c>
      <c r="BX176" s="499">
        <f t="shared" ref="BX176:BX186" si="2786">BX175</f>
        <v>0</v>
      </c>
      <c r="BY176" s="1036">
        <v>810</v>
      </c>
      <c r="BZ176" s="392">
        <f t="shared" si="2663"/>
        <v>0</v>
      </c>
      <c r="CA176" s="297">
        <f>CA175</f>
        <v>0</v>
      </c>
      <c r="CB176" s="1036">
        <v>2480</v>
      </c>
      <c r="CC176" s="269">
        <f t="shared" si="2664"/>
        <v>0</v>
      </c>
      <c r="CD176" s="501">
        <f t="shared" ref="CD176:CD186" si="2787">CD175</f>
        <v>0</v>
      </c>
      <c r="CE176" s="298">
        <f t="shared" si="2665"/>
        <v>1240</v>
      </c>
      <c r="CF176" s="500">
        <f t="shared" si="2666"/>
        <v>0</v>
      </c>
      <c r="CG176" s="330">
        <f t="shared" ref="CG176:CG186" si="2788">CG175</f>
        <v>1</v>
      </c>
      <c r="CH176" s="1036">
        <v>248</v>
      </c>
      <c r="CI176" s="299">
        <f t="shared" si="2667"/>
        <v>248</v>
      </c>
      <c r="CJ176" s="499">
        <f t="shared" ref="CJ176:CJ184" si="2789">CJ175</f>
        <v>0</v>
      </c>
      <c r="CK176" s="268"/>
      <c r="CL176" s="392">
        <f t="shared" si="2668"/>
        <v>0</v>
      </c>
      <c r="CM176" s="330">
        <f t="shared" ref="CM176:CM182" si="2790">CM175</f>
        <v>0</v>
      </c>
      <c r="CN176" s="268"/>
      <c r="CO176" s="269">
        <f t="shared" si="2669"/>
        <v>0</v>
      </c>
      <c r="CP176" s="501">
        <f t="shared" ref="CP176:CP182" si="2791">CP175</f>
        <v>0</v>
      </c>
      <c r="CQ176" s="268"/>
      <c r="CR176" s="299"/>
      <c r="CS176" s="330">
        <f t="shared" ref="CS176:CS182" si="2792">CS175</f>
        <v>1</v>
      </c>
      <c r="CT176" s="268"/>
      <c r="CU176" s="274">
        <f t="shared" si="2670"/>
        <v>0</v>
      </c>
      <c r="CV176" s="323">
        <f t="shared" si="2671"/>
        <v>6862.9949999999999</v>
      </c>
      <c r="CW176" s="323">
        <f t="shared" ref="CW176:CW182" si="2793">CV176+CW175</f>
        <v>467742.47499999998</v>
      </c>
      <c r="CX176" s="223"/>
      <c r="CY176" s="1127">
        <f t="shared" ref="CY176:CY186" si="2794">EDATE(CY175,1)</f>
        <v>44593</v>
      </c>
      <c r="CZ176" s="297">
        <f t="shared" ref="CZ176:CZ186" si="2795">CZ175</f>
        <v>0</v>
      </c>
      <c r="DA176" s="269">
        <v>11337.5</v>
      </c>
      <c r="DB176" s="299">
        <f t="shared" si="2672"/>
        <v>0</v>
      </c>
      <c r="DC176" s="297">
        <f t="shared" ref="DC176:DC186" si="2796">DC175</f>
        <v>0</v>
      </c>
      <c r="DD176" s="298">
        <f t="shared" si="2673"/>
        <v>1133.75</v>
      </c>
      <c r="DE176" s="299">
        <f t="shared" si="2674"/>
        <v>0</v>
      </c>
      <c r="DF176" s="297">
        <f t="shared" ref="DF176:DF186" si="2797">DF175</f>
        <v>0</v>
      </c>
      <c r="DG176" s="1034">
        <v>14195</v>
      </c>
      <c r="DH176" s="299">
        <f t="shared" si="2675"/>
        <v>0</v>
      </c>
      <c r="DI176" s="297">
        <f t="shared" ref="DI176:DI186" si="2798">DI175</f>
        <v>0</v>
      </c>
      <c r="DJ176" s="1036">
        <v>1419.5</v>
      </c>
      <c r="DK176" s="596">
        <f t="shared" si="2676"/>
        <v>0</v>
      </c>
      <c r="DL176" s="297">
        <f t="shared" ref="DL176:DL186" si="2799">DL175</f>
        <v>0</v>
      </c>
      <c r="DM176" s="1034">
        <v>9270</v>
      </c>
      <c r="DN176" s="596">
        <f t="shared" si="2677"/>
        <v>0</v>
      </c>
      <c r="DO176" s="330">
        <f t="shared" ref="DO176:DO186" si="2800">DO175</f>
        <v>0</v>
      </c>
      <c r="DP176" s="298">
        <f t="shared" si="2678"/>
        <v>4635</v>
      </c>
      <c r="DQ176" s="274">
        <f t="shared" si="2679"/>
        <v>0</v>
      </c>
      <c r="DR176" s="499">
        <f t="shared" ref="DR176:DR186" si="2801">DR175</f>
        <v>0</v>
      </c>
      <c r="DS176" s="298">
        <f t="shared" si="2680"/>
        <v>927</v>
      </c>
      <c r="DT176" s="274">
        <f t="shared" si="2681"/>
        <v>0</v>
      </c>
      <c r="DU176" s="297">
        <f t="shared" ref="DU176:DU186" si="2802">DU175</f>
        <v>0</v>
      </c>
      <c r="DV176" s="1036">
        <v>2097.5</v>
      </c>
      <c r="DW176" s="596">
        <f t="shared" si="2682"/>
        <v>0</v>
      </c>
      <c r="DX176" s="297">
        <f t="shared" ref="DX176:DX186" si="2803">DX175</f>
        <v>0</v>
      </c>
      <c r="DY176" s="269">
        <f t="shared" si="2683"/>
        <v>1048.75</v>
      </c>
      <c r="DZ176" s="596">
        <f t="shared" si="2684"/>
        <v>0</v>
      </c>
      <c r="EA176" s="297">
        <f t="shared" ref="EA176:EA186" si="2804">EA175</f>
        <v>0</v>
      </c>
      <c r="EB176" s="1053">
        <v>419.5</v>
      </c>
      <c r="EC176" s="596">
        <f t="shared" si="2685"/>
        <v>0</v>
      </c>
      <c r="ED176" s="297">
        <f t="shared" ref="ED176:ED186" si="2805">ED175</f>
        <v>0</v>
      </c>
      <c r="EE176" s="274">
        <v>-4025</v>
      </c>
      <c r="EF176" s="596">
        <f t="shared" si="2686"/>
        <v>0</v>
      </c>
      <c r="EG176" s="297">
        <f t="shared" ref="EG176:EG186" si="2806">EG175</f>
        <v>0</v>
      </c>
      <c r="EH176" s="269">
        <f t="shared" si="2687"/>
        <v>-2012.5</v>
      </c>
      <c r="EI176" s="596">
        <f t="shared" si="2688"/>
        <v>0</v>
      </c>
      <c r="EJ176" s="276">
        <f t="shared" ref="EJ176:EJ186" si="2807">EJ175</f>
        <v>0</v>
      </c>
      <c r="EK176" s="269">
        <f t="shared" si="2689"/>
        <v>-402.5</v>
      </c>
      <c r="EL176" s="596">
        <f t="shared" si="2690"/>
        <v>0</v>
      </c>
      <c r="EM176" s="297">
        <f t="shared" ref="EM176:EM186" si="2808">EM175</f>
        <v>0</v>
      </c>
      <c r="EN176" s="1225">
        <v>-870</v>
      </c>
      <c r="EO176" s="596">
        <f t="shared" si="2691"/>
        <v>0</v>
      </c>
      <c r="EP176" s="297">
        <f t="shared" ref="EP176:EP186" si="2809">EP175</f>
        <v>0</v>
      </c>
      <c r="EQ176" s="269">
        <v>-705</v>
      </c>
      <c r="ER176" s="596">
        <f t="shared" si="2692"/>
        <v>0</v>
      </c>
      <c r="ES176" s="297">
        <f t="shared" ref="ES176:ES186" si="2810">ES175</f>
        <v>0</v>
      </c>
      <c r="ET176" s="964">
        <v>-2280</v>
      </c>
      <c r="EU176" s="596">
        <f t="shared" si="2693"/>
        <v>0</v>
      </c>
      <c r="EV176" s="297">
        <f t="shared" ref="EV176:EV186" si="2811">EV175</f>
        <v>0</v>
      </c>
      <c r="EW176" s="1036">
        <v>3131.25</v>
      </c>
      <c r="EX176" s="596">
        <f t="shared" si="2694"/>
        <v>0</v>
      </c>
      <c r="EY176" s="297">
        <f t="shared" ref="EY176:EY186" si="2812">EY175</f>
        <v>0</v>
      </c>
      <c r="EZ176" s="1036">
        <v>1565.63</v>
      </c>
      <c r="FA176" s="596">
        <f t="shared" si="2695"/>
        <v>0</v>
      </c>
      <c r="FB176" s="297">
        <f t="shared" ref="FB176:FB186" si="2813">FB175</f>
        <v>0</v>
      </c>
      <c r="FC176" s="1036">
        <v>181.25</v>
      </c>
      <c r="FD176" s="596">
        <f t="shared" si="2696"/>
        <v>0</v>
      </c>
      <c r="FE176" s="297">
        <f t="shared" ref="FE176:FE186" si="2814">FE175</f>
        <v>0</v>
      </c>
      <c r="FF176" s="964">
        <v>-1687.5</v>
      </c>
      <c r="FG176" s="596">
        <f t="shared" si="2697"/>
        <v>0</v>
      </c>
      <c r="FH176" s="297">
        <f t="shared" ref="FH176:FH186" si="2815">FH175</f>
        <v>0</v>
      </c>
      <c r="FI176" s="964">
        <v>-843.75</v>
      </c>
      <c r="FJ176" s="596">
        <f t="shared" si="2698"/>
        <v>0</v>
      </c>
      <c r="FK176" s="297">
        <f t="shared" ref="FK176:FK186" si="2816">FK175</f>
        <v>0</v>
      </c>
      <c r="FL176" s="1036">
        <v>1725</v>
      </c>
      <c r="FM176" s="596">
        <f t="shared" si="2699"/>
        <v>0</v>
      </c>
      <c r="FN176" s="297">
        <f t="shared" ref="FN176:FN186" si="2817">FN175</f>
        <v>0</v>
      </c>
      <c r="FO176" s="964">
        <v>-4990</v>
      </c>
      <c r="FP176" s="274">
        <f t="shared" si="2700"/>
        <v>0</v>
      </c>
      <c r="FQ176" s="274"/>
      <c r="FR176" s="297">
        <f t="shared" ref="FR176:FR186" si="2818">FR175</f>
        <v>0</v>
      </c>
      <c r="FS176" s="269">
        <f t="shared" si="2701"/>
        <v>-2495</v>
      </c>
      <c r="FT176" s="596">
        <f t="shared" si="2702"/>
        <v>0</v>
      </c>
      <c r="FU176" s="297">
        <f t="shared" ref="FU176:FU186" si="2819">FU175</f>
        <v>0</v>
      </c>
      <c r="FV176" s="269">
        <f t="shared" si="2703"/>
        <v>-499</v>
      </c>
      <c r="FW176" s="596">
        <f t="shared" si="2704"/>
        <v>0</v>
      </c>
      <c r="FX176" s="301">
        <f t="shared" si="2705"/>
        <v>0</v>
      </c>
      <c r="FY176" s="492">
        <f t="shared" ref="FY176:FY182" si="2820">FX176+FY175</f>
        <v>0</v>
      </c>
      <c r="FZ176" s="302"/>
      <c r="GA176" s="1131">
        <f t="shared" si="2706"/>
        <v>44593</v>
      </c>
      <c r="GB176" s="316">
        <f t="shared" ref="GB176:GB186" si="2821">GB175</f>
        <v>0</v>
      </c>
      <c r="GC176" s="1035">
        <v>-492.5</v>
      </c>
      <c r="GD176" s="268">
        <f t="shared" si="2707"/>
        <v>0</v>
      </c>
      <c r="GE176" s="316">
        <f t="shared" ref="GE176:GE186" si="2822">GE175</f>
        <v>0</v>
      </c>
      <c r="GF176" s="964">
        <v>-49.25</v>
      </c>
      <c r="GG176" s="386">
        <f t="shared" si="2708"/>
        <v>0</v>
      </c>
      <c r="GH176" s="669">
        <f t="shared" ref="GH176:GH186" si="2823">GH175</f>
        <v>0</v>
      </c>
      <c r="GI176" s="1036">
        <v>1805</v>
      </c>
      <c r="GJ176" s="268">
        <f t="shared" si="2709"/>
        <v>0</v>
      </c>
      <c r="GK176" s="546">
        <f t="shared" ref="GK176:GK186" si="2824">GK175</f>
        <v>0</v>
      </c>
      <c r="GL176" s="268">
        <f t="shared" si="2710"/>
        <v>180.5</v>
      </c>
      <c r="GM176" s="386">
        <f t="shared" si="2711"/>
        <v>0</v>
      </c>
      <c r="GN176" s="297">
        <f t="shared" ref="GN176:GN186" si="2825">GN175</f>
        <v>0</v>
      </c>
      <c r="GO176" s="269">
        <v>5616.25</v>
      </c>
      <c r="GP176" s="596">
        <f t="shared" si="2712"/>
        <v>0</v>
      </c>
      <c r="GQ176" s="330">
        <f t="shared" ref="GQ176:GQ186" si="2826">GQ175</f>
        <v>0</v>
      </c>
      <c r="GR176" s="1034">
        <v>2808.15</v>
      </c>
      <c r="GS176" s="274">
        <f t="shared" si="2713"/>
        <v>0</v>
      </c>
      <c r="GT176" s="499">
        <f t="shared" ref="GT176:GT186" si="2827">GT175</f>
        <v>0</v>
      </c>
      <c r="GU176" s="1034">
        <v>561.62</v>
      </c>
      <c r="GV176" s="274">
        <f t="shared" si="2714"/>
        <v>0</v>
      </c>
      <c r="GW176" s="499">
        <f t="shared" ref="GW176:GW186" si="2828">GW175</f>
        <v>0</v>
      </c>
      <c r="GX176" s="1036">
        <v>11975</v>
      </c>
      <c r="GY176" s="274">
        <f t="shared" si="2715"/>
        <v>0</v>
      </c>
      <c r="GZ176" s="499">
        <f t="shared" ref="GZ176:GZ186" si="2829">GZ175</f>
        <v>0</v>
      </c>
      <c r="HA176" s="298">
        <f t="shared" si="2716"/>
        <v>5987.5</v>
      </c>
      <c r="HB176" s="274">
        <f t="shared" si="2717"/>
        <v>0</v>
      </c>
      <c r="HC176" s="499">
        <f t="shared" ref="HC176:HC186" si="2830">HC175</f>
        <v>0</v>
      </c>
      <c r="HD176" s="1036">
        <v>2395</v>
      </c>
      <c r="HE176" s="274">
        <f t="shared" si="2718"/>
        <v>0</v>
      </c>
      <c r="HF176" s="691">
        <f t="shared" ref="HF176:HF186" si="2831">HF175</f>
        <v>0</v>
      </c>
      <c r="HG176" s="317">
        <v>-3595</v>
      </c>
      <c r="HH176" s="498">
        <f t="shared" si="2719"/>
        <v>0</v>
      </c>
      <c r="HI176" s="691">
        <f t="shared" ref="HI176:HI186" si="2832">HI175</f>
        <v>0</v>
      </c>
      <c r="HJ176" s="317">
        <f t="shared" si="2720"/>
        <v>-1797.5</v>
      </c>
      <c r="HK176" s="498">
        <f t="shared" si="2721"/>
        <v>0</v>
      </c>
      <c r="HL176" s="689">
        <f t="shared" ref="HL176:HL186" si="2833">HL175</f>
        <v>0</v>
      </c>
      <c r="HM176" s="317">
        <f t="shared" si="2722"/>
        <v>-359.5</v>
      </c>
      <c r="HN176" s="317">
        <f t="shared" si="2723"/>
        <v>0</v>
      </c>
      <c r="HO176" s="691">
        <f t="shared" ref="HO176:HO186" si="2834">HO175</f>
        <v>0</v>
      </c>
      <c r="HP176" s="964">
        <v>-2935</v>
      </c>
      <c r="HQ176" s="498">
        <f t="shared" si="2724"/>
        <v>0</v>
      </c>
      <c r="HR176" s="499"/>
      <c r="HS176" s="298"/>
      <c r="HT176" s="392"/>
      <c r="HU176" s="691">
        <f t="shared" ref="HU176:HU186" si="2835">HU175</f>
        <v>0</v>
      </c>
      <c r="HV176" s="964">
        <v>-380</v>
      </c>
      <c r="HW176" s="498">
        <f t="shared" si="2725"/>
        <v>0</v>
      </c>
      <c r="HX176" s="499"/>
      <c r="HY176" s="298"/>
      <c r="HZ176" s="392"/>
      <c r="IA176" s="689">
        <f t="shared" ref="IA176:IA186" si="2836">IA175</f>
        <v>0</v>
      </c>
      <c r="IB176" s="964">
        <v>-2175</v>
      </c>
      <c r="IC176" s="317">
        <f t="shared" si="2726"/>
        <v>0</v>
      </c>
      <c r="ID176" s="499">
        <f t="shared" ref="ID176:ID186" si="2837">ID175</f>
        <v>0</v>
      </c>
      <c r="IE176" s="964">
        <v>-256.75</v>
      </c>
      <c r="IF176" s="392">
        <f t="shared" si="2727"/>
        <v>0</v>
      </c>
      <c r="IG176" s="691">
        <f t="shared" ref="IG176:IG186" si="2838">IG175</f>
        <v>0</v>
      </c>
      <c r="IH176" s="317">
        <v>2806.25</v>
      </c>
      <c r="II176" s="498">
        <f t="shared" si="2728"/>
        <v>0</v>
      </c>
      <c r="IJ176" s="691">
        <f t="shared" ref="IJ176:IJ186" si="2839">IJ175</f>
        <v>0</v>
      </c>
      <c r="IK176" s="298">
        <f t="shared" si="2729"/>
        <v>1403.125</v>
      </c>
      <c r="IL176" s="317">
        <f t="shared" si="2730"/>
        <v>0</v>
      </c>
      <c r="IM176" s="499">
        <f t="shared" ref="IM176:IM186" si="2840">IM175</f>
        <v>0</v>
      </c>
      <c r="IN176" s="1036">
        <v>237.63</v>
      </c>
      <c r="IO176" s="392">
        <f t="shared" si="2731"/>
        <v>0</v>
      </c>
      <c r="IP176" s="499">
        <f t="shared" ref="IP176:IP186" si="2841">IP175</f>
        <v>0</v>
      </c>
      <c r="IQ176" s="964">
        <v>-68.75</v>
      </c>
      <c r="IR176" s="392">
        <f t="shared" si="2732"/>
        <v>0</v>
      </c>
      <c r="IS176" s="499"/>
      <c r="IT176" s="298"/>
      <c r="IU176" s="392"/>
      <c r="IV176" s="499">
        <f t="shared" ref="IV176:IV186" si="2842">IV175</f>
        <v>0</v>
      </c>
      <c r="IW176" s="298">
        <v>-206.25</v>
      </c>
      <c r="IX176" s="392">
        <f t="shared" si="2733"/>
        <v>0</v>
      </c>
      <c r="IY176" s="499">
        <f t="shared" ref="IY176:IY186" si="2843">IY175</f>
        <v>0</v>
      </c>
      <c r="IZ176" s="298">
        <f t="shared" si="2734"/>
        <v>-103.125</v>
      </c>
      <c r="JA176" s="392">
        <f t="shared" si="2735"/>
        <v>0</v>
      </c>
      <c r="JB176" s="385">
        <f t="shared" ref="JB176:JB185" si="2844">JB175</f>
        <v>0</v>
      </c>
      <c r="JC176" s="298">
        <v>-54.25</v>
      </c>
      <c r="JD176" s="392">
        <f t="shared" si="2736"/>
        <v>0</v>
      </c>
      <c r="JE176" s="499">
        <f t="shared" ref="JE176:JE186" si="2845">JE175</f>
        <v>0</v>
      </c>
      <c r="JF176" s="298">
        <v>1045</v>
      </c>
      <c r="JG176" s="392">
        <f t="shared" si="2737"/>
        <v>0</v>
      </c>
      <c r="JH176" s="499">
        <f t="shared" ref="JH176:JH186" si="2846">JH175</f>
        <v>0</v>
      </c>
      <c r="JI176" s="964">
        <v>-20</v>
      </c>
      <c r="JJ176" s="392">
        <f t="shared" si="2738"/>
        <v>0</v>
      </c>
      <c r="JK176" s="499">
        <f t="shared" ref="JK176:JK186" si="2847">JK175</f>
        <v>0</v>
      </c>
      <c r="JL176" s="1036">
        <f t="shared" si="2739"/>
        <v>-10</v>
      </c>
      <c r="JM176" s="392">
        <f t="shared" si="2740"/>
        <v>0</v>
      </c>
      <c r="JN176" s="499">
        <f t="shared" ref="JN176:JN186" si="2848">JN175</f>
        <v>0</v>
      </c>
      <c r="JO176" s="298">
        <f t="shared" si="2741"/>
        <v>-2</v>
      </c>
      <c r="JP176" s="392">
        <f t="shared" si="2742"/>
        <v>0</v>
      </c>
      <c r="JQ176" s="561">
        <f t="shared" si="2743"/>
        <v>0</v>
      </c>
      <c r="JR176" s="498">
        <f t="shared" ref="JR176:JR182" si="2849">JR175+JQ176</f>
        <v>0</v>
      </c>
      <c r="JS176" s="223"/>
      <c r="JT176" s="143"/>
      <c r="JU176" s="245"/>
      <c r="JV176" s="245"/>
      <c r="JW176" s="245"/>
      <c r="JX176" s="245"/>
      <c r="JY176" s="245"/>
      <c r="JZ176" s="245"/>
      <c r="KA176" s="245"/>
      <c r="KB176" s="245"/>
      <c r="KC176" s="245"/>
      <c r="KD176" s="329"/>
      <c r="KE176" s="329"/>
      <c r="KF176" s="329"/>
      <c r="KG176" s="329"/>
      <c r="KH176" s="329"/>
      <c r="KI176" s="329"/>
      <c r="KJ176" s="329"/>
      <c r="KK176" s="329"/>
      <c r="KL176" s="329"/>
      <c r="KM176" s="329"/>
      <c r="KN176" s="329"/>
      <c r="KO176" s="329"/>
      <c r="KP176" s="329"/>
      <c r="KQ176" s="329"/>
      <c r="KR176" s="329"/>
      <c r="KS176" s="329"/>
      <c r="KT176" s="487"/>
      <c r="KU176" s="487"/>
      <c r="KV176" s="487"/>
      <c r="KW176" s="487"/>
      <c r="KX176" s="487"/>
      <c r="KY176" s="487"/>
      <c r="KZ176" s="487"/>
      <c r="LA176" s="487"/>
      <c r="LB176" s="487"/>
      <c r="LC176" s="487"/>
      <c r="LD176" s="487"/>
      <c r="LE176" s="487"/>
      <c r="LF176" s="487"/>
      <c r="LG176" s="487"/>
      <c r="LH176" s="487"/>
      <c r="LI176" s="487"/>
      <c r="LJ176" s="487"/>
      <c r="LK176" s="487"/>
      <c r="LL176" s="487"/>
      <c r="LM176" s="487"/>
      <c r="LN176" s="487"/>
      <c r="LO176" s="487"/>
      <c r="LP176" s="487"/>
      <c r="LQ176" s="487"/>
      <c r="LR176" s="487"/>
      <c r="LS176" s="487"/>
      <c r="LT176" s="487"/>
      <c r="LU176" s="487"/>
      <c r="LV176" s="487"/>
      <c r="LW176" s="487"/>
      <c r="LX176" s="487"/>
      <c r="LY176" s="487"/>
      <c r="LZ176" s="487"/>
      <c r="MA176" s="487"/>
      <c r="MB176" s="487"/>
      <c r="MC176" s="487"/>
      <c r="MD176" s="487"/>
      <c r="ME176" s="487"/>
      <c r="MF176" s="487"/>
      <c r="MG176" s="487"/>
      <c r="MH176" s="487"/>
      <c r="MI176" s="487"/>
      <c r="MJ176" s="487"/>
      <c r="MK176" s="487"/>
      <c r="ML176" s="487"/>
      <c r="MM176" s="487"/>
      <c r="MN176" s="487"/>
      <c r="MO176" s="487"/>
      <c r="MP176" s="487"/>
      <c r="MQ176" s="236"/>
      <c r="MR176" s="236"/>
      <c r="MS176" s="236"/>
      <c r="MT176" s="236"/>
      <c r="MU176" s="236"/>
      <c r="MV176" s="236"/>
      <c r="MW176" s="487"/>
      <c r="MX176" s="329"/>
      <c r="MY176" s="487"/>
      <c r="MZ176" s="487"/>
      <c r="NA176" s="487"/>
      <c r="NB176" s="359"/>
      <c r="NC176" s="1159">
        <f t="shared" si="2747"/>
        <v>44593</v>
      </c>
      <c r="ND176" s="378">
        <f t="shared" si="2748"/>
        <v>6862.9949999999999</v>
      </c>
      <c r="NE176" s="378">
        <f t="shared" si="2749"/>
        <v>0</v>
      </c>
      <c r="NF176" s="382">
        <f t="shared" si="2750"/>
        <v>0</v>
      </c>
      <c r="NG176" s="274">
        <f t="shared" si="2751"/>
        <v>6862.9949999999999</v>
      </c>
      <c r="NH176" s="819">
        <f t="shared" si="2752"/>
        <v>44593</v>
      </c>
      <c r="NI176" s="269">
        <f t="shared" si="2753"/>
        <v>6862.9949999999999</v>
      </c>
      <c r="NJ176" s="274">
        <f t="shared" si="2754"/>
        <v>0</v>
      </c>
      <c r="NK176" s="1113">
        <f t="shared" si="2755"/>
        <v>1</v>
      </c>
      <c r="NL176" s="992">
        <f t="shared" si="2756"/>
        <v>0</v>
      </c>
      <c r="NM176" s="413">
        <f t="shared" si="2757"/>
        <v>44593</v>
      </c>
      <c r="NN176" s="378">
        <f t="shared" ref="NN176:NN182" si="2850">NN175+NG176</f>
        <v>467742.47499999998</v>
      </c>
      <c r="NO176" s="243">
        <f>MAX(NN55:NN176)</f>
        <v>467742.47499999998</v>
      </c>
      <c r="NP176" s="243">
        <f t="shared" si="2758"/>
        <v>0</v>
      </c>
      <c r="NQ176" s="276">
        <f>(NP176=NP203)*1</f>
        <v>0</v>
      </c>
      <c r="NR176" s="254">
        <f t="shared" si="2759"/>
        <v>0</v>
      </c>
      <c r="NS176" s="757"/>
      <c r="NT176" s="757"/>
      <c r="NU176" s="758"/>
      <c r="NV176" s="758"/>
      <c r="NW176" s="758"/>
      <c r="NX176" s="234"/>
      <c r="NY176" s="241"/>
      <c r="NZ176" s="241"/>
      <c r="OA176" s="143"/>
      <c r="OB176" s="241"/>
      <c r="OC176" s="241"/>
      <c r="OD176" s="236"/>
      <c r="OE176" s="236"/>
      <c r="OF176" s="236"/>
      <c r="OG176" s="234"/>
      <c r="OH176" s="143"/>
      <c r="OI176" s="236"/>
      <c r="OJ176" s="236"/>
      <c r="OK176" s="236"/>
      <c r="OL176" s="236"/>
      <c r="OM176" s="236"/>
      <c r="ON176" s="236"/>
      <c r="OO176" s="236"/>
      <c r="OP176" s="236"/>
      <c r="OQ176" s="236"/>
      <c r="OR176" s="236"/>
      <c r="OS176" s="236"/>
      <c r="OT176" s="236"/>
      <c r="OU176" s="236"/>
      <c r="OV176" s="236"/>
      <c r="OW176" s="236"/>
      <c r="OX176" s="236"/>
      <c r="OY176" s="236"/>
      <c r="OZ176" s="236"/>
      <c r="PA176" s="236"/>
      <c r="PB176" s="236"/>
      <c r="PC176" s="236"/>
      <c r="PD176" s="236"/>
      <c r="PE176" s="236"/>
      <c r="PF176" s="236"/>
      <c r="PG176" s="236"/>
      <c r="PH176" s="236"/>
      <c r="PI176" s="236"/>
      <c r="PJ176" s="236"/>
      <c r="PK176" s="236"/>
      <c r="PL176" s="236"/>
      <c r="PM176" s="236"/>
      <c r="PN176" s="236"/>
      <c r="PO176" s="236"/>
      <c r="PP176" s="236"/>
      <c r="PQ176" s="236"/>
      <c r="PR176" s="236"/>
      <c r="PS176" s="236"/>
      <c r="PT176" s="236"/>
      <c r="PU176" s="236"/>
      <c r="PV176" s="236"/>
      <c r="PW176" s="236"/>
      <c r="PX176" s="236"/>
      <c r="PY176" s="236"/>
      <c r="PZ176" s="236"/>
      <c r="QA176" s="236"/>
      <c r="QB176" s="236"/>
      <c r="QC176" s="236"/>
      <c r="QD176" s="236"/>
      <c r="QE176" s="236"/>
      <c r="QF176" s="236"/>
      <c r="QG176" s="236"/>
      <c r="QH176" s="236"/>
      <c r="QI176" s="236"/>
      <c r="QJ176" s="236"/>
      <c r="QK176" s="236"/>
      <c r="QL176" s="236"/>
      <c r="QM176" s="236"/>
      <c r="QN176" s="236"/>
      <c r="QO176" s="236"/>
      <c r="QP176" s="236"/>
      <c r="QQ176" s="236"/>
      <c r="QR176" s="236"/>
      <c r="QS176" s="236"/>
      <c r="QT176" s="236"/>
      <c r="QU176" s="236"/>
      <c r="QV176" s="236"/>
      <c r="QW176" s="236"/>
      <c r="QX176" s="236"/>
      <c r="QY176" s="84"/>
      <c r="QZ176" s="84"/>
      <c r="RA176" s="84"/>
      <c r="RB176" s="84"/>
      <c r="RC176" s="84"/>
      <c r="RD176" s="84"/>
      <c r="RE176" s="84"/>
      <c r="RF176" s="84"/>
      <c r="RG176" s="84"/>
      <c r="RH176" s="84"/>
      <c r="RI176" s="84"/>
      <c r="RJ176" s="84"/>
      <c r="RK176" s="84"/>
      <c r="RL176" s="84"/>
      <c r="RM176" s="84"/>
      <c r="RN176" s="84"/>
      <c r="RO176" s="84"/>
      <c r="RP176" s="84"/>
      <c r="RQ176" s="84"/>
      <c r="RR176" s="84"/>
      <c r="RS176" s="84"/>
      <c r="RT176" s="84"/>
      <c r="RU176" s="84"/>
      <c r="RV176" s="84"/>
      <c r="RW176" s="84"/>
      <c r="RX176" s="84"/>
      <c r="RY176" s="84"/>
      <c r="RZ176" s="84"/>
      <c r="SA176" s="84"/>
      <c r="SB176" s="84"/>
      <c r="SC176" s="84"/>
      <c r="SD176" s="84"/>
      <c r="SE176" s="84"/>
      <c r="SF176" s="84"/>
      <c r="SG176" s="84"/>
      <c r="SH176" s="84"/>
      <c r="SI176" s="84"/>
      <c r="SJ176" s="84"/>
      <c r="SK176" s="84"/>
      <c r="SL176" s="84"/>
      <c r="SM176" s="84"/>
      <c r="SN176" s="84"/>
      <c r="SO176" s="84"/>
      <c r="SP176" s="84"/>
      <c r="SQ176" s="84"/>
      <c r="SR176" s="84"/>
      <c r="SS176" s="84"/>
      <c r="ST176" s="84"/>
      <c r="SU176" s="84"/>
      <c r="SV176" s="84"/>
      <c r="SW176" s="84"/>
      <c r="SX176" s="84"/>
      <c r="SY176" s="84"/>
      <c r="SZ176" s="84"/>
      <c r="TA176" s="84"/>
      <c r="TB176" s="84"/>
      <c r="TC176" s="84"/>
      <c r="TD176" s="84"/>
      <c r="TE176" s="84"/>
      <c r="TF176" s="84"/>
      <c r="TG176" s="84"/>
      <c r="TH176" s="84"/>
      <c r="TI176" s="84"/>
      <c r="TJ176" s="84"/>
      <c r="TK176" s="84"/>
      <c r="TL176" s="84"/>
      <c r="TM176" s="84"/>
      <c r="TN176" s="84"/>
      <c r="TO176" s="84"/>
      <c r="TP176" s="84"/>
      <c r="TQ176" s="84"/>
      <c r="TR176" s="84"/>
      <c r="TS176" s="84"/>
      <c r="TT176" s="84"/>
      <c r="TU176" s="84"/>
      <c r="TV176" s="84"/>
      <c r="TW176" s="84"/>
      <c r="TX176" s="84"/>
      <c r="TY176" s="84"/>
      <c r="TZ176" s="84"/>
      <c r="UA176" s="84"/>
      <c r="UB176" s="84"/>
      <c r="UC176" s="84"/>
      <c r="UD176" s="84"/>
      <c r="UE176" s="84"/>
      <c r="UF176" s="84"/>
      <c r="UG176" s="84"/>
      <c r="UH176" s="84"/>
      <c r="UI176" s="84"/>
    </row>
    <row r="177" spans="1:555" s="90" customFormat="1" ht="19.5" customHeight="1" x14ac:dyDescent="0.35">
      <c r="A177" s="84"/>
      <c r="B177" s="1167">
        <f t="shared" si="2760"/>
        <v>44621</v>
      </c>
      <c r="C177" s="867">
        <f t="shared" si="2761"/>
        <v>41187.745000000003</v>
      </c>
      <c r="D177" s="869">
        <v>0</v>
      </c>
      <c r="E177" s="869">
        <v>0</v>
      </c>
      <c r="F177" s="867">
        <f t="shared" si="2635"/>
        <v>25564.25</v>
      </c>
      <c r="G177" s="870">
        <f t="shared" si="2762"/>
        <v>66751.994999999995</v>
      </c>
      <c r="H177" s="953">
        <f t="shared" si="2763"/>
        <v>0.62067612587190679</v>
      </c>
      <c r="I177" s="355">
        <f t="shared" si="2764"/>
        <v>493306.72499999998</v>
      </c>
      <c r="J177" s="355">
        <f>MAX(I55:I177)</f>
        <v>493306.72499999998</v>
      </c>
      <c r="K177" s="355">
        <f t="shared" si="2636"/>
        <v>0</v>
      </c>
      <c r="L177" s="1145">
        <f t="shared" si="2637"/>
        <v>44621</v>
      </c>
      <c r="M177" s="330">
        <f t="shared" si="2765"/>
        <v>0</v>
      </c>
      <c r="N177" s="1034">
        <v>29373.75</v>
      </c>
      <c r="O177" s="498">
        <f t="shared" si="2638"/>
        <v>0</v>
      </c>
      <c r="P177" s="330">
        <f t="shared" si="2766"/>
        <v>1</v>
      </c>
      <c r="Q177" s="382">
        <f t="shared" si="2639"/>
        <v>2937.375</v>
      </c>
      <c r="R177" s="274">
        <f t="shared" si="2640"/>
        <v>2937.375</v>
      </c>
      <c r="S177" s="499">
        <f t="shared" si="2767"/>
        <v>0</v>
      </c>
      <c r="T177" s="1036">
        <v>37740</v>
      </c>
      <c r="U177" s="269">
        <f t="shared" si="2641"/>
        <v>0</v>
      </c>
      <c r="V177" s="499">
        <f t="shared" si="2768"/>
        <v>1</v>
      </c>
      <c r="W177" s="1036">
        <v>3774</v>
      </c>
      <c r="X177" s="269">
        <f t="shared" si="2642"/>
        <v>3774</v>
      </c>
      <c r="Y177" s="499">
        <f t="shared" si="2769"/>
        <v>0</v>
      </c>
      <c r="Z177" s="298">
        <v>17710</v>
      </c>
      <c r="AA177" s="392">
        <f t="shared" si="2643"/>
        <v>0</v>
      </c>
      <c r="AB177" s="330">
        <f t="shared" si="2770"/>
        <v>0</v>
      </c>
      <c r="AC177" s="298">
        <f t="shared" si="2644"/>
        <v>8855</v>
      </c>
      <c r="AD177" s="274">
        <f t="shared" si="2645"/>
        <v>0</v>
      </c>
      <c r="AE177" s="499">
        <f t="shared" si="2771"/>
        <v>1</v>
      </c>
      <c r="AF177" s="1036">
        <v>1771</v>
      </c>
      <c r="AG177" s="274">
        <f t="shared" si="2646"/>
        <v>1771</v>
      </c>
      <c r="AH177" s="499">
        <f t="shared" si="2772"/>
        <v>0</v>
      </c>
      <c r="AI177" s="1036">
        <v>13365</v>
      </c>
      <c r="AJ177" s="392">
        <f t="shared" si="2647"/>
        <v>0</v>
      </c>
      <c r="AK177" s="330">
        <f t="shared" si="2773"/>
        <v>0</v>
      </c>
      <c r="AL177" s="1036">
        <v>6682.5</v>
      </c>
      <c r="AM177" s="274">
        <f t="shared" si="2648"/>
        <v>0</v>
      </c>
      <c r="AN177" s="499">
        <f t="shared" si="2774"/>
        <v>1</v>
      </c>
      <c r="AO177" s="1036">
        <v>2673</v>
      </c>
      <c r="AP177" s="392">
        <f t="shared" si="2649"/>
        <v>2673</v>
      </c>
      <c r="AQ177" s="499">
        <f t="shared" si="2775"/>
        <v>0</v>
      </c>
      <c r="AR177" s="1036">
        <v>12857.5</v>
      </c>
      <c r="AS177" s="392">
        <f t="shared" si="2650"/>
        <v>0</v>
      </c>
      <c r="AT177" s="276">
        <f t="shared" si="2776"/>
        <v>0</v>
      </c>
      <c r="AU177" s="1036">
        <v>6428.75</v>
      </c>
      <c r="AV177" s="392">
        <f t="shared" si="2651"/>
        <v>0</v>
      </c>
      <c r="AW177" s="297">
        <f t="shared" si="2777"/>
        <v>1</v>
      </c>
      <c r="AX177" s="1036">
        <v>1285.75</v>
      </c>
      <c r="AY177" s="274">
        <f t="shared" si="2652"/>
        <v>1285.75</v>
      </c>
      <c r="AZ177" s="499">
        <f t="shared" si="2778"/>
        <v>0</v>
      </c>
      <c r="BA177" s="497">
        <v>4300</v>
      </c>
      <c r="BB177" s="392">
        <f t="shared" si="2653"/>
        <v>0</v>
      </c>
      <c r="BC177" s="330">
        <f t="shared" si="2779"/>
        <v>0</v>
      </c>
      <c r="BD177" s="497">
        <v>1660</v>
      </c>
      <c r="BE177" s="274">
        <f t="shared" si="2654"/>
        <v>0</v>
      </c>
      <c r="BF177" s="499">
        <f t="shared" si="2780"/>
        <v>0</v>
      </c>
      <c r="BG177" s="1036">
        <v>1512.5</v>
      </c>
      <c r="BH177" s="358">
        <f t="shared" si="2655"/>
        <v>0</v>
      </c>
      <c r="BI177" s="499">
        <f t="shared" si="2781"/>
        <v>0</v>
      </c>
      <c r="BJ177" s="1036">
        <v>7993.75</v>
      </c>
      <c r="BK177" s="358">
        <f t="shared" si="2656"/>
        <v>0</v>
      </c>
      <c r="BL177" s="499">
        <f t="shared" si="2782"/>
        <v>1</v>
      </c>
      <c r="BM177" s="382">
        <f t="shared" si="2657"/>
        <v>3996.875</v>
      </c>
      <c r="BN177" s="392">
        <f t="shared" si="2658"/>
        <v>3996.875</v>
      </c>
      <c r="BO177" s="499">
        <f t="shared" si="2783"/>
        <v>0</v>
      </c>
      <c r="BP177" s="1036">
        <v>2631.25</v>
      </c>
      <c r="BQ177" s="274">
        <f t="shared" si="2659"/>
        <v>0</v>
      </c>
      <c r="BR177" s="499">
        <f t="shared" si="2784"/>
        <v>0</v>
      </c>
      <c r="BS177" s="298">
        <v>8462.5</v>
      </c>
      <c r="BT177" s="269">
        <f t="shared" si="2660"/>
        <v>0</v>
      </c>
      <c r="BU177" s="499">
        <f t="shared" si="2785"/>
        <v>1</v>
      </c>
      <c r="BV177" s="298">
        <f t="shared" si="2661"/>
        <v>4231.25</v>
      </c>
      <c r="BW177" s="392">
        <f t="shared" si="2662"/>
        <v>4231.25</v>
      </c>
      <c r="BX177" s="499">
        <f t="shared" si="2786"/>
        <v>0</v>
      </c>
      <c r="BY177" s="1036">
        <v>425</v>
      </c>
      <c r="BZ177" s="392">
        <f t="shared" si="2663"/>
        <v>0</v>
      </c>
      <c r="CA177" s="297">
        <f t="shared" ref="CA177:CA186" si="2851">CA176</f>
        <v>0</v>
      </c>
      <c r="CB177" s="1036">
        <v>48950</v>
      </c>
      <c r="CC177" s="269">
        <f t="shared" si="2664"/>
        <v>0</v>
      </c>
      <c r="CD177" s="501">
        <f t="shared" si="2787"/>
        <v>0</v>
      </c>
      <c r="CE177" s="298">
        <f t="shared" si="2665"/>
        <v>24475</v>
      </c>
      <c r="CF177" s="500">
        <f t="shared" si="2666"/>
        <v>0</v>
      </c>
      <c r="CG177" s="330">
        <f t="shared" si="2788"/>
        <v>1</v>
      </c>
      <c r="CH177" s="1036">
        <v>4895</v>
      </c>
      <c r="CI177" s="299">
        <f t="shared" si="2667"/>
        <v>4895</v>
      </c>
      <c r="CJ177" s="499">
        <f t="shared" si="2789"/>
        <v>0</v>
      </c>
      <c r="CK177" s="497"/>
      <c r="CL177" s="392">
        <f t="shared" si="2668"/>
        <v>0</v>
      </c>
      <c r="CM177" s="330">
        <f t="shared" si="2790"/>
        <v>0</v>
      </c>
      <c r="CN177" s="497"/>
      <c r="CO177" s="269">
        <f t="shared" si="2669"/>
        <v>0</v>
      </c>
      <c r="CP177" s="501">
        <f t="shared" si="2791"/>
        <v>0</v>
      </c>
      <c r="CQ177" s="268"/>
      <c r="CR177" s="299"/>
      <c r="CS177" s="330">
        <f t="shared" si="2792"/>
        <v>1</v>
      </c>
      <c r="CT177" s="497"/>
      <c r="CU177" s="274">
        <f t="shared" si="2670"/>
        <v>0</v>
      </c>
      <c r="CV177" s="323">
        <f t="shared" si="2671"/>
        <v>25564.25</v>
      </c>
      <c r="CW177" s="323">
        <f t="shared" si="2793"/>
        <v>493306.72499999998</v>
      </c>
      <c r="CX177" s="223"/>
      <c r="CY177" s="1127">
        <f t="shared" si="2794"/>
        <v>44621</v>
      </c>
      <c r="CZ177" s="297">
        <f t="shared" si="2795"/>
        <v>0</v>
      </c>
      <c r="DA177" s="269">
        <v>8960</v>
      </c>
      <c r="DB177" s="299">
        <f t="shared" si="2672"/>
        <v>0</v>
      </c>
      <c r="DC177" s="297">
        <f t="shared" si="2796"/>
        <v>0</v>
      </c>
      <c r="DD177" s="298">
        <f t="shared" si="2673"/>
        <v>896</v>
      </c>
      <c r="DE177" s="299">
        <f t="shared" si="2674"/>
        <v>0</v>
      </c>
      <c r="DF177" s="297">
        <f t="shared" si="2797"/>
        <v>0</v>
      </c>
      <c r="DG177" s="1034">
        <v>23730</v>
      </c>
      <c r="DH177" s="299">
        <f t="shared" si="2675"/>
        <v>0</v>
      </c>
      <c r="DI177" s="297">
        <f t="shared" si="2798"/>
        <v>0</v>
      </c>
      <c r="DJ177" s="1036">
        <v>2373</v>
      </c>
      <c r="DK177" s="596">
        <f t="shared" si="2676"/>
        <v>0</v>
      </c>
      <c r="DL177" s="297">
        <f t="shared" si="2799"/>
        <v>0</v>
      </c>
      <c r="DM177" s="1034">
        <v>6120</v>
      </c>
      <c r="DN177" s="596">
        <f t="shared" si="2677"/>
        <v>0</v>
      </c>
      <c r="DO177" s="330">
        <f t="shared" si="2800"/>
        <v>0</v>
      </c>
      <c r="DP177" s="298">
        <f t="shared" si="2678"/>
        <v>3060</v>
      </c>
      <c r="DQ177" s="274">
        <f t="shared" si="2679"/>
        <v>0</v>
      </c>
      <c r="DR177" s="499">
        <f t="shared" si="2801"/>
        <v>0</v>
      </c>
      <c r="DS177" s="298">
        <f t="shared" si="2680"/>
        <v>612</v>
      </c>
      <c r="DT177" s="274">
        <f t="shared" si="2681"/>
        <v>0</v>
      </c>
      <c r="DU177" s="297">
        <f t="shared" si="2802"/>
        <v>0</v>
      </c>
      <c r="DV177" s="1036">
        <v>3442.5</v>
      </c>
      <c r="DW177" s="596">
        <f t="shared" si="2682"/>
        <v>0</v>
      </c>
      <c r="DX177" s="297">
        <f t="shared" si="2803"/>
        <v>0</v>
      </c>
      <c r="DY177" s="269">
        <f t="shared" si="2683"/>
        <v>1721.25</v>
      </c>
      <c r="DZ177" s="596">
        <f t="shared" si="2684"/>
        <v>0</v>
      </c>
      <c r="EA177" s="297">
        <f t="shared" si="2804"/>
        <v>0</v>
      </c>
      <c r="EB177" s="1053">
        <v>688.5</v>
      </c>
      <c r="EC177" s="596">
        <f t="shared" si="2685"/>
        <v>0</v>
      </c>
      <c r="ED177" s="297">
        <f t="shared" si="2805"/>
        <v>0</v>
      </c>
      <c r="EE177" s="274">
        <v>10887.5</v>
      </c>
      <c r="EF177" s="596">
        <f t="shared" si="2686"/>
        <v>0</v>
      </c>
      <c r="EG177" s="297">
        <f t="shared" si="2806"/>
        <v>0</v>
      </c>
      <c r="EH177" s="269">
        <f t="shared" si="2687"/>
        <v>5443.75</v>
      </c>
      <c r="EI177" s="596">
        <f t="shared" si="2688"/>
        <v>0</v>
      </c>
      <c r="EJ177" s="276">
        <f t="shared" si="2807"/>
        <v>0</v>
      </c>
      <c r="EK177" s="269">
        <f t="shared" si="2689"/>
        <v>1088.75</v>
      </c>
      <c r="EL177" s="596">
        <f t="shared" si="2690"/>
        <v>0</v>
      </c>
      <c r="EM177" s="297">
        <f t="shared" si="2808"/>
        <v>0</v>
      </c>
      <c r="EN177" s="1224">
        <v>2705</v>
      </c>
      <c r="EO177" s="596">
        <f t="shared" si="2691"/>
        <v>0</v>
      </c>
      <c r="EP177" s="297">
        <f t="shared" si="2809"/>
        <v>0</v>
      </c>
      <c r="EQ177" s="269">
        <v>1905</v>
      </c>
      <c r="ER177" s="596">
        <f t="shared" si="2692"/>
        <v>0</v>
      </c>
      <c r="ES177" s="297">
        <f t="shared" si="2810"/>
        <v>0</v>
      </c>
      <c r="ET177" s="1036">
        <v>320</v>
      </c>
      <c r="EU177" s="596">
        <f t="shared" si="2693"/>
        <v>0</v>
      </c>
      <c r="EV177" s="297">
        <f t="shared" si="2811"/>
        <v>0</v>
      </c>
      <c r="EW177" s="1036">
        <v>2387.5</v>
      </c>
      <c r="EX177" s="596">
        <f t="shared" si="2694"/>
        <v>0</v>
      </c>
      <c r="EY177" s="297">
        <f t="shared" si="2812"/>
        <v>0</v>
      </c>
      <c r="EZ177" s="1036">
        <v>1193.75</v>
      </c>
      <c r="FA177" s="596">
        <f t="shared" si="2695"/>
        <v>0</v>
      </c>
      <c r="FB177" s="297">
        <f t="shared" si="2813"/>
        <v>0</v>
      </c>
      <c r="FC177" s="1036">
        <v>1356.25</v>
      </c>
      <c r="FD177" s="596">
        <f t="shared" si="2696"/>
        <v>0</v>
      </c>
      <c r="FE177" s="297">
        <f t="shared" si="2814"/>
        <v>0</v>
      </c>
      <c r="FF177" s="1036">
        <v>4843.75</v>
      </c>
      <c r="FG177" s="596">
        <f t="shared" si="2697"/>
        <v>0</v>
      </c>
      <c r="FH177" s="297">
        <f t="shared" si="2815"/>
        <v>0</v>
      </c>
      <c r="FI177" s="1036">
        <v>2421.87</v>
      </c>
      <c r="FJ177" s="596">
        <f t="shared" si="2698"/>
        <v>0</v>
      </c>
      <c r="FK177" s="297">
        <f t="shared" si="2816"/>
        <v>0</v>
      </c>
      <c r="FL177" s="1036">
        <v>865</v>
      </c>
      <c r="FM177" s="596">
        <f t="shared" si="2699"/>
        <v>0</v>
      </c>
      <c r="FN177" s="297">
        <f t="shared" si="2817"/>
        <v>0</v>
      </c>
      <c r="FO177" s="1036">
        <v>39840</v>
      </c>
      <c r="FP177" s="274">
        <f t="shared" si="2700"/>
        <v>0</v>
      </c>
      <c r="FQ177" s="274"/>
      <c r="FR177" s="297">
        <f t="shared" si="2818"/>
        <v>0</v>
      </c>
      <c r="FS177" s="269">
        <f t="shared" si="2701"/>
        <v>19920</v>
      </c>
      <c r="FT177" s="596">
        <f t="shared" si="2702"/>
        <v>0</v>
      </c>
      <c r="FU177" s="297">
        <f t="shared" si="2819"/>
        <v>0</v>
      </c>
      <c r="FV177" s="269">
        <f t="shared" si="2703"/>
        <v>3984</v>
      </c>
      <c r="FW177" s="596">
        <f t="shared" si="2704"/>
        <v>0</v>
      </c>
      <c r="FX177" s="301">
        <f t="shared" si="2705"/>
        <v>0</v>
      </c>
      <c r="FY177" s="492">
        <f t="shared" si="2820"/>
        <v>0</v>
      </c>
      <c r="FZ177" s="302"/>
      <c r="GA177" s="1131">
        <f t="shared" si="2706"/>
        <v>44621</v>
      </c>
      <c r="GB177" s="316">
        <f t="shared" si="2821"/>
        <v>0</v>
      </c>
      <c r="GC177" s="1034">
        <v>12418.75</v>
      </c>
      <c r="GD177" s="268">
        <f t="shared" si="2707"/>
        <v>0</v>
      </c>
      <c r="GE177" s="316">
        <f t="shared" si="2822"/>
        <v>0</v>
      </c>
      <c r="GF177" s="1036">
        <v>1241.8800000000001</v>
      </c>
      <c r="GG177" s="386">
        <f t="shared" si="2708"/>
        <v>0</v>
      </c>
      <c r="GH177" s="669">
        <f t="shared" si="2823"/>
        <v>0</v>
      </c>
      <c r="GI177" s="1036">
        <v>29870</v>
      </c>
      <c r="GJ177" s="268">
        <f t="shared" si="2709"/>
        <v>0</v>
      </c>
      <c r="GK177" s="546">
        <f t="shared" si="2824"/>
        <v>0</v>
      </c>
      <c r="GL177" s="268">
        <f t="shared" si="2710"/>
        <v>2987</v>
      </c>
      <c r="GM177" s="386">
        <f t="shared" si="2711"/>
        <v>0</v>
      </c>
      <c r="GN177" s="297">
        <f t="shared" si="2825"/>
        <v>0</v>
      </c>
      <c r="GO177" s="269">
        <v>8140</v>
      </c>
      <c r="GP177" s="596">
        <f t="shared" si="2712"/>
        <v>0</v>
      </c>
      <c r="GQ177" s="330">
        <f t="shared" si="2826"/>
        <v>0</v>
      </c>
      <c r="GR177" s="1034">
        <v>4070</v>
      </c>
      <c r="GS177" s="274">
        <f t="shared" si="2713"/>
        <v>0</v>
      </c>
      <c r="GT177" s="499">
        <f t="shared" si="2827"/>
        <v>0</v>
      </c>
      <c r="GU177" s="1034">
        <v>814</v>
      </c>
      <c r="GV177" s="274">
        <f t="shared" si="2714"/>
        <v>0</v>
      </c>
      <c r="GW177" s="499">
        <f t="shared" si="2828"/>
        <v>0</v>
      </c>
      <c r="GX177" s="1036">
        <v>5375</v>
      </c>
      <c r="GY177" s="274">
        <f t="shared" si="2715"/>
        <v>0</v>
      </c>
      <c r="GZ177" s="499">
        <f t="shared" si="2829"/>
        <v>0</v>
      </c>
      <c r="HA177" s="298">
        <f t="shared" si="2716"/>
        <v>2687.5</v>
      </c>
      <c r="HB177" s="274">
        <f t="shared" si="2717"/>
        <v>0</v>
      </c>
      <c r="HC177" s="499">
        <f t="shared" si="2830"/>
        <v>0</v>
      </c>
      <c r="HD177" s="1036">
        <v>1075</v>
      </c>
      <c r="HE177" s="274">
        <f t="shared" si="2718"/>
        <v>0</v>
      </c>
      <c r="HF177" s="691">
        <f t="shared" si="2831"/>
        <v>0</v>
      </c>
      <c r="HG177" s="317">
        <v>6235</v>
      </c>
      <c r="HH177" s="498">
        <f t="shared" si="2719"/>
        <v>0</v>
      </c>
      <c r="HI177" s="691">
        <f t="shared" si="2832"/>
        <v>0</v>
      </c>
      <c r="HJ177" s="317">
        <f t="shared" si="2720"/>
        <v>3117.5</v>
      </c>
      <c r="HK177" s="498">
        <f t="shared" si="2721"/>
        <v>0</v>
      </c>
      <c r="HL177" s="689">
        <f t="shared" si="2833"/>
        <v>0</v>
      </c>
      <c r="HM177" s="317">
        <f t="shared" si="2722"/>
        <v>623.5</v>
      </c>
      <c r="HN177" s="317">
        <f t="shared" si="2723"/>
        <v>0</v>
      </c>
      <c r="HO177" s="691">
        <f t="shared" si="2834"/>
        <v>0</v>
      </c>
      <c r="HP177" s="1036">
        <v>1010</v>
      </c>
      <c r="HQ177" s="498">
        <f t="shared" si="2724"/>
        <v>0</v>
      </c>
      <c r="HR177" s="499"/>
      <c r="HS177" s="298"/>
      <c r="HT177" s="392"/>
      <c r="HU177" s="691">
        <f t="shared" si="2835"/>
        <v>0</v>
      </c>
      <c r="HV177" s="1036">
        <v>675</v>
      </c>
      <c r="HW177" s="498">
        <f t="shared" si="2725"/>
        <v>0</v>
      </c>
      <c r="HX177" s="499"/>
      <c r="HY177" s="298"/>
      <c r="HZ177" s="392"/>
      <c r="IA177" s="689">
        <f t="shared" si="2836"/>
        <v>0</v>
      </c>
      <c r="IB177" s="1036">
        <v>1100</v>
      </c>
      <c r="IC177" s="317">
        <f t="shared" si="2726"/>
        <v>0</v>
      </c>
      <c r="ID177" s="499">
        <f t="shared" si="2837"/>
        <v>0</v>
      </c>
      <c r="IE177" s="1036">
        <v>96</v>
      </c>
      <c r="IF177" s="392">
        <f t="shared" si="2727"/>
        <v>0</v>
      </c>
      <c r="IG177" s="691">
        <f t="shared" si="2838"/>
        <v>0</v>
      </c>
      <c r="IH177" s="317">
        <v>-381.25</v>
      </c>
      <c r="II177" s="498">
        <f t="shared" si="2728"/>
        <v>0</v>
      </c>
      <c r="IJ177" s="691">
        <f t="shared" si="2839"/>
        <v>0</v>
      </c>
      <c r="IK177" s="298">
        <f t="shared" si="2729"/>
        <v>-190.625</v>
      </c>
      <c r="IL177" s="317">
        <f t="shared" si="2730"/>
        <v>0</v>
      </c>
      <c r="IM177" s="499">
        <f t="shared" si="2840"/>
        <v>0</v>
      </c>
      <c r="IN177" s="964">
        <v>-71.75</v>
      </c>
      <c r="IO177" s="392">
        <f t="shared" si="2731"/>
        <v>0</v>
      </c>
      <c r="IP177" s="499">
        <f t="shared" si="2841"/>
        <v>0</v>
      </c>
      <c r="IQ177" s="1036">
        <v>1625</v>
      </c>
      <c r="IR177" s="392">
        <f t="shared" si="2732"/>
        <v>0</v>
      </c>
      <c r="IS177" s="499"/>
      <c r="IT177" s="298"/>
      <c r="IU177" s="392"/>
      <c r="IV177" s="499">
        <f t="shared" si="2842"/>
        <v>0</v>
      </c>
      <c r="IW177" s="298">
        <v>3793.75</v>
      </c>
      <c r="IX177" s="392">
        <f t="shared" si="2733"/>
        <v>0</v>
      </c>
      <c r="IY177" s="499">
        <f t="shared" si="2843"/>
        <v>0</v>
      </c>
      <c r="IZ177" s="298">
        <f t="shared" si="2734"/>
        <v>1896.875</v>
      </c>
      <c r="JA177" s="392">
        <f t="shared" si="2735"/>
        <v>0</v>
      </c>
      <c r="JB177" s="385">
        <f t="shared" si="2844"/>
        <v>0</v>
      </c>
      <c r="JC177" s="298">
        <v>347.63</v>
      </c>
      <c r="JD177" s="392">
        <f t="shared" si="2736"/>
        <v>0</v>
      </c>
      <c r="JE177" s="499">
        <f t="shared" si="2845"/>
        <v>0</v>
      </c>
      <c r="JF177" s="298">
        <v>-235</v>
      </c>
      <c r="JG177" s="392">
        <f t="shared" si="2737"/>
        <v>0</v>
      </c>
      <c r="JH177" s="499">
        <f t="shared" si="2846"/>
        <v>0</v>
      </c>
      <c r="JI177" s="1036">
        <v>23130</v>
      </c>
      <c r="JJ177" s="392">
        <f t="shared" si="2738"/>
        <v>0</v>
      </c>
      <c r="JK177" s="499">
        <f t="shared" si="2847"/>
        <v>0</v>
      </c>
      <c r="JL177" s="1036">
        <f t="shared" si="2739"/>
        <v>11565</v>
      </c>
      <c r="JM177" s="392">
        <f t="shared" si="2740"/>
        <v>0</v>
      </c>
      <c r="JN177" s="499">
        <f t="shared" si="2848"/>
        <v>0</v>
      </c>
      <c r="JO177" s="298">
        <f t="shared" si="2741"/>
        <v>2313</v>
      </c>
      <c r="JP177" s="392">
        <f t="shared" si="2742"/>
        <v>0</v>
      </c>
      <c r="JQ177" s="561">
        <f t="shared" si="2743"/>
        <v>0</v>
      </c>
      <c r="JR177" s="498">
        <f t="shared" si="2849"/>
        <v>0</v>
      </c>
      <c r="JS177" s="223"/>
      <c r="JT177" s="143"/>
      <c r="JU177" s="245"/>
      <c r="JV177" s="245"/>
      <c r="JW177" s="245"/>
      <c r="JX177" s="245"/>
      <c r="JY177" s="245"/>
      <c r="JZ177" s="245"/>
      <c r="KA177" s="245"/>
      <c r="KB177" s="245"/>
      <c r="KC177" s="245"/>
      <c r="KD177" s="329"/>
      <c r="KE177" s="329"/>
      <c r="KF177" s="329"/>
      <c r="KG177" s="329"/>
      <c r="KH177" s="329"/>
      <c r="KI177" s="329"/>
      <c r="KJ177" s="329"/>
      <c r="KK177" s="329"/>
      <c r="KL177" s="329"/>
      <c r="KM177" s="329"/>
      <c r="KN177" s="329"/>
      <c r="KO177" s="329"/>
      <c r="KP177" s="329"/>
      <c r="KQ177" s="329"/>
      <c r="KR177" s="329"/>
      <c r="KS177" s="329"/>
      <c r="KT177" s="143"/>
      <c r="KU177" s="143"/>
      <c r="KV177" s="143"/>
      <c r="KW177" s="143"/>
      <c r="KX177" s="143"/>
      <c r="KY177" s="143"/>
      <c r="KZ177" s="143"/>
      <c r="LA177" s="143"/>
      <c r="LB177" s="143"/>
      <c r="LC177" s="143"/>
      <c r="LD177" s="143"/>
      <c r="LE177" s="143"/>
      <c r="LF177" s="143"/>
      <c r="LG177" s="143"/>
      <c r="LH177" s="143"/>
      <c r="LI177" s="143"/>
      <c r="LJ177" s="143"/>
      <c r="LK177" s="143"/>
      <c r="LL177" s="143"/>
      <c r="LM177" s="143"/>
      <c r="LN177" s="143"/>
      <c r="LO177" s="143"/>
      <c r="LP177" s="143"/>
      <c r="LQ177" s="143"/>
      <c r="LR177" s="143"/>
      <c r="LS177" s="143"/>
      <c r="LT177" s="143"/>
      <c r="LU177" s="143"/>
      <c r="LV177" s="143"/>
      <c r="LW177" s="143"/>
      <c r="LX177" s="143"/>
      <c r="LY177" s="143"/>
      <c r="LZ177" s="143"/>
      <c r="MA177" s="143"/>
      <c r="MB177" s="143"/>
      <c r="MC177" s="143"/>
      <c r="MD177" s="143"/>
      <c r="ME177" s="143"/>
      <c r="MF177" s="143"/>
      <c r="MG177" s="143"/>
      <c r="MH177" s="143"/>
      <c r="MI177" s="143"/>
      <c r="MJ177" s="143"/>
      <c r="MK177" s="143"/>
      <c r="ML177" s="143"/>
      <c r="MM177" s="143"/>
      <c r="MN177" s="143"/>
      <c r="MO177" s="143"/>
      <c r="MP177" s="143"/>
      <c r="MQ177" s="236"/>
      <c r="MR177" s="236"/>
      <c r="MS177" s="236"/>
      <c r="MT177" s="236"/>
      <c r="MU177" s="236"/>
      <c r="MV177" s="236"/>
      <c r="MW177" s="143"/>
      <c r="MX177" s="329"/>
      <c r="MY177" s="143"/>
      <c r="MZ177" s="143"/>
      <c r="NA177" s="143"/>
      <c r="NB177" s="359"/>
      <c r="NC177" s="1159">
        <f t="shared" si="2747"/>
        <v>44621</v>
      </c>
      <c r="ND177" s="378">
        <f t="shared" si="2748"/>
        <v>25564.25</v>
      </c>
      <c r="NE177" s="378">
        <f t="shared" si="2749"/>
        <v>0</v>
      </c>
      <c r="NF177" s="382">
        <f t="shared" si="2750"/>
        <v>0</v>
      </c>
      <c r="NG177" s="274">
        <f t="shared" si="2751"/>
        <v>25564.25</v>
      </c>
      <c r="NH177" s="819">
        <f t="shared" si="2752"/>
        <v>44621</v>
      </c>
      <c r="NI177" s="269">
        <f t="shared" si="2753"/>
        <v>25564.25</v>
      </c>
      <c r="NJ177" s="274">
        <f t="shared" si="2754"/>
        <v>0</v>
      </c>
      <c r="NK177" s="1113">
        <f t="shared" si="2755"/>
        <v>1</v>
      </c>
      <c r="NL177" s="992">
        <f t="shared" si="2756"/>
        <v>0</v>
      </c>
      <c r="NM177" s="413">
        <f t="shared" si="2757"/>
        <v>44621</v>
      </c>
      <c r="NN177" s="378">
        <f t="shared" si="2850"/>
        <v>493306.72499999998</v>
      </c>
      <c r="NO177" s="243">
        <f>MAX(NN55:NN177)</f>
        <v>493306.72499999998</v>
      </c>
      <c r="NP177" s="243">
        <f t="shared" si="2758"/>
        <v>0</v>
      </c>
      <c r="NQ177" s="276">
        <f>(NP177=NP203)*1</f>
        <v>0</v>
      </c>
      <c r="NR177" s="254">
        <f t="shared" si="2759"/>
        <v>0</v>
      </c>
      <c r="NS177" s="757"/>
      <c r="NT177" s="757"/>
      <c r="NU177" s="758"/>
      <c r="NV177" s="758"/>
      <c r="NW177" s="758"/>
      <c r="NX177" s="234"/>
      <c r="NY177" s="241"/>
      <c r="NZ177" s="241"/>
      <c r="OA177" s="143"/>
      <c r="OB177" s="241"/>
      <c r="OC177" s="241"/>
      <c r="OD177" s="236"/>
      <c r="OE177" s="236"/>
      <c r="OF177" s="236"/>
      <c r="OG177" s="234"/>
      <c r="OH177" s="143"/>
      <c r="OI177" s="236"/>
      <c r="OJ177" s="236"/>
      <c r="OK177" s="236"/>
      <c r="OL177" s="236"/>
      <c r="OM177" s="236"/>
      <c r="ON177" s="236"/>
      <c r="OO177" s="236"/>
      <c r="OP177" s="236"/>
      <c r="OQ177" s="236"/>
      <c r="OR177" s="236"/>
      <c r="OS177" s="236"/>
      <c r="OT177" s="236"/>
      <c r="OU177" s="236"/>
      <c r="OV177" s="236"/>
      <c r="OW177" s="236"/>
      <c r="OX177" s="236"/>
      <c r="OY177" s="236"/>
      <c r="OZ177" s="236"/>
      <c r="PA177" s="236"/>
      <c r="PB177" s="236"/>
      <c r="PC177" s="236"/>
      <c r="PD177" s="236"/>
      <c r="PE177" s="236"/>
      <c r="PF177" s="236"/>
      <c r="PG177" s="236"/>
      <c r="PH177" s="236"/>
      <c r="PI177" s="236"/>
      <c r="PJ177" s="236"/>
      <c r="PK177" s="236"/>
      <c r="PL177" s="236"/>
      <c r="PM177" s="236"/>
      <c r="PN177" s="236"/>
      <c r="PO177" s="236"/>
      <c r="PP177" s="236"/>
      <c r="PQ177" s="236"/>
      <c r="PR177" s="236"/>
      <c r="PS177" s="236"/>
      <c r="PT177" s="236"/>
      <c r="PU177" s="236"/>
      <c r="PV177" s="236"/>
      <c r="PW177" s="236"/>
      <c r="PX177" s="236"/>
      <c r="PY177" s="236"/>
      <c r="PZ177" s="236"/>
      <c r="QA177" s="236"/>
      <c r="QB177" s="236"/>
      <c r="QC177" s="236"/>
      <c r="QD177" s="236"/>
      <c r="QE177" s="236"/>
      <c r="QF177" s="236"/>
      <c r="QG177" s="236"/>
      <c r="QH177" s="236"/>
      <c r="QI177" s="236"/>
      <c r="QJ177" s="236"/>
      <c r="QK177" s="236"/>
      <c r="QL177" s="236"/>
      <c r="QM177" s="236"/>
      <c r="QN177" s="236"/>
      <c r="QO177" s="236"/>
      <c r="QP177" s="236"/>
      <c r="QQ177" s="236"/>
      <c r="QR177" s="236"/>
      <c r="QS177" s="236"/>
      <c r="QT177" s="236"/>
      <c r="QU177" s="236"/>
      <c r="QV177" s="236"/>
      <c r="QW177" s="236"/>
      <c r="QX177" s="236"/>
      <c r="QY177" s="84"/>
      <c r="QZ177" s="84"/>
      <c r="RA177" s="84"/>
      <c r="RB177" s="84"/>
      <c r="RC177" s="84"/>
      <c r="RD177" s="84"/>
      <c r="RE177" s="84"/>
      <c r="RF177" s="84"/>
      <c r="RG177" s="84"/>
      <c r="RH177" s="84"/>
      <c r="RI177" s="84"/>
      <c r="RJ177" s="84"/>
      <c r="RK177" s="84"/>
      <c r="RL177" s="84"/>
      <c r="RM177" s="84"/>
      <c r="RN177" s="84"/>
      <c r="RO177" s="84"/>
      <c r="RP177" s="84"/>
      <c r="RQ177" s="84"/>
      <c r="RR177" s="84"/>
      <c r="RS177" s="84"/>
      <c r="RT177" s="84"/>
      <c r="RU177" s="84"/>
      <c r="RV177" s="84"/>
      <c r="RW177" s="84"/>
      <c r="RX177" s="84"/>
      <c r="RY177" s="84"/>
      <c r="RZ177" s="84"/>
      <c r="SA177" s="84"/>
      <c r="SB177" s="84"/>
      <c r="SC177" s="84"/>
      <c r="SD177" s="84"/>
      <c r="SE177" s="84"/>
      <c r="SF177" s="84"/>
      <c r="SG177" s="84"/>
      <c r="SH177" s="84"/>
      <c r="SI177" s="84"/>
      <c r="SJ177" s="84"/>
      <c r="SK177" s="84"/>
      <c r="SL177" s="84"/>
      <c r="SM177" s="84"/>
      <c r="SN177" s="84"/>
      <c r="SO177" s="84"/>
      <c r="SP177" s="84"/>
      <c r="SQ177" s="84"/>
      <c r="SR177" s="84"/>
      <c r="SS177" s="84"/>
      <c r="ST177" s="84"/>
      <c r="SU177" s="84"/>
      <c r="SV177" s="84"/>
      <c r="SW177" s="84"/>
      <c r="SX177" s="84"/>
      <c r="SY177" s="84"/>
      <c r="SZ177" s="84"/>
      <c r="TA177" s="84"/>
      <c r="TB177" s="84"/>
      <c r="TC177" s="84"/>
      <c r="TD177" s="84"/>
      <c r="TE177" s="84"/>
      <c r="TF177" s="84"/>
      <c r="TG177" s="84"/>
      <c r="TH177" s="84"/>
      <c r="TI177" s="84"/>
      <c r="TJ177" s="84"/>
      <c r="TK177" s="84"/>
      <c r="TL177" s="84"/>
      <c r="TM177" s="84"/>
      <c r="TN177" s="84"/>
      <c r="TO177" s="84"/>
      <c r="TP177" s="84"/>
      <c r="TQ177" s="84"/>
      <c r="TR177" s="84"/>
      <c r="TS177" s="84"/>
      <c r="TT177" s="84"/>
      <c r="TU177" s="84"/>
      <c r="TV177" s="84"/>
      <c r="TW177" s="84"/>
      <c r="TX177" s="84"/>
      <c r="TY177" s="84"/>
      <c r="TZ177" s="84"/>
      <c r="UA177" s="84"/>
      <c r="UB177" s="84"/>
      <c r="UC177" s="84"/>
      <c r="UD177" s="84"/>
      <c r="UE177" s="84"/>
      <c r="UF177" s="84"/>
      <c r="UG177" s="84"/>
      <c r="UH177" s="84"/>
      <c r="UI177" s="84"/>
    </row>
    <row r="178" spans="1:555" s="90" customFormat="1" ht="19.5" customHeight="1" x14ac:dyDescent="0.35">
      <c r="A178" s="84"/>
      <c r="B178" s="1167">
        <f t="shared" si="2760"/>
        <v>44652</v>
      </c>
      <c r="C178" s="867">
        <f t="shared" si="2761"/>
        <v>66751.994999999995</v>
      </c>
      <c r="D178" s="869">
        <v>0</v>
      </c>
      <c r="E178" s="869">
        <v>0</v>
      </c>
      <c r="F178" s="867">
        <f t="shared" si="2635"/>
        <v>12074.254999999999</v>
      </c>
      <c r="G178" s="870">
        <f t="shared" si="2762"/>
        <v>78826.25</v>
      </c>
      <c r="H178" s="953">
        <f t="shared" si="2763"/>
        <v>0.1808823092103839</v>
      </c>
      <c r="I178" s="355">
        <f t="shared" si="2764"/>
        <v>505380.98</v>
      </c>
      <c r="J178" s="355">
        <f>MAX(I55:I178)</f>
        <v>505380.98</v>
      </c>
      <c r="K178" s="355">
        <f t="shared" si="2636"/>
        <v>0</v>
      </c>
      <c r="L178" s="1145">
        <f t="shared" si="2637"/>
        <v>44652</v>
      </c>
      <c r="M178" s="330">
        <f t="shared" si="2765"/>
        <v>0</v>
      </c>
      <c r="N178" s="1034">
        <v>17041.25</v>
      </c>
      <c r="O178" s="498">
        <f t="shared" si="2638"/>
        <v>0</v>
      </c>
      <c r="P178" s="330">
        <f t="shared" si="2766"/>
        <v>1</v>
      </c>
      <c r="Q178" s="382">
        <f t="shared" si="2639"/>
        <v>1704.125</v>
      </c>
      <c r="R178" s="274">
        <f t="shared" si="2640"/>
        <v>1704.125</v>
      </c>
      <c r="S178" s="499">
        <f t="shared" si="2767"/>
        <v>0</v>
      </c>
      <c r="T178" s="1036">
        <v>19960</v>
      </c>
      <c r="U178" s="269">
        <f t="shared" si="2641"/>
        <v>0</v>
      </c>
      <c r="V178" s="499">
        <f t="shared" si="2768"/>
        <v>1</v>
      </c>
      <c r="W178" s="1036">
        <v>1996</v>
      </c>
      <c r="X178" s="269">
        <f t="shared" si="2642"/>
        <v>1996</v>
      </c>
      <c r="Y178" s="499">
        <f t="shared" si="2769"/>
        <v>0</v>
      </c>
      <c r="Z178" s="298">
        <v>9090</v>
      </c>
      <c r="AA178" s="392">
        <f t="shared" si="2643"/>
        <v>0</v>
      </c>
      <c r="AB178" s="330">
        <f t="shared" si="2770"/>
        <v>0</v>
      </c>
      <c r="AC178" s="298">
        <f t="shared" si="2644"/>
        <v>4545</v>
      </c>
      <c r="AD178" s="274">
        <f t="shared" si="2645"/>
        <v>0</v>
      </c>
      <c r="AE178" s="499">
        <f t="shared" si="2771"/>
        <v>1</v>
      </c>
      <c r="AF178" s="1036">
        <v>909</v>
      </c>
      <c r="AG178" s="274">
        <f t="shared" si="2646"/>
        <v>909</v>
      </c>
      <c r="AH178" s="499">
        <f t="shared" si="2772"/>
        <v>0</v>
      </c>
      <c r="AI178" s="1036">
        <v>5745</v>
      </c>
      <c r="AJ178" s="392">
        <f t="shared" si="2647"/>
        <v>0</v>
      </c>
      <c r="AK178" s="330">
        <f t="shared" si="2773"/>
        <v>0</v>
      </c>
      <c r="AL178" s="1036">
        <v>2872.5</v>
      </c>
      <c r="AM178" s="274">
        <f t="shared" si="2648"/>
        <v>0</v>
      </c>
      <c r="AN178" s="499">
        <f t="shared" si="2774"/>
        <v>1</v>
      </c>
      <c r="AO178" s="1036">
        <v>1149</v>
      </c>
      <c r="AP178" s="392">
        <f t="shared" si="2649"/>
        <v>1149</v>
      </c>
      <c r="AQ178" s="499">
        <f t="shared" si="2775"/>
        <v>0</v>
      </c>
      <c r="AR178" s="1036">
        <v>7518.75</v>
      </c>
      <c r="AS178" s="392">
        <f t="shared" si="2650"/>
        <v>0</v>
      </c>
      <c r="AT178" s="276">
        <f t="shared" si="2776"/>
        <v>0</v>
      </c>
      <c r="AU178" s="1036">
        <v>3759.38</v>
      </c>
      <c r="AV178" s="392">
        <f t="shared" si="2651"/>
        <v>0</v>
      </c>
      <c r="AW178" s="297">
        <f t="shared" si="2777"/>
        <v>1</v>
      </c>
      <c r="AX178" s="1036">
        <v>751.88</v>
      </c>
      <c r="AY178" s="274">
        <f t="shared" si="2652"/>
        <v>751.88</v>
      </c>
      <c r="AZ178" s="499">
        <f t="shared" si="2778"/>
        <v>0</v>
      </c>
      <c r="BA178" s="268">
        <v>3105</v>
      </c>
      <c r="BB178" s="392">
        <f t="shared" si="2653"/>
        <v>0</v>
      </c>
      <c r="BC178" s="330">
        <f t="shared" si="2779"/>
        <v>0</v>
      </c>
      <c r="BD178" s="268">
        <v>-15</v>
      </c>
      <c r="BE178" s="274">
        <f t="shared" si="2654"/>
        <v>0</v>
      </c>
      <c r="BF178" s="499">
        <f t="shared" si="2780"/>
        <v>0</v>
      </c>
      <c r="BG178" s="1036">
        <v>1637.5</v>
      </c>
      <c r="BH178" s="358">
        <f t="shared" si="2655"/>
        <v>0</v>
      </c>
      <c r="BI178" s="499">
        <f t="shared" si="2781"/>
        <v>0</v>
      </c>
      <c r="BJ178" s="1036">
        <v>5731.25</v>
      </c>
      <c r="BK178" s="358">
        <f t="shared" si="2656"/>
        <v>0</v>
      </c>
      <c r="BL178" s="499">
        <f t="shared" si="2782"/>
        <v>1</v>
      </c>
      <c r="BM178" s="382">
        <f t="shared" si="2657"/>
        <v>2865.625</v>
      </c>
      <c r="BN178" s="392">
        <f t="shared" si="2658"/>
        <v>2865.625</v>
      </c>
      <c r="BO178" s="499">
        <f t="shared" si="2783"/>
        <v>0</v>
      </c>
      <c r="BP178" s="1036">
        <v>1281.25</v>
      </c>
      <c r="BQ178" s="274">
        <f t="shared" si="2659"/>
        <v>0</v>
      </c>
      <c r="BR178" s="499">
        <f t="shared" si="2784"/>
        <v>0</v>
      </c>
      <c r="BS178" s="298">
        <v>2731.25</v>
      </c>
      <c r="BT178" s="269">
        <f t="shared" si="2660"/>
        <v>0</v>
      </c>
      <c r="BU178" s="499">
        <f t="shared" si="2785"/>
        <v>1</v>
      </c>
      <c r="BV178" s="298">
        <f t="shared" si="2661"/>
        <v>1365.625</v>
      </c>
      <c r="BW178" s="392">
        <f t="shared" si="2662"/>
        <v>1365.625</v>
      </c>
      <c r="BX178" s="499">
        <f t="shared" si="2786"/>
        <v>0</v>
      </c>
      <c r="BY178" s="1036">
        <v>2125</v>
      </c>
      <c r="BZ178" s="392">
        <f t="shared" si="2663"/>
        <v>0</v>
      </c>
      <c r="CA178" s="297">
        <f t="shared" si="2851"/>
        <v>0</v>
      </c>
      <c r="CB178" s="1036">
        <v>13330</v>
      </c>
      <c r="CC178" s="269">
        <f t="shared" si="2664"/>
        <v>0</v>
      </c>
      <c r="CD178" s="501">
        <f t="shared" si="2787"/>
        <v>0</v>
      </c>
      <c r="CE178" s="298">
        <f t="shared" si="2665"/>
        <v>6665</v>
      </c>
      <c r="CF178" s="500">
        <f t="shared" si="2666"/>
        <v>0</v>
      </c>
      <c r="CG178" s="330">
        <f t="shared" si="2788"/>
        <v>1</v>
      </c>
      <c r="CH178" s="1036">
        <v>1333</v>
      </c>
      <c r="CI178" s="299">
        <f t="shared" si="2667"/>
        <v>1333</v>
      </c>
      <c r="CJ178" s="499">
        <f t="shared" si="2789"/>
        <v>0</v>
      </c>
      <c r="CK178" s="268"/>
      <c r="CL178" s="392">
        <f t="shared" si="2668"/>
        <v>0</v>
      </c>
      <c r="CM178" s="330">
        <f t="shared" si="2790"/>
        <v>0</v>
      </c>
      <c r="CN178" s="268"/>
      <c r="CO178" s="269">
        <f t="shared" si="2669"/>
        <v>0</v>
      </c>
      <c r="CP178" s="501">
        <f t="shared" si="2791"/>
        <v>0</v>
      </c>
      <c r="CQ178" s="268"/>
      <c r="CR178" s="299"/>
      <c r="CS178" s="330">
        <f t="shared" si="2792"/>
        <v>1</v>
      </c>
      <c r="CT178" s="268"/>
      <c r="CU178" s="274">
        <f t="shared" si="2670"/>
        <v>0</v>
      </c>
      <c r="CV178" s="323">
        <f t="shared" si="2671"/>
        <v>12074.254999999999</v>
      </c>
      <c r="CW178" s="323">
        <f t="shared" si="2793"/>
        <v>505380.98</v>
      </c>
      <c r="CX178" s="223"/>
      <c r="CY178" s="1127">
        <f t="shared" si="2794"/>
        <v>44652</v>
      </c>
      <c r="CZ178" s="297">
        <f t="shared" si="2795"/>
        <v>0</v>
      </c>
      <c r="DA178" s="269">
        <v>5751.25</v>
      </c>
      <c r="DB178" s="299">
        <f t="shared" si="2672"/>
        <v>0</v>
      </c>
      <c r="DC178" s="297">
        <f t="shared" si="2796"/>
        <v>0</v>
      </c>
      <c r="DD178" s="298">
        <f t="shared" si="2673"/>
        <v>575.125</v>
      </c>
      <c r="DE178" s="299">
        <f t="shared" si="2674"/>
        <v>0</v>
      </c>
      <c r="DF178" s="297">
        <f t="shared" si="2797"/>
        <v>0</v>
      </c>
      <c r="DG178" s="1035">
        <v>-6350</v>
      </c>
      <c r="DH178" s="299">
        <f t="shared" si="2675"/>
        <v>0</v>
      </c>
      <c r="DI178" s="297">
        <f t="shared" si="2798"/>
        <v>0</v>
      </c>
      <c r="DJ178" s="964">
        <v>-635</v>
      </c>
      <c r="DK178" s="596">
        <f t="shared" si="2676"/>
        <v>0</v>
      </c>
      <c r="DL178" s="297">
        <f t="shared" si="2799"/>
        <v>0</v>
      </c>
      <c r="DM178" s="1034">
        <v>7740</v>
      </c>
      <c r="DN178" s="596">
        <f t="shared" si="2677"/>
        <v>0</v>
      </c>
      <c r="DO178" s="330">
        <f t="shared" si="2800"/>
        <v>0</v>
      </c>
      <c r="DP178" s="298">
        <f t="shared" si="2678"/>
        <v>3870</v>
      </c>
      <c r="DQ178" s="274">
        <f t="shared" si="2679"/>
        <v>0</v>
      </c>
      <c r="DR178" s="499">
        <f t="shared" si="2801"/>
        <v>0</v>
      </c>
      <c r="DS178" s="298">
        <f t="shared" si="2680"/>
        <v>774</v>
      </c>
      <c r="DT178" s="274">
        <f t="shared" si="2681"/>
        <v>0</v>
      </c>
      <c r="DU178" s="297">
        <f t="shared" si="2802"/>
        <v>0</v>
      </c>
      <c r="DV178" s="1036">
        <v>18230</v>
      </c>
      <c r="DW178" s="596">
        <f t="shared" si="2682"/>
        <v>0</v>
      </c>
      <c r="DX178" s="297">
        <f t="shared" si="2803"/>
        <v>0</v>
      </c>
      <c r="DY178" s="269">
        <f t="shared" si="2683"/>
        <v>9115</v>
      </c>
      <c r="DZ178" s="596">
        <f t="shared" si="2684"/>
        <v>0</v>
      </c>
      <c r="EA178" s="297">
        <f t="shared" si="2804"/>
        <v>0</v>
      </c>
      <c r="EB178" s="1053">
        <v>3646</v>
      </c>
      <c r="EC178" s="596">
        <f t="shared" si="2685"/>
        <v>0</v>
      </c>
      <c r="ED178" s="297">
        <f t="shared" si="2805"/>
        <v>0</v>
      </c>
      <c r="EE178" s="274">
        <v>8162.5</v>
      </c>
      <c r="EF178" s="596">
        <f t="shared" si="2686"/>
        <v>0</v>
      </c>
      <c r="EG178" s="297">
        <f t="shared" si="2806"/>
        <v>0</v>
      </c>
      <c r="EH178" s="269">
        <f t="shared" si="2687"/>
        <v>4081.25</v>
      </c>
      <c r="EI178" s="596">
        <f t="shared" si="2688"/>
        <v>0</v>
      </c>
      <c r="EJ178" s="276">
        <f t="shared" si="2807"/>
        <v>0</v>
      </c>
      <c r="EK178" s="269">
        <f t="shared" si="2689"/>
        <v>816.25</v>
      </c>
      <c r="EL178" s="596">
        <f t="shared" si="2690"/>
        <v>0</v>
      </c>
      <c r="EM178" s="297">
        <f t="shared" si="2808"/>
        <v>0</v>
      </c>
      <c r="EN178" s="1224">
        <v>2060</v>
      </c>
      <c r="EO178" s="596">
        <f t="shared" si="2691"/>
        <v>0</v>
      </c>
      <c r="EP178" s="297">
        <f t="shared" si="2809"/>
        <v>0</v>
      </c>
      <c r="EQ178" s="269">
        <v>740</v>
      </c>
      <c r="ER178" s="596">
        <f t="shared" si="2692"/>
        <v>0</v>
      </c>
      <c r="ES178" s="297">
        <f t="shared" si="2810"/>
        <v>0</v>
      </c>
      <c r="ET178" s="1036">
        <v>4435</v>
      </c>
      <c r="EU178" s="596">
        <f t="shared" si="2693"/>
        <v>0</v>
      </c>
      <c r="EV178" s="297">
        <f t="shared" si="2811"/>
        <v>0</v>
      </c>
      <c r="EW178" s="1036">
        <v>3987.5</v>
      </c>
      <c r="EX178" s="596">
        <f t="shared" si="2694"/>
        <v>0</v>
      </c>
      <c r="EY178" s="297">
        <f t="shared" si="2812"/>
        <v>0</v>
      </c>
      <c r="EZ178" s="1036">
        <v>1993.75</v>
      </c>
      <c r="FA178" s="596">
        <f t="shared" si="2695"/>
        <v>0</v>
      </c>
      <c r="FB178" s="297">
        <f t="shared" si="2813"/>
        <v>0</v>
      </c>
      <c r="FC178" s="1036">
        <v>1612.5</v>
      </c>
      <c r="FD178" s="596">
        <f t="shared" si="2696"/>
        <v>0</v>
      </c>
      <c r="FE178" s="297">
        <f t="shared" si="2814"/>
        <v>0</v>
      </c>
      <c r="FF178" s="1036">
        <v>4812.5</v>
      </c>
      <c r="FG178" s="596">
        <f t="shared" si="2697"/>
        <v>0</v>
      </c>
      <c r="FH178" s="297">
        <f t="shared" si="2815"/>
        <v>0</v>
      </c>
      <c r="FI178" s="1036">
        <v>2406.25</v>
      </c>
      <c r="FJ178" s="596">
        <f t="shared" si="2698"/>
        <v>0</v>
      </c>
      <c r="FK178" s="297">
        <f t="shared" si="2816"/>
        <v>0</v>
      </c>
      <c r="FL178" s="1036">
        <v>1770</v>
      </c>
      <c r="FM178" s="596">
        <f t="shared" si="2699"/>
        <v>0</v>
      </c>
      <c r="FN178" s="297">
        <f t="shared" si="2817"/>
        <v>0</v>
      </c>
      <c r="FO178" s="1036">
        <v>930</v>
      </c>
      <c r="FP178" s="274">
        <f t="shared" si="2700"/>
        <v>0</v>
      </c>
      <c r="FQ178" s="274"/>
      <c r="FR178" s="297">
        <f t="shared" si="2818"/>
        <v>0</v>
      </c>
      <c r="FS178" s="269">
        <f t="shared" si="2701"/>
        <v>465</v>
      </c>
      <c r="FT178" s="596">
        <f t="shared" si="2702"/>
        <v>0</v>
      </c>
      <c r="FU178" s="297">
        <f t="shared" si="2819"/>
        <v>0</v>
      </c>
      <c r="FV178" s="269">
        <f t="shared" si="2703"/>
        <v>93</v>
      </c>
      <c r="FW178" s="596">
        <f t="shared" si="2704"/>
        <v>0</v>
      </c>
      <c r="FX178" s="301">
        <f t="shared" si="2705"/>
        <v>0</v>
      </c>
      <c r="FY178" s="492">
        <f t="shared" si="2820"/>
        <v>0</v>
      </c>
      <c r="FZ178" s="302"/>
      <c r="GA178" s="1131">
        <f t="shared" si="2706"/>
        <v>44652</v>
      </c>
      <c r="GB178" s="316">
        <f t="shared" si="2821"/>
        <v>0</v>
      </c>
      <c r="GC178" s="1034">
        <v>10903.75</v>
      </c>
      <c r="GD178" s="268">
        <f t="shared" si="2707"/>
        <v>0</v>
      </c>
      <c r="GE178" s="316">
        <f t="shared" si="2822"/>
        <v>0</v>
      </c>
      <c r="GF178" s="1036">
        <v>1090.3800000000001</v>
      </c>
      <c r="GG178" s="386">
        <f t="shared" si="2708"/>
        <v>0</v>
      </c>
      <c r="GH178" s="669">
        <f t="shared" si="2823"/>
        <v>0</v>
      </c>
      <c r="GI178" s="1036">
        <v>15505</v>
      </c>
      <c r="GJ178" s="268">
        <f t="shared" si="2709"/>
        <v>0</v>
      </c>
      <c r="GK178" s="546">
        <f t="shared" si="2824"/>
        <v>0</v>
      </c>
      <c r="GL178" s="268">
        <f t="shared" si="2710"/>
        <v>1550.5</v>
      </c>
      <c r="GM178" s="386">
        <f t="shared" si="2711"/>
        <v>0</v>
      </c>
      <c r="GN178" s="297">
        <f t="shared" si="2825"/>
        <v>0</v>
      </c>
      <c r="GO178" s="269">
        <v>7861.25</v>
      </c>
      <c r="GP178" s="596">
        <f t="shared" si="2712"/>
        <v>0</v>
      </c>
      <c r="GQ178" s="330">
        <f t="shared" si="2826"/>
        <v>0</v>
      </c>
      <c r="GR178" s="1034">
        <v>3930.62</v>
      </c>
      <c r="GS178" s="274">
        <f t="shared" si="2713"/>
        <v>0</v>
      </c>
      <c r="GT178" s="499">
        <f t="shared" si="2827"/>
        <v>0</v>
      </c>
      <c r="GU178" s="1034">
        <v>786.12</v>
      </c>
      <c r="GV178" s="274">
        <f t="shared" si="2714"/>
        <v>0</v>
      </c>
      <c r="GW178" s="499">
        <f t="shared" si="2828"/>
        <v>0</v>
      </c>
      <c r="GX178" s="1036">
        <v>16905</v>
      </c>
      <c r="GY178" s="274">
        <f t="shared" si="2715"/>
        <v>0</v>
      </c>
      <c r="GZ178" s="499">
        <f t="shared" si="2829"/>
        <v>0</v>
      </c>
      <c r="HA178" s="298">
        <f t="shared" si="2716"/>
        <v>8452.5</v>
      </c>
      <c r="HB178" s="274">
        <f t="shared" si="2717"/>
        <v>0</v>
      </c>
      <c r="HC178" s="499">
        <f t="shared" si="2830"/>
        <v>0</v>
      </c>
      <c r="HD178" s="1036">
        <v>3381</v>
      </c>
      <c r="HE178" s="274">
        <f t="shared" si="2718"/>
        <v>0</v>
      </c>
      <c r="HF178" s="691">
        <f t="shared" si="2831"/>
        <v>0</v>
      </c>
      <c r="HG178" s="317">
        <v>7085</v>
      </c>
      <c r="HH178" s="498">
        <f t="shared" si="2719"/>
        <v>0</v>
      </c>
      <c r="HI178" s="691">
        <f t="shared" si="2832"/>
        <v>0</v>
      </c>
      <c r="HJ178" s="317">
        <f t="shared" si="2720"/>
        <v>3542.5</v>
      </c>
      <c r="HK178" s="498">
        <f t="shared" si="2721"/>
        <v>0</v>
      </c>
      <c r="HL178" s="689">
        <f t="shared" si="2833"/>
        <v>0</v>
      </c>
      <c r="HM178" s="317">
        <f t="shared" si="2722"/>
        <v>708.5</v>
      </c>
      <c r="HN178" s="317">
        <f t="shared" si="2723"/>
        <v>0</v>
      </c>
      <c r="HO178" s="691">
        <f t="shared" si="2834"/>
        <v>0</v>
      </c>
      <c r="HP178" s="1036">
        <v>2430</v>
      </c>
      <c r="HQ178" s="498">
        <f t="shared" si="2724"/>
        <v>0</v>
      </c>
      <c r="HR178" s="499"/>
      <c r="HS178" s="298"/>
      <c r="HT178" s="392"/>
      <c r="HU178" s="691">
        <f t="shared" si="2835"/>
        <v>0</v>
      </c>
      <c r="HV178" s="964">
        <v>-405</v>
      </c>
      <c r="HW178" s="498">
        <f t="shared" si="2725"/>
        <v>0</v>
      </c>
      <c r="HX178" s="499"/>
      <c r="HY178" s="298"/>
      <c r="HZ178" s="392"/>
      <c r="IA178" s="689">
        <f t="shared" si="2836"/>
        <v>0</v>
      </c>
      <c r="IB178" s="1036">
        <v>5850</v>
      </c>
      <c r="IC178" s="317">
        <f t="shared" si="2726"/>
        <v>0</v>
      </c>
      <c r="ID178" s="499">
        <f t="shared" si="2837"/>
        <v>0</v>
      </c>
      <c r="IE178" s="1036">
        <v>567.25</v>
      </c>
      <c r="IF178" s="392">
        <f t="shared" si="2727"/>
        <v>0</v>
      </c>
      <c r="IG178" s="691">
        <f t="shared" si="2838"/>
        <v>0</v>
      </c>
      <c r="IH178" s="317">
        <v>2681.25</v>
      </c>
      <c r="II178" s="498">
        <f t="shared" si="2728"/>
        <v>0</v>
      </c>
      <c r="IJ178" s="691">
        <f t="shared" si="2839"/>
        <v>0</v>
      </c>
      <c r="IK178" s="298">
        <f t="shared" si="2729"/>
        <v>1340.625</v>
      </c>
      <c r="IL178" s="317">
        <f t="shared" si="2730"/>
        <v>0</v>
      </c>
      <c r="IM178" s="499">
        <f t="shared" si="2840"/>
        <v>0</v>
      </c>
      <c r="IN178" s="1036">
        <v>250.13</v>
      </c>
      <c r="IO178" s="392">
        <f t="shared" si="2731"/>
        <v>0</v>
      </c>
      <c r="IP178" s="499">
        <f t="shared" si="2841"/>
        <v>0</v>
      </c>
      <c r="IQ178" s="1036">
        <v>1956.25</v>
      </c>
      <c r="IR178" s="392">
        <f t="shared" si="2732"/>
        <v>0</v>
      </c>
      <c r="IS178" s="499"/>
      <c r="IT178" s="298"/>
      <c r="IU178" s="392"/>
      <c r="IV178" s="499">
        <f t="shared" si="2842"/>
        <v>0</v>
      </c>
      <c r="IW178" s="298">
        <v>4862.5</v>
      </c>
      <c r="IX178" s="392">
        <f t="shared" si="2733"/>
        <v>0</v>
      </c>
      <c r="IY178" s="499">
        <f t="shared" si="2843"/>
        <v>0</v>
      </c>
      <c r="IZ178" s="298">
        <f t="shared" si="2734"/>
        <v>2431.25</v>
      </c>
      <c r="JA178" s="392">
        <f t="shared" si="2735"/>
        <v>0</v>
      </c>
      <c r="JB178" s="385">
        <f t="shared" si="2844"/>
        <v>0</v>
      </c>
      <c r="JC178" s="298">
        <v>438.25</v>
      </c>
      <c r="JD178" s="392">
        <f t="shared" si="2736"/>
        <v>0</v>
      </c>
      <c r="JE178" s="499">
        <f t="shared" si="2845"/>
        <v>0</v>
      </c>
      <c r="JF178" s="298">
        <v>2750</v>
      </c>
      <c r="JG178" s="392">
        <f t="shared" si="2737"/>
        <v>0</v>
      </c>
      <c r="JH178" s="499">
        <f t="shared" si="2846"/>
        <v>0</v>
      </c>
      <c r="JI178" s="964">
        <v>-2970</v>
      </c>
      <c r="JJ178" s="392">
        <f t="shared" si="2738"/>
        <v>0</v>
      </c>
      <c r="JK178" s="499">
        <f t="shared" si="2847"/>
        <v>0</v>
      </c>
      <c r="JL178" s="1036">
        <f t="shared" si="2739"/>
        <v>-1485</v>
      </c>
      <c r="JM178" s="392">
        <f t="shared" si="2740"/>
        <v>0</v>
      </c>
      <c r="JN178" s="499">
        <f t="shared" si="2848"/>
        <v>0</v>
      </c>
      <c r="JO178" s="298">
        <f t="shared" si="2741"/>
        <v>-297</v>
      </c>
      <c r="JP178" s="392">
        <f t="shared" si="2742"/>
        <v>0</v>
      </c>
      <c r="JQ178" s="561">
        <f t="shared" si="2743"/>
        <v>0</v>
      </c>
      <c r="JR178" s="498">
        <f t="shared" si="2849"/>
        <v>0</v>
      </c>
      <c r="JS178" s="223"/>
      <c r="JT178" s="143"/>
      <c r="JU178" s="245"/>
      <c r="JV178" s="245"/>
      <c r="JW178" s="245"/>
      <c r="JX178" s="245"/>
      <c r="JY178" s="245"/>
      <c r="JZ178" s="245"/>
      <c r="KA178" s="245"/>
      <c r="KB178" s="245"/>
      <c r="KC178" s="245"/>
      <c r="KD178" s="329"/>
      <c r="KE178" s="329"/>
      <c r="KF178" s="329"/>
      <c r="KG178" s="329"/>
      <c r="KH178" s="329"/>
      <c r="KI178" s="329"/>
      <c r="KJ178" s="329"/>
      <c r="KK178" s="329"/>
      <c r="KL178" s="329"/>
      <c r="KM178" s="329"/>
      <c r="KN178" s="329"/>
      <c r="KO178" s="329"/>
      <c r="KP178" s="329"/>
      <c r="KQ178" s="329"/>
      <c r="KR178" s="329"/>
      <c r="KS178" s="329"/>
      <c r="KT178" s="143"/>
      <c r="KU178" s="143"/>
      <c r="KV178" s="143"/>
      <c r="KW178" s="143"/>
      <c r="KX178" s="143"/>
      <c r="KY178" s="143"/>
      <c r="KZ178" s="143"/>
      <c r="LA178" s="143"/>
      <c r="LB178" s="143"/>
      <c r="LC178" s="143"/>
      <c r="LD178" s="143"/>
      <c r="LE178" s="143"/>
      <c r="LF178" s="143"/>
      <c r="LG178" s="143"/>
      <c r="LH178" s="143"/>
      <c r="LI178" s="143"/>
      <c r="LJ178" s="143"/>
      <c r="LK178" s="143"/>
      <c r="LL178" s="143"/>
      <c r="LM178" s="143"/>
      <c r="LN178" s="143"/>
      <c r="LO178" s="143"/>
      <c r="LP178" s="143"/>
      <c r="LQ178" s="143"/>
      <c r="LR178" s="143"/>
      <c r="LS178" s="143"/>
      <c r="LT178" s="143"/>
      <c r="LU178" s="143"/>
      <c r="LV178" s="143"/>
      <c r="LW178" s="143"/>
      <c r="LX178" s="143"/>
      <c r="LY178" s="143"/>
      <c r="LZ178" s="143"/>
      <c r="MA178" s="143"/>
      <c r="MB178" s="143"/>
      <c r="MC178" s="143"/>
      <c r="MD178" s="143"/>
      <c r="ME178" s="143"/>
      <c r="MF178" s="143"/>
      <c r="MG178" s="143"/>
      <c r="MH178" s="143"/>
      <c r="MI178" s="143"/>
      <c r="MJ178" s="143"/>
      <c r="MK178" s="143"/>
      <c r="ML178" s="143"/>
      <c r="MM178" s="143"/>
      <c r="MN178" s="143"/>
      <c r="MO178" s="143"/>
      <c r="MP178" s="143"/>
      <c r="MQ178" s="236"/>
      <c r="MR178" s="236"/>
      <c r="MS178" s="236"/>
      <c r="MT178" s="236"/>
      <c r="MU178" s="236"/>
      <c r="MV178" s="236"/>
      <c r="MW178" s="143"/>
      <c r="MX178" s="329"/>
      <c r="MY178" s="143"/>
      <c r="MZ178" s="143"/>
      <c r="NA178" s="143"/>
      <c r="NB178" s="359"/>
      <c r="NC178" s="1159">
        <f t="shared" si="2747"/>
        <v>44652</v>
      </c>
      <c r="ND178" s="378">
        <f t="shared" si="2748"/>
        <v>12074.254999999999</v>
      </c>
      <c r="NE178" s="378">
        <f t="shared" si="2749"/>
        <v>0</v>
      </c>
      <c r="NF178" s="382">
        <f t="shared" si="2750"/>
        <v>0</v>
      </c>
      <c r="NG178" s="274">
        <f t="shared" si="2751"/>
        <v>12074.254999999999</v>
      </c>
      <c r="NH178" s="819">
        <f t="shared" si="2752"/>
        <v>44652</v>
      </c>
      <c r="NI178" s="269">
        <f t="shared" si="2753"/>
        <v>12074.254999999999</v>
      </c>
      <c r="NJ178" s="274">
        <f t="shared" si="2754"/>
        <v>0</v>
      </c>
      <c r="NK178" s="1113">
        <f t="shared" si="2755"/>
        <v>1</v>
      </c>
      <c r="NL178" s="992">
        <f t="shared" si="2756"/>
        <v>0</v>
      </c>
      <c r="NM178" s="413">
        <f t="shared" si="2757"/>
        <v>44652</v>
      </c>
      <c r="NN178" s="378">
        <f t="shared" si="2850"/>
        <v>505380.98</v>
      </c>
      <c r="NO178" s="243">
        <f>MAX(NN55:NN178)</f>
        <v>505380.98</v>
      </c>
      <c r="NP178" s="243">
        <f t="shared" si="2758"/>
        <v>0</v>
      </c>
      <c r="NQ178" s="276">
        <f>(NP178=NP203)*1</f>
        <v>0</v>
      </c>
      <c r="NR178" s="254">
        <f t="shared" si="2759"/>
        <v>0</v>
      </c>
      <c r="NS178" s="757"/>
      <c r="NT178" s="757"/>
      <c r="NU178" s="758"/>
      <c r="NV178" s="758"/>
      <c r="NW178" s="758"/>
      <c r="NX178" s="234"/>
      <c r="NY178" s="241"/>
      <c r="NZ178" s="241"/>
      <c r="OA178" s="143"/>
      <c r="OB178" s="241"/>
      <c r="OC178" s="241"/>
      <c r="OD178" s="236"/>
      <c r="OE178" s="236"/>
      <c r="OF178" s="236"/>
      <c r="OG178" s="234"/>
      <c r="OH178" s="143"/>
      <c r="OI178" s="236"/>
      <c r="OJ178" s="236"/>
      <c r="OK178" s="236"/>
      <c r="OL178" s="236"/>
      <c r="OM178" s="236"/>
      <c r="ON178" s="236"/>
      <c r="OO178" s="236"/>
      <c r="OP178" s="236"/>
      <c r="OQ178" s="236"/>
      <c r="OR178" s="236"/>
      <c r="OS178" s="236"/>
      <c r="OT178" s="236"/>
      <c r="OU178" s="236"/>
      <c r="OV178" s="236"/>
      <c r="OW178" s="236"/>
      <c r="OX178" s="236"/>
      <c r="OY178" s="236"/>
      <c r="OZ178" s="236"/>
      <c r="PA178" s="236"/>
      <c r="PB178" s="236"/>
      <c r="PC178" s="236"/>
      <c r="PD178" s="236"/>
      <c r="PE178" s="236"/>
      <c r="PF178" s="236"/>
      <c r="PG178" s="236"/>
      <c r="PH178" s="236"/>
      <c r="PI178" s="236"/>
      <c r="PJ178" s="236"/>
      <c r="PK178" s="236"/>
      <c r="PL178" s="236"/>
      <c r="PM178" s="236"/>
      <c r="PN178" s="236"/>
      <c r="PO178" s="236"/>
      <c r="PP178" s="236"/>
      <c r="PQ178" s="236"/>
      <c r="PR178" s="236"/>
      <c r="PS178" s="236"/>
      <c r="PT178" s="236"/>
      <c r="PU178" s="236"/>
      <c r="PV178" s="236"/>
      <c r="PW178" s="236"/>
      <c r="PX178" s="236"/>
      <c r="PY178" s="236"/>
      <c r="PZ178" s="236"/>
      <c r="QA178" s="236"/>
      <c r="QB178" s="236"/>
      <c r="QC178" s="236"/>
      <c r="QD178" s="236"/>
      <c r="QE178" s="236"/>
      <c r="QF178" s="236"/>
      <c r="QG178" s="236"/>
      <c r="QH178" s="236"/>
      <c r="QI178" s="236"/>
      <c r="QJ178" s="236"/>
      <c r="QK178" s="236"/>
      <c r="QL178" s="236"/>
      <c r="QM178" s="236"/>
      <c r="QN178" s="236"/>
      <c r="QO178" s="236"/>
      <c r="QP178" s="236"/>
      <c r="QQ178" s="236"/>
      <c r="QR178" s="236"/>
      <c r="QS178" s="236"/>
      <c r="QT178" s="236"/>
      <c r="QU178" s="236"/>
      <c r="QV178" s="236"/>
      <c r="QW178" s="236"/>
      <c r="QX178" s="236"/>
      <c r="QY178" s="84"/>
      <c r="QZ178" s="84"/>
      <c r="RA178" s="84"/>
      <c r="RB178" s="84"/>
      <c r="RC178" s="84"/>
      <c r="RD178" s="84"/>
      <c r="RE178" s="84"/>
      <c r="RF178" s="84"/>
      <c r="RG178" s="84"/>
      <c r="RH178" s="84"/>
      <c r="RI178" s="84"/>
      <c r="RJ178" s="84"/>
      <c r="RK178" s="84"/>
      <c r="RL178" s="84"/>
      <c r="RM178" s="84"/>
      <c r="RN178" s="84"/>
      <c r="RO178" s="84"/>
      <c r="RP178" s="84"/>
      <c r="RQ178" s="84"/>
      <c r="RR178" s="84"/>
      <c r="RS178" s="84"/>
      <c r="RT178" s="84"/>
      <c r="RU178" s="84"/>
      <c r="RV178" s="84"/>
      <c r="RW178" s="84"/>
      <c r="RX178" s="84"/>
      <c r="RY178" s="84"/>
      <c r="RZ178" s="84"/>
      <c r="SA178" s="84"/>
      <c r="SB178" s="84"/>
      <c r="SC178" s="84"/>
      <c r="SD178" s="84"/>
      <c r="SE178" s="84"/>
      <c r="SF178" s="84"/>
      <c r="SG178" s="84"/>
      <c r="SH178" s="84"/>
      <c r="SI178" s="84"/>
      <c r="SJ178" s="84"/>
      <c r="SK178" s="84"/>
      <c r="SL178" s="84"/>
      <c r="SM178" s="84"/>
      <c r="SN178" s="84"/>
      <c r="SO178" s="84"/>
      <c r="SP178" s="84"/>
      <c r="SQ178" s="84"/>
      <c r="SR178" s="84"/>
      <c r="SS178" s="84"/>
      <c r="ST178" s="84"/>
      <c r="SU178" s="84"/>
      <c r="SV178" s="84"/>
      <c r="SW178" s="84"/>
      <c r="SX178" s="84"/>
      <c r="SY178" s="84"/>
      <c r="SZ178" s="84"/>
      <c r="TA178" s="84"/>
      <c r="TB178" s="84"/>
      <c r="TC178" s="84"/>
      <c r="TD178" s="84"/>
      <c r="TE178" s="84"/>
      <c r="TF178" s="84"/>
      <c r="TG178" s="84"/>
      <c r="TH178" s="84"/>
      <c r="TI178" s="84"/>
      <c r="TJ178" s="84"/>
      <c r="TK178" s="84"/>
      <c r="TL178" s="84"/>
      <c r="TM178" s="84"/>
      <c r="TN178" s="84"/>
      <c r="TO178" s="84"/>
      <c r="TP178" s="84"/>
      <c r="TQ178" s="84"/>
      <c r="TR178" s="84"/>
      <c r="TS178" s="84"/>
      <c r="TT178" s="84"/>
      <c r="TU178" s="84"/>
      <c r="TV178" s="84"/>
      <c r="TW178" s="84"/>
      <c r="TX178" s="84"/>
      <c r="TY178" s="84"/>
      <c r="TZ178" s="84"/>
      <c r="UA178" s="84"/>
      <c r="UB178" s="84"/>
      <c r="UC178" s="84"/>
      <c r="UD178" s="84"/>
      <c r="UE178" s="84"/>
      <c r="UF178" s="84"/>
      <c r="UG178" s="84"/>
      <c r="UH178" s="84"/>
      <c r="UI178" s="84"/>
    </row>
    <row r="179" spans="1:555" s="90" customFormat="1" ht="19.5" customHeight="1" x14ac:dyDescent="0.35">
      <c r="A179" s="84"/>
      <c r="B179" s="1167">
        <f t="shared" si="2760"/>
        <v>44682</v>
      </c>
      <c r="C179" s="867">
        <f t="shared" si="2761"/>
        <v>78826.25</v>
      </c>
      <c r="D179" s="869">
        <v>0</v>
      </c>
      <c r="E179" s="869">
        <v>0</v>
      </c>
      <c r="F179" s="867">
        <f t="shared" si="2635"/>
        <v>9099.125</v>
      </c>
      <c r="G179" s="870">
        <f t="shared" si="2762"/>
        <v>87925.375</v>
      </c>
      <c r="H179" s="953">
        <f t="shared" si="2763"/>
        <v>0.11543267629755316</v>
      </c>
      <c r="I179" s="355">
        <f t="shared" si="2764"/>
        <v>514480.10499999998</v>
      </c>
      <c r="J179" s="355">
        <f>MAX(I55:I179)</f>
        <v>514480.10499999998</v>
      </c>
      <c r="K179" s="355">
        <f t="shared" si="2636"/>
        <v>0</v>
      </c>
      <c r="L179" s="1145">
        <f t="shared" si="2637"/>
        <v>44682</v>
      </c>
      <c r="M179" s="330">
        <f t="shared" si="2765"/>
        <v>0</v>
      </c>
      <c r="N179" s="1034">
        <v>26222.5</v>
      </c>
      <c r="O179" s="498">
        <f t="shared" si="2638"/>
        <v>0</v>
      </c>
      <c r="P179" s="330">
        <f t="shared" si="2766"/>
        <v>1</v>
      </c>
      <c r="Q179" s="382">
        <f t="shared" si="2639"/>
        <v>2622.25</v>
      </c>
      <c r="R179" s="274">
        <f t="shared" si="2640"/>
        <v>2622.25</v>
      </c>
      <c r="S179" s="499">
        <f t="shared" si="2767"/>
        <v>0</v>
      </c>
      <c r="T179" s="1036">
        <v>21830</v>
      </c>
      <c r="U179" s="269">
        <f t="shared" si="2641"/>
        <v>0</v>
      </c>
      <c r="V179" s="499">
        <f t="shared" si="2768"/>
        <v>1</v>
      </c>
      <c r="W179" s="1036">
        <v>2183</v>
      </c>
      <c r="X179" s="269">
        <f t="shared" si="2642"/>
        <v>2183</v>
      </c>
      <c r="Y179" s="499">
        <f t="shared" si="2769"/>
        <v>0</v>
      </c>
      <c r="Z179" s="298">
        <v>4910</v>
      </c>
      <c r="AA179" s="392">
        <f t="shared" si="2643"/>
        <v>0</v>
      </c>
      <c r="AB179" s="330">
        <f t="shared" si="2770"/>
        <v>0</v>
      </c>
      <c r="AC179" s="298">
        <f t="shared" si="2644"/>
        <v>2455</v>
      </c>
      <c r="AD179" s="274">
        <f t="shared" si="2645"/>
        <v>0</v>
      </c>
      <c r="AE179" s="499">
        <f t="shared" si="2771"/>
        <v>1</v>
      </c>
      <c r="AF179" s="1036">
        <v>491</v>
      </c>
      <c r="AG179" s="274">
        <f t="shared" si="2646"/>
        <v>491</v>
      </c>
      <c r="AH179" s="499">
        <f t="shared" si="2772"/>
        <v>0</v>
      </c>
      <c r="AI179" s="1036">
        <v>40</v>
      </c>
      <c r="AJ179" s="392">
        <f t="shared" si="2647"/>
        <v>0</v>
      </c>
      <c r="AK179" s="330">
        <f t="shared" si="2773"/>
        <v>0</v>
      </c>
      <c r="AL179" s="1036">
        <v>20</v>
      </c>
      <c r="AM179" s="274">
        <f t="shared" si="2648"/>
        <v>0</v>
      </c>
      <c r="AN179" s="499">
        <f t="shared" si="2774"/>
        <v>1</v>
      </c>
      <c r="AO179" s="1036">
        <v>8</v>
      </c>
      <c r="AP179" s="392">
        <f t="shared" si="2649"/>
        <v>8</v>
      </c>
      <c r="AQ179" s="499">
        <f t="shared" si="2775"/>
        <v>0</v>
      </c>
      <c r="AR179" s="1036">
        <v>9212.5</v>
      </c>
      <c r="AS179" s="392">
        <f t="shared" si="2650"/>
        <v>0</v>
      </c>
      <c r="AT179" s="276">
        <f t="shared" si="2776"/>
        <v>0</v>
      </c>
      <c r="AU179" s="1036">
        <v>4606.25</v>
      </c>
      <c r="AV179" s="392">
        <f t="shared" si="2651"/>
        <v>0</v>
      </c>
      <c r="AW179" s="297">
        <f t="shared" si="2777"/>
        <v>1</v>
      </c>
      <c r="AX179" s="1036">
        <v>921.25</v>
      </c>
      <c r="AY179" s="274">
        <f t="shared" si="2652"/>
        <v>921.25</v>
      </c>
      <c r="AZ179" s="499">
        <f t="shared" si="2778"/>
        <v>0</v>
      </c>
      <c r="BA179" s="268">
        <v>695</v>
      </c>
      <c r="BB179" s="392">
        <f t="shared" si="2653"/>
        <v>0</v>
      </c>
      <c r="BC179" s="330">
        <f t="shared" si="2779"/>
        <v>0</v>
      </c>
      <c r="BD179" s="268">
        <v>-245</v>
      </c>
      <c r="BE179" s="274">
        <f t="shared" si="2654"/>
        <v>0</v>
      </c>
      <c r="BF179" s="499">
        <f t="shared" si="2780"/>
        <v>0</v>
      </c>
      <c r="BG179" s="1036">
        <v>2718.75</v>
      </c>
      <c r="BH179" s="358">
        <f t="shared" si="2655"/>
        <v>0</v>
      </c>
      <c r="BI179" s="499">
        <f t="shared" si="2781"/>
        <v>0</v>
      </c>
      <c r="BJ179" s="1036">
        <v>3056.25</v>
      </c>
      <c r="BK179" s="358">
        <f t="shared" si="2656"/>
        <v>0</v>
      </c>
      <c r="BL179" s="499">
        <f t="shared" si="2782"/>
        <v>1</v>
      </c>
      <c r="BM179" s="382">
        <f t="shared" si="2657"/>
        <v>1528.125</v>
      </c>
      <c r="BN179" s="392">
        <f t="shared" si="2658"/>
        <v>1528.125</v>
      </c>
      <c r="BO179" s="499">
        <f t="shared" si="2783"/>
        <v>0</v>
      </c>
      <c r="BP179" s="1036">
        <v>1487.5</v>
      </c>
      <c r="BQ179" s="274">
        <f t="shared" si="2659"/>
        <v>0</v>
      </c>
      <c r="BR179" s="499">
        <f t="shared" si="2784"/>
        <v>0</v>
      </c>
      <c r="BS179" s="298">
        <v>-325</v>
      </c>
      <c r="BT179" s="269">
        <f t="shared" si="2660"/>
        <v>0</v>
      </c>
      <c r="BU179" s="499">
        <f t="shared" si="2785"/>
        <v>1</v>
      </c>
      <c r="BV179" s="298">
        <f t="shared" si="2661"/>
        <v>-162.5</v>
      </c>
      <c r="BW179" s="392">
        <f t="shared" si="2662"/>
        <v>-162.5</v>
      </c>
      <c r="BX179" s="499">
        <f t="shared" si="2786"/>
        <v>0</v>
      </c>
      <c r="BY179" s="1036">
        <v>3565</v>
      </c>
      <c r="BZ179" s="392">
        <f t="shared" si="2663"/>
        <v>0</v>
      </c>
      <c r="CA179" s="297">
        <f t="shared" si="2851"/>
        <v>0</v>
      </c>
      <c r="CB179" s="1036">
        <v>15080</v>
      </c>
      <c r="CC179" s="269">
        <f t="shared" si="2664"/>
        <v>0</v>
      </c>
      <c r="CD179" s="501">
        <f t="shared" si="2787"/>
        <v>0</v>
      </c>
      <c r="CE179" s="298">
        <f t="shared" si="2665"/>
        <v>7540</v>
      </c>
      <c r="CF179" s="500">
        <f t="shared" si="2666"/>
        <v>0</v>
      </c>
      <c r="CG179" s="330">
        <f t="shared" si="2788"/>
        <v>1</v>
      </c>
      <c r="CH179" s="1036">
        <v>1508</v>
      </c>
      <c r="CI179" s="299">
        <f t="shared" si="2667"/>
        <v>1508</v>
      </c>
      <c r="CJ179" s="499">
        <f t="shared" si="2789"/>
        <v>0</v>
      </c>
      <c r="CK179" s="268"/>
      <c r="CL179" s="392">
        <f t="shared" si="2668"/>
        <v>0</v>
      </c>
      <c r="CM179" s="330">
        <f t="shared" si="2790"/>
        <v>0</v>
      </c>
      <c r="CN179" s="268"/>
      <c r="CO179" s="269">
        <f t="shared" si="2669"/>
        <v>0</v>
      </c>
      <c r="CP179" s="501">
        <f t="shared" si="2791"/>
        <v>0</v>
      </c>
      <c r="CQ179" s="268"/>
      <c r="CR179" s="299"/>
      <c r="CS179" s="330">
        <f t="shared" si="2792"/>
        <v>1</v>
      </c>
      <c r="CT179" s="268"/>
      <c r="CU179" s="274">
        <f t="shared" si="2670"/>
        <v>0</v>
      </c>
      <c r="CV179" s="323">
        <f t="shared" si="2671"/>
        <v>9099.125</v>
      </c>
      <c r="CW179" s="323">
        <f t="shared" si="2793"/>
        <v>514480.10499999998</v>
      </c>
      <c r="CX179" s="223"/>
      <c r="CY179" s="1127">
        <f t="shared" si="2794"/>
        <v>44682</v>
      </c>
      <c r="CZ179" s="297">
        <f t="shared" si="2795"/>
        <v>0</v>
      </c>
      <c r="DA179" s="269">
        <v>8857.5</v>
      </c>
      <c r="DB179" s="299">
        <f t="shared" si="2672"/>
        <v>0</v>
      </c>
      <c r="DC179" s="297">
        <f t="shared" si="2796"/>
        <v>0</v>
      </c>
      <c r="DD179" s="298">
        <f t="shared" si="2673"/>
        <v>885.75</v>
      </c>
      <c r="DE179" s="299">
        <f t="shared" si="2674"/>
        <v>0</v>
      </c>
      <c r="DF179" s="297">
        <f t="shared" si="2797"/>
        <v>0</v>
      </c>
      <c r="DG179" s="1034">
        <v>17805</v>
      </c>
      <c r="DH179" s="299">
        <f t="shared" si="2675"/>
        <v>0</v>
      </c>
      <c r="DI179" s="297">
        <f t="shared" si="2798"/>
        <v>0</v>
      </c>
      <c r="DJ179" s="1036">
        <v>1780.5</v>
      </c>
      <c r="DK179" s="596">
        <f t="shared" si="2676"/>
        <v>0</v>
      </c>
      <c r="DL179" s="297">
        <f t="shared" si="2799"/>
        <v>0</v>
      </c>
      <c r="DM179" s="1034">
        <v>3610</v>
      </c>
      <c r="DN179" s="596">
        <f t="shared" si="2677"/>
        <v>0</v>
      </c>
      <c r="DO179" s="330">
        <f t="shared" si="2800"/>
        <v>0</v>
      </c>
      <c r="DP179" s="298">
        <f t="shared" si="2678"/>
        <v>1805</v>
      </c>
      <c r="DQ179" s="274">
        <f t="shared" si="2679"/>
        <v>0</v>
      </c>
      <c r="DR179" s="499">
        <f t="shared" si="2801"/>
        <v>0</v>
      </c>
      <c r="DS179" s="298">
        <f t="shared" si="2680"/>
        <v>361</v>
      </c>
      <c r="DT179" s="274">
        <f t="shared" si="2681"/>
        <v>0</v>
      </c>
      <c r="DU179" s="297">
        <f t="shared" si="2802"/>
        <v>0</v>
      </c>
      <c r="DV179" s="964">
        <v>-3820</v>
      </c>
      <c r="DW179" s="596">
        <f t="shared" si="2682"/>
        <v>0</v>
      </c>
      <c r="DX179" s="297">
        <f t="shared" si="2803"/>
        <v>0</v>
      </c>
      <c r="DY179" s="269">
        <f t="shared" si="2683"/>
        <v>-1910</v>
      </c>
      <c r="DZ179" s="596">
        <f t="shared" si="2684"/>
        <v>0</v>
      </c>
      <c r="EA179" s="297">
        <f t="shared" si="2804"/>
        <v>0</v>
      </c>
      <c r="EB179" s="1052">
        <v>-764</v>
      </c>
      <c r="EC179" s="596">
        <f t="shared" si="2685"/>
        <v>0</v>
      </c>
      <c r="ED179" s="297">
        <f t="shared" si="2805"/>
        <v>0</v>
      </c>
      <c r="EE179" s="274">
        <v>1337.5</v>
      </c>
      <c r="EF179" s="596">
        <f t="shared" si="2686"/>
        <v>0</v>
      </c>
      <c r="EG179" s="297">
        <f t="shared" si="2806"/>
        <v>0</v>
      </c>
      <c r="EH179" s="269">
        <f t="shared" si="2687"/>
        <v>668.75</v>
      </c>
      <c r="EI179" s="596">
        <f t="shared" si="2688"/>
        <v>0</v>
      </c>
      <c r="EJ179" s="276">
        <f t="shared" si="2807"/>
        <v>0</v>
      </c>
      <c r="EK179" s="269">
        <f t="shared" si="2689"/>
        <v>133.75</v>
      </c>
      <c r="EL179" s="596">
        <f t="shared" si="2690"/>
        <v>0</v>
      </c>
      <c r="EM179" s="297">
        <f t="shared" si="2808"/>
        <v>0</v>
      </c>
      <c r="EN179" s="1224">
        <v>2525</v>
      </c>
      <c r="EO179" s="596">
        <f t="shared" si="2691"/>
        <v>0</v>
      </c>
      <c r="EP179" s="297">
        <f t="shared" si="2809"/>
        <v>0</v>
      </c>
      <c r="EQ179" s="269">
        <v>105</v>
      </c>
      <c r="ER179" s="596">
        <f t="shared" si="2692"/>
        <v>0</v>
      </c>
      <c r="ES179" s="297">
        <f t="shared" si="2810"/>
        <v>0</v>
      </c>
      <c r="ET179" s="1036">
        <v>4840</v>
      </c>
      <c r="EU179" s="596">
        <f t="shared" si="2693"/>
        <v>0</v>
      </c>
      <c r="EV179" s="297">
        <f t="shared" si="2811"/>
        <v>0</v>
      </c>
      <c r="EW179" s="964">
        <v>-125</v>
      </c>
      <c r="EX179" s="596">
        <f t="shared" si="2694"/>
        <v>0</v>
      </c>
      <c r="EY179" s="297">
        <f t="shared" si="2812"/>
        <v>0</v>
      </c>
      <c r="EZ179" s="964">
        <v>-62.5</v>
      </c>
      <c r="FA179" s="596">
        <f t="shared" si="2695"/>
        <v>0</v>
      </c>
      <c r="FB179" s="297">
        <f t="shared" si="2813"/>
        <v>0</v>
      </c>
      <c r="FC179" s="1036">
        <v>2225</v>
      </c>
      <c r="FD179" s="596">
        <f t="shared" si="2696"/>
        <v>0</v>
      </c>
      <c r="FE179" s="297">
        <f t="shared" si="2814"/>
        <v>0</v>
      </c>
      <c r="FF179" s="1036">
        <v>2200</v>
      </c>
      <c r="FG179" s="596">
        <f t="shared" si="2697"/>
        <v>0</v>
      </c>
      <c r="FH179" s="297">
        <f t="shared" si="2815"/>
        <v>0</v>
      </c>
      <c r="FI179" s="1036">
        <v>1100</v>
      </c>
      <c r="FJ179" s="596">
        <f t="shared" si="2698"/>
        <v>0</v>
      </c>
      <c r="FK179" s="297">
        <f t="shared" si="2816"/>
        <v>0</v>
      </c>
      <c r="FL179" s="1036">
        <v>1590</v>
      </c>
      <c r="FM179" s="596">
        <f t="shared" si="2699"/>
        <v>0</v>
      </c>
      <c r="FN179" s="297">
        <f t="shared" si="2817"/>
        <v>0</v>
      </c>
      <c r="FO179" s="964">
        <v>-3910</v>
      </c>
      <c r="FP179" s="274">
        <f t="shared" si="2700"/>
        <v>0</v>
      </c>
      <c r="FQ179" s="274"/>
      <c r="FR179" s="297">
        <f t="shared" si="2818"/>
        <v>0</v>
      </c>
      <c r="FS179" s="269">
        <f t="shared" si="2701"/>
        <v>-1955</v>
      </c>
      <c r="FT179" s="596">
        <f t="shared" si="2702"/>
        <v>0</v>
      </c>
      <c r="FU179" s="297">
        <f t="shared" si="2819"/>
        <v>0</v>
      </c>
      <c r="FV179" s="269">
        <f t="shared" si="2703"/>
        <v>-391</v>
      </c>
      <c r="FW179" s="596">
        <f t="shared" si="2704"/>
        <v>0</v>
      </c>
      <c r="FX179" s="301">
        <f t="shared" si="2705"/>
        <v>0</v>
      </c>
      <c r="FY179" s="492">
        <f t="shared" si="2820"/>
        <v>0</v>
      </c>
      <c r="FZ179" s="302"/>
      <c r="GA179" s="1131">
        <f t="shared" si="2706"/>
        <v>44682</v>
      </c>
      <c r="GB179" s="316">
        <f t="shared" si="2821"/>
        <v>0</v>
      </c>
      <c r="GC179" s="1034">
        <v>3116.25</v>
      </c>
      <c r="GD179" s="268">
        <f t="shared" si="2707"/>
        <v>0</v>
      </c>
      <c r="GE179" s="316">
        <f t="shared" si="2822"/>
        <v>0</v>
      </c>
      <c r="GF179" s="1036">
        <v>311.63</v>
      </c>
      <c r="GG179" s="386">
        <f t="shared" si="2708"/>
        <v>0</v>
      </c>
      <c r="GH179" s="669">
        <f t="shared" si="2823"/>
        <v>0</v>
      </c>
      <c r="GI179" s="964">
        <v>-135</v>
      </c>
      <c r="GJ179" s="268">
        <f t="shared" si="2709"/>
        <v>0</v>
      </c>
      <c r="GK179" s="546">
        <f t="shared" si="2824"/>
        <v>0</v>
      </c>
      <c r="GL179" s="268">
        <f t="shared" si="2710"/>
        <v>-13.5</v>
      </c>
      <c r="GM179" s="386">
        <f t="shared" si="2711"/>
        <v>0</v>
      </c>
      <c r="GN179" s="297">
        <f t="shared" si="2825"/>
        <v>0</v>
      </c>
      <c r="GO179" s="269">
        <v>-588.75</v>
      </c>
      <c r="GP179" s="596">
        <f t="shared" si="2712"/>
        <v>0</v>
      </c>
      <c r="GQ179" s="330">
        <f t="shared" si="2826"/>
        <v>0</v>
      </c>
      <c r="GR179" s="1035">
        <v>-294.38</v>
      </c>
      <c r="GS179" s="274">
        <f t="shared" si="2713"/>
        <v>0</v>
      </c>
      <c r="GT179" s="499">
        <f t="shared" si="2827"/>
        <v>0</v>
      </c>
      <c r="GU179" s="1035">
        <v>-58.88</v>
      </c>
      <c r="GV179" s="274">
        <f t="shared" si="2714"/>
        <v>0</v>
      </c>
      <c r="GW179" s="499">
        <f t="shared" si="2828"/>
        <v>0</v>
      </c>
      <c r="GX179" s="1036">
        <v>1622.5</v>
      </c>
      <c r="GY179" s="274">
        <f t="shared" si="2715"/>
        <v>0</v>
      </c>
      <c r="GZ179" s="499">
        <f t="shared" si="2829"/>
        <v>0</v>
      </c>
      <c r="HA179" s="298">
        <f t="shared" si="2716"/>
        <v>811.25</v>
      </c>
      <c r="HB179" s="274">
        <f t="shared" si="2717"/>
        <v>0</v>
      </c>
      <c r="HC179" s="499">
        <f t="shared" si="2830"/>
        <v>0</v>
      </c>
      <c r="HD179" s="1036">
        <v>324.5</v>
      </c>
      <c r="HE179" s="274">
        <f t="shared" si="2718"/>
        <v>0</v>
      </c>
      <c r="HF179" s="691">
        <f t="shared" si="2831"/>
        <v>0</v>
      </c>
      <c r="HG179" s="317">
        <v>-2642.5</v>
      </c>
      <c r="HH179" s="498">
        <f t="shared" si="2719"/>
        <v>0</v>
      </c>
      <c r="HI179" s="691">
        <f t="shared" si="2832"/>
        <v>0</v>
      </c>
      <c r="HJ179" s="317">
        <f t="shared" si="2720"/>
        <v>-1321.25</v>
      </c>
      <c r="HK179" s="498">
        <f t="shared" si="2721"/>
        <v>0</v>
      </c>
      <c r="HL179" s="689">
        <f t="shared" si="2833"/>
        <v>0</v>
      </c>
      <c r="HM179" s="317">
        <f t="shared" si="2722"/>
        <v>-264.25</v>
      </c>
      <c r="HN179" s="317">
        <f t="shared" si="2723"/>
        <v>0</v>
      </c>
      <c r="HO179" s="691">
        <f t="shared" si="2834"/>
        <v>0</v>
      </c>
      <c r="HP179" s="1036">
        <v>2260</v>
      </c>
      <c r="HQ179" s="498">
        <f t="shared" si="2724"/>
        <v>0</v>
      </c>
      <c r="HR179" s="499"/>
      <c r="HS179" s="298"/>
      <c r="HT179" s="392"/>
      <c r="HU179" s="691">
        <f t="shared" si="2835"/>
        <v>0</v>
      </c>
      <c r="HV179" s="1036">
        <v>235</v>
      </c>
      <c r="HW179" s="498">
        <f t="shared" si="2725"/>
        <v>0</v>
      </c>
      <c r="HX179" s="499"/>
      <c r="HY179" s="298"/>
      <c r="HZ179" s="392"/>
      <c r="IA179" s="689">
        <f t="shared" si="2836"/>
        <v>0</v>
      </c>
      <c r="IB179" s="1036">
        <v>6850</v>
      </c>
      <c r="IC179" s="317">
        <f t="shared" si="2726"/>
        <v>0</v>
      </c>
      <c r="ID179" s="499">
        <f t="shared" si="2837"/>
        <v>0</v>
      </c>
      <c r="IE179" s="1036">
        <v>656</v>
      </c>
      <c r="IF179" s="392">
        <f t="shared" si="2727"/>
        <v>0</v>
      </c>
      <c r="IG179" s="691">
        <f t="shared" si="2838"/>
        <v>0</v>
      </c>
      <c r="IH179" s="317">
        <v>1893.75</v>
      </c>
      <c r="II179" s="498">
        <f t="shared" si="2728"/>
        <v>0</v>
      </c>
      <c r="IJ179" s="691">
        <f t="shared" si="2839"/>
        <v>0</v>
      </c>
      <c r="IK179" s="298">
        <f t="shared" si="2729"/>
        <v>946.875</v>
      </c>
      <c r="IL179" s="317">
        <f t="shared" si="2730"/>
        <v>0</v>
      </c>
      <c r="IM179" s="499">
        <f t="shared" si="2840"/>
        <v>0</v>
      </c>
      <c r="IN179" s="1036">
        <v>131.37</v>
      </c>
      <c r="IO179" s="392">
        <f t="shared" si="2731"/>
        <v>0</v>
      </c>
      <c r="IP179" s="499">
        <f t="shared" si="2841"/>
        <v>0</v>
      </c>
      <c r="IQ179" s="1036">
        <v>2431.25</v>
      </c>
      <c r="IR179" s="392">
        <f t="shared" si="2732"/>
        <v>0</v>
      </c>
      <c r="IS179" s="499"/>
      <c r="IT179" s="298"/>
      <c r="IU179" s="392"/>
      <c r="IV179" s="499">
        <f t="shared" si="2842"/>
        <v>0</v>
      </c>
      <c r="IW179" s="298">
        <v>3568.75</v>
      </c>
      <c r="IX179" s="392">
        <f t="shared" si="2733"/>
        <v>0</v>
      </c>
      <c r="IY179" s="499">
        <f t="shared" si="2843"/>
        <v>0</v>
      </c>
      <c r="IZ179" s="298">
        <f t="shared" si="2734"/>
        <v>1784.375</v>
      </c>
      <c r="JA179" s="392">
        <f t="shared" si="2735"/>
        <v>0</v>
      </c>
      <c r="JB179" s="385">
        <f t="shared" si="2844"/>
        <v>0</v>
      </c>
      <c r="JC179" s="298">
        <v>344.13</v>
      </c>
      <c r="JD179" s="392">
        <f t="shared" si="2736"/>
        <v>0</v>
      </c>
      <c r="JE179" s="499">
        <f t="shared" si="2845"/>
        <v>0</v>
      </c>
      <c r="JF179" s="298">
        <v>740</v>
      </c>
      <c r="JG179" s="392">
        <f t="shared" si="2737"/>
        <v>0</v>
      </c>
      <c r="JH179" s="499">
        <f t="shared" si="2846"/>
        <v>0</v>
      </c>
      <c r="JI179" s="1036">
        <v>2990</v>
      </c>
      <c r="JJ179" s="392">
        <f t="shared" si="2738"/>
        <v>0</v>
      </c>
      <c r="JK179" s="499">
        <f t="shared" si="2847"/>
        <v>0</v>
      </c>
      <c r="JL179" s="1036">
        <f t="shared" si="2739"/>
        <v>1495</v>
      </c>
      <c r="JM179" s="392">
        <f t="shared" si="2740"/>
        <v>0</v>
      </c>
      <c r="JN179" s="499">
        <f t="shared" si="2848"/>
        <v>0</v>
      </c>
      <c r="JO179" s="298">
        <f t="shared" si="2741"/>
        <v>299</v>
      </c>
      <c r="JP179" s="392">
        <f t="shared" si="2742"/>
        <v>0</v>
      </c>
      <c r="JQ179" s="561">
        <f t="shared" si="2743"/>
        <v>0</v>
      </c>
      <c r="JR179" s="498">
        <f t="shared" si="2849"/>
        <v>0</v>
      </c>
      <c r="JS179" s="223"/>
      <c r="JT179" s="143"/>
      <c r="JU179" s="245"/>
      <c r="JV179" s="245"/>
      <c r="JW179" s="245"/>
      <c r="JX179" s="245"/>
      <c r="JY179" s="245"/>
      <c r="JZ179" s="245"/>
      <c r="KA179" s="245"/>
      <c r="KB179" s="245"/>
      <c r="KC179" s="245"/>
      <c r="KD179" s="329"/>
      <c r="KE179" s="329"/>
      <c r="KF179" s="329"/>
      <c r="KG179" s="329"/>
      <c r="KH179" s="329"/>
      <c r="KI179" s="329"/>
      <c r="KJ179" s="329"/>
      <c r="KK179" s="329"/>
      <c r="KL179" s="329"/>
      <c r="KM179" s="329"/>
      <c r="KN179" s="329"/>
      <c r="KO179" s="329"/>
      <c r="KP179" s="329"/>
      <c r="KQ179" s="329"/>
      <c r="KR179" s="329"/>
      <c r="KS179" s="329"/>
      <c r="KT179" s="143"/>
      <c r="KU179" s="143"/>
      <c r="KV179" s="143"/>
      <c r="KW179" s="143"/>
      <c r="KX179" s="143"/>
      <c r="KY179" s="143"/>
      <c r="KZ179" s="143"/>
      <c r="LA179" s="143"/>
      <c r="LB179" s="143"/>
      <c r="LC179" s="143"/>
      <c r="LD179" s="143"/>
      <c r="LE179" s="143"/>
      <c r="LF179" s="143"/>
      <c r="LG179" s="143"/>
      <c r="LH179" s="143"/>
      <c r="LI179" s="143"/>
      <c r="LJ179" s="143"/>
      <c r="LK179" s="143"/>
      <c r="LL179" s="143"/>
      <c r="LM179" s="143"/>
      <c r="LN179" s="143"/>
      <c r="LO179" s="143"/>
      <c r="LP179" s="143"/>
      <c r="LQ179" s="143"/>
      <c r="LR179" s="143"/>
      <c r="LS179" s="143"/>
      <c r="LT179" s="143"/>
      <c r="LU179" s="143"/>
      <c r="LV179" s="143"/>
      <c r="LW179" s="143"/>
      <c r="LX179" s="143"/>
      <c r="LY179" s="143"/>
      <c r="LZ179" s="143"/>
      <c r="MA179" s="143"/>
      <c r="MB179" s="143"/>
      <c r="MC179" s="143"/>
      <c r="MD179" s="143"/>
      <c r="ME179" s="143"/>
      <c r="MF179" s="143"/>
      <c r="MG179" s="143"/>
      <c r="MH179" s="143"/>
      <c r="MI179" s="143"/>
      <c r="MJ179" s="143"/>
      <c r="MK179" s="143"/>
      <c r="ML179" s="143"/>
      <c r="MM179" s="143"/>
      <c r="MN179" s="143"/>
      <c r="MO179" s="143"/>
      <c r="MP179" s="143"/>
      <c r="MQ179" s="236"/>
      <c r="MR179" s="236"/>
      <c r="MS179" s="236"/>
      <c r="MT179" s="236"/>
      <c r="MU179" s="236"/>
      <c r="MV179" s="236"/>
      <c r="MW179" s="143"/>
      <c r="MX179" s="329"/>
      <c r="MY179" s="143"/>
      <c r="MZ179" s="143"/>
      <c r="NA179" s="143"/>
      <c r="NB179" s="359"/>
      <c r="NC179" s="1159">
        <f t="shared" si="2747"/>
        <v>44682</v>
      </c>
      <c r="ND179" s="378">
        <f t="shared" si="2748"/>
        <v>9099.125</v>
      </c>
      <c r="NE179" s="378">
        <f t="shared" si="2749"/>
        <v>0</v>
      </c>
      <c r="NF179" s="382">
        <f t="shared" si="2750"/>
        <v>0</v>
      </c>
      <c r="NG179" s="274">
        <f t="shared" si="2751"/>
        <v>9099.125</v>
      </c>
      <c r="NH179" s="819">
        <f t="shared" si="2752"/>
        <v>44682</v>
      </c>
      <c r="NI179" s="269">
        <f t="shared" si="2753"/>
        <v>9099.125</v>
      </c>
      <c r="NJ179" s="274">
        <f t="shared" si="2754"/>
        <v>0</v>
      </c>
      <c r="NK179" s="1113">
        <f t="shared" si="2755"/>
        <v>1</v>
      </c>
      <c r="NL179" s="992">
        <f t="shared" si="2756"/>
        <v>0</v>
      </c>
      <c r="NM179" s="413">
        <f t="shared" si="2757"/>
        <v>44682</v>
      </c>
      <c r="NN179" s="378">
        <f t="shared" si="2850"/>
        <v>514480.10499999998</v>
      </c>
      <c r="NO179" s="243">
        <f>MAX(NN55:NN179)</f>
        <v>514480.10499999998</v>
      </c>
      <c r="NP179" s="243">
        <f t="shared" si="2758"/>
        <v>0</v>
      </c>
      <c r="NQ179" s="276">
        <f>(NP179=NP203)*1</f>
        <v>0</v>
      </c>
      <c r="NR179" s="254">
        <f t="shared" si="2759"/>
        <v>0</v>
      </c>
      <c r="NS179" s="757"/>
      <c r="NT179" s="757"/>
      <c r="NU179" s="758"/>
      <c r="NV179" s="758"/>
      <c r="NW179" s="758"/>
      <c r="NX179" s="234"/>
      <c r="NY179" s="241"/>
      <c r="NZ179" s="241"/>
      <c r="OA179" s="143"/>
      <c r="OB179" s="241"/>
      <c r="OC179" s="241"/>
      <c r="OD179" s="236"/>
      <c r="OE179" s="236"/>
      <c r="OF179" s="236"/>
      <c r="OG179" s="234"/>
      <c r="OH179" s="143"/>
      <c r="OI179" s="236"/>
      <c r="OJ179" s="236"/>
      <c r="OK179" s="236"/>
      <c r="OL179" s="236"/>
      <c r="OM179" s="236"/>
      <c r="ON179" s="236"/>
      <c r="OO179" s="236"/>
      <c r="OP179" s="236"/>
      <c r="OQ179" s="236"/>
      <c r="OR179" s="236"/>
      <c r="OS179" s="236"/>
      <c r="OT179" s="236"/>
      <c r="OU179" s="236"/>
      <c r="OV179" s="236"/>
      <c r="OW179" s="236"/>
      <c r="OX179" s="236"/>
      <c r="OY179" s="236"/>
      <c r="OZ179" s="236"/>
      <c r="PA179" s="236"/>
      <c r="PB179" s="236"/>
      <c r="PC179" s="236"/>
      <c r="PD179" s="236"/>
      <c r="PE179" s="236"/>
      <c r="PF179" s="236"/>
      <c r="PG179" s="236"/>
      <c r="PH179" s="236"/>
      <c r="PI179" s="236"/>
      <c r="PJ179" s="236"/>
      <c r="PK179" s="236"/>
      <c r="PL179" s="236"/>
      <c r="PM179" s="236"/>
      <c r="PN179" s="236"/>
      <c r="PO179" s="236"/>
      <c r="PP179" s="236"/>
      <c r="PQ179" s="236"/>
      <c r="PR179" s="236"/>
      <c r="PS179" s="236"/>
      <c r="PT179" s="236"/>
      <c r="PU179" s="236"/>
      <c r="PV179" s="236"/>
      <c r="PW179" s="236"/>
      <c r="PX179" s="236"/>
      <c r="PY179" s="236"/>
      <c r="PZ179" s="236"/>
      <c r="QA179" s="236"/>
      <c r="QB179" s="236"/>
      <c r="QC179" s="236"/>
      <c r="QD179" s="236"/>
      <c r="QE179" s="236"/>
      <c r="QF179" s="236"/>
      <c r="QG179" s="236"/>
      <c r="QH179" s="236"/>
      <c r="QI179" s="236"/>
      <c r="QJ179" s="236"/>
      <c r="QK179" s="236"/>
      <c r="QL179" s="236"/>
      <c r="QM179" s="236"/>
      <c r="QN179" s="236"/>
      <c r="QO179" s="236"/>
      <c r="QP179" s="236"/>
      <c r="QQ179" s="236"/>
      <c r="QR179" s="236"/>
      <c r="QS179" s="236"/>
      <c r="QT179" s="236"/>
      <c r="QU179" s="236"/>
      <c r="QV179" s="236"/>
      <c r="QW179" s="236"/>
      <c r="QX179" s="236"/>
      <c r="QY179" s="84"/>
      <c r="QZ179" s="84"/>
      <c r="RA179" s="84"/>
      <c r="RB179" s="84"/>
      <c r="RC179" s="84"/>
      <c r="RD179" s="84"/>
      <c r="RE179" s="84"/>
      <c r="RF179" s="84"/>
      <c r="RG179" s="84"/>
      <c r="RH179" s="84"/>
      <c r="RI179" s="84"/>
      <c r="RJ179" s="84"/>
      <c r="RK179" s="84"/>
      <c r="RL179" s="84"/>
      <c r="RM179" s="84"/>
      <c r="RN179" s="84"/>
      <c r="RO179" s="84"/>
      <c r="RP179" s="84"/>
      <c r="RQ179" s="84"/>
      <c r="RR179" s="84"/>
      <c r="RS179" s="84"/>
      <c r="RT179" s="84"/>
      <c r="RU179" s="84"/>
      <c r="RV179" s="84"/>
      <c r="RW179" s="84"/>
      <c r="RX179" s="84"/>
      <c r="RY179" s="84"/>
      <c r="RZ179" s="84"/>
      <c r="SA179" s="84"/>
      <c r="SB179" s="84"/>
      <c r="SC179" s="84"/>
      <c r="SD179" s="84"/>
      <c r="SE179" s="84"/>
      <c r="SF179" s="84"/>
      <c r="SG179" s="84"/>
      <c r="SH179" s="84"/>
      <c r="SI179" s="84"/>
      <c r="SJ179" s="84"/>
      <c r="SK179" s="84"/>
      <c r="SL179" s="84"/>
      <c r="SM179" s="84"/>
      <c r="SN179" s="84"/>
      <c r="SO179" s="84"/>
      <c r="SP179" s="84"/>
      <c r="SQ179" s="84"/>
      <c r="SR179" s="84"/>
      <c r="SS179" s="84"/>
      <c r="ST179" s="84"/>
      <c r="SU179" s="84"/>
      <c r="SV179" s="84"/>
      <c r="SW179" s="84"/>
      <c r="SX179" s="84"/>
      <c r="SY179" s="84"/>
      <c r="SZ179" s="84"/>
      <c r="TA179" s="84"/>
      <c r="TB179" s="84"/>
      <c r="TC179" s="84"/>
      <c r="TD179" s="84"/>
      <c r="TE179" s="84"/>
      <c r="TF179" s="84"/>
      <c r="TG179" s="84"/>
      <c r="TH179" s="84"/>
      <c r="TI179" s="84"/>
      <c r="TJ179" s="84"/>
      <c r="TK179" s="84"/>
      <c r="TL179" s="84"/>
      <c r="TM179" s="84"/>
      <c r="TN179" s="84"/>
      <c r="TO179" s="84"/>
      <c r="TP179" s="84"/>
      <c r="TQ179" s="84"/>
      <c r="TR179" s="84"/>
      <c r="TS179" s="84"/>
      <c r="TT179" s="84"/>
      <c r="TU179" s="84"/>
      <c r="TV179" s="84"/>
      <c r="TW179" s="84"/>
      <c r="TX179" s="84"/>
      <c r="TY179" s="84"/>
      <c r="TZ179" s="84"/>
      <c r="UA179" s="84"/>
      <c r="UB179" s="84"/>
      <c r="UC179" s="84"/>
      <c r="UD179" s="84"/>
      <c r="UE179" s="84"/>
      <c r="UF179" s="84"/>
      <c r="UG179" s="84"/>
      <c r="UH179" s="84"/>
      <c r="UI179" s="84"/>
    </row>
    <row r="180" spans="1:555" s="90" customFormat="1" ht="19.5" customHeight="1" x14ac:dyDescent="0.35">
      <c r="A180" s="84"/>
      <c r="B180" s="1167">
        <f t="shared" si="2760"/>
        <v>44713</v>
      </c>
      <c r="C180" s="867">
        <f t="shared" si="2761"/>
        <v>87925.375</v>
      </c>
      <c r="D180" s="869">
        <v>0</v>
      </c>
      <c r="E180" s="869">
        <v>0</v>
      </c>
      <c r="F180" s="867">
        <f t="shared" si="2635"/>
        <v>10668.75</v>
      </c>
      <c r="G180" s="870">
        <f t="shared" si="2762"/>
        <v>98594.125</v>
      </c>
      <c r="H180" s="953">
        <f t="shared" si="2763"/>
        <v>0.12133869204424776</v>
      </c>
      <c r="I180" s="355">
        <f t="shared" si="2764"/>
        <v>525148.85499999998</v>
      </c>
      <c r="J180" s="355">
        <f>MAX(I55:I180)</f>
        <v>525148.85499999998</v>
      </c>
      <c r="K180" s="355">
        <f t="shared" si="2636"/>
        <v>0</v>
      </c>
      <c r="L180" s="1145">
        <f t="shared" si="2637"/>
        <v>44713</v>
      </c>
      <c r="M180" s="330">
        <f t="shared" si="2765"/>
        <v>0</v>
      </c>
      <c r="N180" s="1034">
        <v>26466.25</v>
      </c>
      <c r="O180" s="498">
        <f t="shared" si="2638"/>
        <v>0</v>
      </c>
      <c r="P180" s="330">
        <f t="shared" si="2766"/>
        <v>1</v>
      </c>
      <c r="Q180" s="382">
        <f t="shared" si="2639"/>
        <v>2646.625</v>
      </c>
      <c r="R180" s="274">
        <f t="shared" si="2640"/>
        <v>2646.625</v>
      </c>
      <c r="S180" s="499">
        <f t="shared" si="2767"/>
        <v>0</v>
      </c>
      <c r="T180" s="1036">
        <v>30425</v>
      </c>
      <c r="U180" s="269">
        <f t="shared" si="2641"/>
        <v>0</v>
      </c>
      <c r="V180" s="499">
        <f t="shared" si="2768"/>
        <v>1</v>
      </c>
      <c r="W180" s="1036">
        <v>3042.5</v>
      </c>
      <c r="X180" s="269">
        <f t="shared" si="2642"/>
        <v>3042.5</v>
      </c>
      <c r="Y180" s="499">
        <f t="shared" si="2769"/>
        <v>0</v>
      </c>
      <c r="Z180" s="298">
        <v>-2900</v>
      </c>
      <c r="AA180" s="392">
        <f t="shared" si="2643"/>
        <v>0</v>
      </c>
      <c r="AB180" s="330">
        <f t="shared" si="2770"/>
        <v>0</v>
      </c>
      <c r="AC180" s="298">
        <f t="shared" si="2644"/>
        <v>-1450</v>
      </c>
      <c r="AD180" s="274">
        <f t="shared" si="2645"/>
        <v>0</v>
      </c>
      <c r="AE180" s="499">
        <f t="shared" si="2771"/>
        <v>1</v>
      </c>
      <c r="AF180" s="964">
        <v>-290</v>
      </c>
      <c r="AG180" s="274">
        <f t="shared" si="2646"/>
        <v>-290</v>
      </c>
      <c r="AH180" s="499">
        <f t="shared" si="2772"/>
        <v>0</v>
      </c>
      <c r="AI180" s="1036">
        <v>3030</v>
      </c>
      <c r="AJ180" s="392">
        <f t="shared" si="2647"/>
        <v>0</v>
      </c>
      <c r="AK180" s="330">
        <f t="shared" si="2773"/>
        <v>0</v>
      </c>
      <c r="AL180" s="1036">
        <v>1515</v>
      </c>
      <c r="AM180" s="274">
        <f t="shared" si="2648"/>
        <v>0</v>
      </c>
      <c r="AN180" s="499">
        <f t="shared" si="2774"/>
        <v>1</v>
      </c>
      <c r="AO180" s="1036">
        <v>606</v>
      </c>
      <c r="AP180" s="392">
        <f t="shared" si="2649"/>
        <v>606</v>
      </c>
      <c r="AQ180" s="499">
        <f t="shared" si="2775"/>
        <v>0</v>
      </c>
      <c r="AR180" s="1036">
        <v>14712.5</v>
      </c>
      <c r="AS180" s="392">
        <f t="shared" si="2650"/>
        <v>0</v>
      </c>
      <c r="AT180" s="276">
        <f t="shared" si="2776"/>
        <v>0</v>
      </c>
      <c r="AU180" s="1036">
        <v>7356.25</v>
      </c>
      <c r="AV180" s="392">
        <f t="shared" si="2651"/>
        <v>0</v>
      </c>
      <c r="AW180" s="297">
        <f t="shared" si="2777"/>
        <v>1</v>
      </c>
      <c r="AX180" s="1036">
        <v>1471.25</v>
      </c>
      <c r="AY180" s="274">
        <f t="shared" si="2652"/>
        <v>1471.25</v>
      </c>
      <c r="AZ180" s="499">
        <f t="shared" si="2778"/>
        <v>0</v>
      </c>
      <c r="BA180" s="268">
        <v>330</v>
      </c>
      <c r="BB180" s="392">
        <f t="shared" si="2653"/>
        <v>0</v>
      </c>
      <c r="BC180" s="330">
        <f t="shared" si="2779"/>
        <v>0</v>
      </c>
      <c r="BD180" s="268">
        <v>1425</v>
      </c>
      <c r="BE180" s="274">
        <f t="shared" si="2654"/>
        <v>0</v>
      </c>
      <c r="BF180" s="499">
        <f t="shared" si="2780"/>
        <v>0</v>
      </c>
      <c r="BG180" s="1036">
        <v>206.25</v>
      </c>
      <c r="BH180" s="358">
        <f t="shared" si="2655"/>
        <v>0</v>
      </c>
      <c r="BI180" s="499">
        <f t="shared" si="2781"/>
        <v>0</v>
      </c>
      <c r="BJ180" s="1036">
        <v>1156.25</v>
      </c>
      <c r="BK180" s="358">
        <f t="shared" si="2656"/>
        <v>0</v>
      </c>
      <c r="BL180" s="499">
        <f t="shared" si="2782"/>
        <v>1</v>
      </c>
      <c r="BM180" s="382">
        <f t="shared" si="2657"/>
        <v>578.125</v>
      </c>
      <c r="BN180" s="392">
        <f t="shared" si="2658"/>
        <v>578.125</v>
      </c>
      <c r="BO180" s="499">
        <f t="shared" si="2783"/>
        <v>0</v>
      </c>
      <c r="BP180" s="1036">
        <v>1156.25</v>
      </c>
      <c r="BQ180" s="274">
        <f t="shared" si="2659"/>
        <v>0</v>
      </c>
      <c r="BR180" s="499">
        <f t="shared" si="2784"/>
        <v>0</v>
      </c>
      <c r="BS180" s="298">
        <v>4212.5</v>
      </c>
      <c r="BT180" s="269">
        <f t="shared" si="2660"/>
        <v>0</v>
      </c>
      <c r="BU180" s="499">
        <f t="shared" si="2785"/>
        <v>1</v>
      </c>
      <c r="BV180" s="298">
        <f t="shared" si="2661"/>
        <v>2106.25</v>
      </c>
      <c r="BW180" s="392">
        <f t="shared" si="2662"/>
        <v>2106.25</v>
      </c>
      <c r="BX180" s="499">
        <f t="shared" si="2786"/>
        <v>0</v>
      </c>
      <c r="BY180" s="1036">
        <v>1805</v>
      </c>
      <c r="BZ180" s="392">
        <f t="shared" si="2663"/>
        <v>0</v>
      </c>
      <c r="CA180" s="297">
        <f t="shared" si="2851"/>
        <v>0</v>
      </c>
      <c r="CB180" s="1036">
        <v>5080</v>
      </c>
      <c r="CC180" s="269">
        <f t="shared" si="2664"/>
        <v>0</v>
      </c>
      <c r="CD180" s="501">
        <f t="shared" si="2787"/>
        <v>0</v>
      </c>
      <c r="CE180" s="298">
        <f t="shared" si="2665"/>
        <v>2540</v>
      </c>
      <c r="CF180" s="500">
        <f t="shared" si="2666"/>
        <v>0</v>
      </c>
      <c r="CG180" s="330">
        <f t="shared" si="2788"/>
        <v>1</v>
      </c>
      <c r="CH180" s="1036">
        <v>508</v>
      </c>
      <c r="CI180" s="299">
        <f t="shared" si="2667"/>
        <v>508</v>
      </c>
      <c r="CJ180" s="499">
        <f t="shared" si="2789"/>
        <v>0</v>
      </c>
      <c r="CK180" s="268"/>
      <c r="CL180" s="392">
        <f t="shared" si="2668"/>
        <v>0</v>
      </c>
      <c r="CM180" s="330">
        <f t="shared" si="2790"/>
        <v>0</v>
      </c>
      <c r="CN180" s="268"/>
      <c r="CO180" s="269">
        <f t="shared" si="2669"/>
        <v>0</v>
      </c>
      <c r="CP180" s="501">
        <f t="shared" si="2791"/>
        <v>0</v>
      </c>
      <c r="CQ180" s="497"/>
      <c r="CR180" s="299"/>
      <c r="CS180" s="330">
        <f t="shared" si="2792"/>
        <v>1</v>
      </c>
      <c r="CT180" s="268"/>
      <c r="CU180" s="274">
        <f t="shared" si="2670"/>
        <v>0</v>
      </c>
      <c r="CV180" s="323">
        <f t="shared" si="2671"/>
        <v>10668.75</v>
      </c>
      <c r="CW180" s="323">
        <f t="shared" si="2793"/>
        <v>525148.85499999998</v>
      </c>
      <c r="CX180" s="223"/>
      <c r="CY180" s="1127">
        <f t="shared" si="2794"/>
        <v>44713</v>
      </c>
      <c r="CZ180" s="297">
        <f t="shared" si="2795"/>
        <v>0</v>
      </c>
      <c r="DA180" s="269">
        <v>14600</v>
      </c>
      <c r="DB180" s="299">
        <f t="shared" si="2672"/>
        <v>0</v>
      </c>
      <c r="DC180" s="297">
        <f t="shared" si="2796"/>
        <v>0</v>
      </c>
      <c r="DD180" s="298">
        <f t="shared" si="2673"/>
        <v>1460</v>
      </c>
      <c r="DE180" s="299">
        <f t="shared" si="2674"/>
        <v>0</v>
      </c>
      <c r="DF180" s="297">
        <f t="shared" si="2797"/>
        <v>0</v>
      </c>
      <c r="DG180" s="1034">
        <v>7705</v>
      </c>
      <c r="DH180" s="299">
        <f t="shared" si="2675"/>
        <v>0</v>
      </c>
      <c r="DI180" s="297">
        <f t="shared" si="2798"/>
        <v>0</v>
      </c>
      <c r="DJ180" s="1036">
        <v>770.5</v>
      </c>
      <c r="DK180" s="596">
        <f t="shared" si="2676"/>
        <v>0</v>
      </c>
      <c r="DL180" s="297">
        <f t="shared" si="2799"/>
        <v>0</v>
      </c>
      <c r="DM180" s="1035">
        <v>-4870</v>
      </c>
      <c r="DN180" s="596">
        <f t="shared" si="2677"/>
        <v>0</v>
      </c>
      <c r="DO180" s="330">
        <f t="shared" si="2800"/>
        <v>0</v>
      </c>
      <c r="DP180" s="298">
        <f t="shared" si="2678"/>
        <v>-2435</v>
      </c>
      <c r="DQ180" s="274">
        <f t="shared" si="2679"/>
        <v>0</v>
      </c>
      <c r="DR180" s="499">
        <f t="shared" si="2801"/>
        <v>0</v>
      </c>
      <c r="DS180" s="298">
        <f t="shared" si="2680"/>
        <v>-487</v>
      </c>
      <c r="DT180" s="274">
        <f t="shared" si="2681"/>
        <v>0</v>
      </c>
      <c r="DU180" s="297">
        <f t="shared" si="2802"/>
        <v>0</v>
      </c>
      <c r="DV180" s="1036">
        <v>2445</v>
      </c>
      <c r="DW180" s="596">
        <f t="shared" si="2682"/>
        <v>0</v>
      </c>
      <c r="DX180" s="297">
        <f t="shared" si="2803"/>
        <v>0</v>
      </c>
      <c r="DY180" s="269">
        <f t="shared" si="2683"/>
        <v>1222.5</v>
      </c>
      <c r="DZ180" s="596">
        <f t="shared" si="2684"/>
        <v>0</v>
      </c>
      <c r="EA180" s="297">
        <f t="shared" si="2804"/>
        <v>0</v>
      </c>
      <c r="EB180" s="1053">
        <v>489</v>
      </c>
      <c r="EC180" s="596">
        <f t="shared" si="2685"/>
        <v>0</v>
      </c>
      <c r="ED180" s="297">
        <f t="shared" si="2805"/>
        <v>0</v>
      </c>
      <c r="EE180" s="274">
        <v>16375</v>
      </c>
      <c r="EF180" s="596">
        <f t="shared" si="2686"/>
        <v>0</v>
      </c>
      <c r="EG180" s="297">
        <f t="shared" si="2806"/>
        <v>0</v>
      </c>
      <c r="EH180" s="269">
        <f t="shared" si="2687"/>
        <v>8187.5</v>
      </c>
      <c r="EI180" s="596">
        <f t="shared" si="2688"/>
        <v>0</v>
      </c>
      <c r="EJ180" s="276">
        <f t="shared" si="2807"/>
        <v>0</v>
      </c>
      <c r="EK180" s="269">
        <f t="shared" si="2689"/>
        <v>1637.5</v>
      </c>
      <c r="EL180" s="596">
        <f t="shared" si="2690"/>
        <v>0</v>
      </c>
      <c r="EM180" s="297">
        <f t="shared" si="2808"/>
        <v>0</v>
      </c>
      <c r="EN180" s="1225">
        <v>-540</v>
      </c>
      <c r="EO180" s="596">
        <f t="shared" si="2691"/>
        <v>0</v>
      </c>
      <c r="EP180" s="297">
        <f t="shared" si="2809"/>
        <v>0</v>
      </c>
      <c r="EQ180" s="269">
        <v>1810</v>
      </c>
      <c r="ER180" s="596">
        <f t="shared" si="2692"/>
        <v>0</v>
      </c>
      <c r="ES180" s="297">
        <f t="shared" si="2810"/>
        <v>0</v>
      </c>
      <c r="ET180" s="1036">
        <v>4250</v>
      </c>
      <c r="EU180" s="596">
        <f t="shared" si="2693"/>
        <v>0</v>
      </c>
      <c r="EV180" s="297">
        <f t="shared" si="2811"/>
        <v>0</v>
      </c>
      <c r="EW180" s="1036">
        <v>131.25</v>
      </c>
      <c r="EX180" s="596">
        <f t="shared" si="2694"/>
        <v>0</v>
      </c>
      <c r="EY180" s="297">
        <f t="shared" si="2812"/>
        <v>0</v>
      </c>
      <c r="EZ180" s="1036">
        <v>65.63</v>
      </c>
      <c r="FA180" s="596">
        <f t="shared" si="2695"/>
        <v>0</v>
      </c>
      <c r="FB180" s="297">
        <f t="shared" si="2813"/>
        <v>0</v>
      </c>
      <c r="FC180" s="1036">
        <v>1593.75</v>
      </c>
      <c r="FD180" s="596">
        <f t="shared" si="2696"/>
        <v>0</v>
      </c>
      <c r="FE180" s="297">
        <f t="shared" si="2814"/>
        <v>0</v>
      </c>
      <c r="FF180" s="1036">
        <v>3012.5</v>
      </c>
      <c r="FG180" s="596">
        <f t="shared" si="2697"/>
        <v>0</v>
      </c>
      <c r="FH180" s="297">
        <f t="shared" si="2815"/>
        <v>0</v>
      </c>
      <c r="FI180" s="1036">
        <v>1506.25</v>
      </c>
      <c r="FJ180" s="596">
        <f t="shared" si="2698"/>
        <v>0</v>
      </c>
      <c r="FK180" s="297">
        <f t="shared" si="2816"/>
        <v>0</v>
      </c>
      <c r="FL180" s="1036">
        <v>2085</v>
      </c>
      <c r="FM180" s="596">
        <f t="shared" si="2699"/>
        <v>0</v>
      </c>
      <c r="FN180" s="297">
        <f t="shared" si="2817"/>
        <v>0</v>
      </c>
      <c r="FO180" s="1036">
        <v>19410</v>
      </c>
      <c r="FP180" s="274">
        <f t="shared" si="2700"/>
        <v>0</v>
      </c>
      <c r="FQ180" s="274"/>
      <c r="FR180" s="297">
        <f t="shared" si="2818"/>
        <v>0</v>
      </c>
      <c r="FS180" s="269">
        <f t="shared" si="2701"/>
        <v>9705</v>
      </c>
      <c r="FT180" s="596">
        <f t="shared" si="2702"/>
        <v>0</v>
      </c>
      <c r="FU180" s="297">
        <f t="shared" si="2819"/>
        <v>0</v>
      </c>
      <c r="FV180" s="269">
        <f t="shared" si="2703"/>
        <v>1941</v>
      </c>
      <c r="FW180" s="274">
        <f t="shared" si="2704"/>
        <v>0</v>
      </c>
      <c r="FX180" s="301">
        <f t="shared" si="2705"/>
        <v>0</v>
      </c>
      <c r="FY180" s="492">
        <f t="shared" si="2820"/>
        <v>0</v>
      </c>
      <c r="FZ180" s="302"/>
      <c r="GA180" s="1131">
        <f t="shared" si="2706"/>
        <v>44713</v>
      </c>
      <c r="GB180" s="316">
        <f t="shared" si="2821"/>
        <v>0</v>
      </c>
      <c r="GC180" s="1034">
        <v>15717.5</v>
      </c>
      <c r="GD180" s="268">
        <f t="shared" si="2707"/>
        <v>0</v>
      </c>
      <c r="GE180" s="316">
        <f t="shared" si="2822"/>
        <v>0</v>
      </c>
      <c r="GF180" s="1036">
        <v>1571.75</v>
      </c>
      <c r="GG180" s="386">
        <f t="shared" si="2708"/>
        <v>0</v>
      </c>
      <c r="GH180" s="669">
        <f t="shared" si="2823"/>
        <v>0</v>
      </c>
      <c r="GI180" s="1036">
        <v>22165</v>
      </c>
      <c r="GJ180" s="268">
        <f t="shared" si="2709"/>
        <v>0</v>
      </c>
      <c r="GK180" s="546">
        <f t="shared" si="2824"/>
        <v>0</v>
      </c>
      <c r="GL180" s="268">
        <f t="shared" si="2710"/>
        <v>2216.5</v>
      </c>
      <c r="GM180" s="386">
        <f t="shared" si="2711"/>
        <v>0</v>
      </c>
      <c r="GN180" s="297">
        <f t="shared" si="2825"/>
        <v>0</v>
      </c>
      <c r="GO180" s="269">
        <v>-3903.75</v>
      </c>
      <c r="GP180" s="596">
        <f t="shared" si="2712"/>
        <v>0</v>
      </c>
      <c r="GQ180" s="330">
        <f t="shared" si="2826"/>
        <v>0</v>
      </c>
      <c r="GR180" s="1035">
        <v>-1951.88</v>
      </c>
      <c r="GS180" s="274">
        <f t="shared" si="2713"/>
        <v>0</v>
      </c>
      <c r="GT180" s="499">
        <f t="shared" si="2827"/>
        <v>0</v>
      </c>
      <c r="GU180" s="1035">
        <v>-390.38</v>
      </c>
      <c r="GV180" s="274">
        <f t="shared" si="2714"/>
        <v>0</v>
      </c>
      <c r="GW180" s="499">
        <f t="shared" si="2828"/>
        <v>0</v>
      </c>
      <c r="GX180" s="1036">
        <v>5507.5</v>
      </c>
      <c r="GY180" s="274">
        <f t="shared" si="2715"/>
        <v>0</v>
      </c>
      <c r="GZ180" s="499">
        <f t="shared" si="2829"/>
        <v>0</v>
      </c>
      <c r="HA180" s="298">
        <f t="shared" si="2716"/>
        <v>2753.75</v>
      </c>
      <c r="HB180" s="274">
        <f t="shared" si="2717"/>
        <v>0</v>
      </c>
      <c r="HC180" s="499">
        <f t="shared" si="2830"/>
        <v>0</v>
      </c>
      <c r="HD180" s="1036">
        <v>1101.5</v>
      </c>
      <c r="HE180" s="274">
        <f t="shared" si="2718"/>
        <v>0</v>
      </c>
      <c r="HF180" s="691">
        <f t="shared" si="2831"/>
        <v>0</v>
      </c>
      <c r="HG180" s="317">
        <v>19285</v>
      </c>
      <c r="HH180" s="498">
        <f t="shared" si="2719"/>
        <v>0</v>
      </c>
      <c r="HI180" s="691">
        <f t="shared" si="2832"/>
        <v>0</v>
      </c>
      <c r="HJ180" s="317">
        <f t="shared" si="2720"/>
        <v>9642.5</v>
      </c>
      <c r="HK180" s="498">
        <f t="shared" si="2721"/>
        <v>0</v>
      </c>
      <c r="HL180" s="689">
        <f t="shared" si="2833"/>
        <v>0</v>
      </c>
      <c r="HM180" s="317">
        <f t="shared" si="2722"/>
        <v>1928.5</v>
      </c>
      <c r="HN180" s="317">
        <f t="shared" si="2723"/>
        <v>0</v>
      </c>
      <c r="HO180" s="691">
        <f t="shared" si="2834"/>
        <v>0</v>
      </c>
      <c r="HP180" s="1036">
        <v>675</v>
      </c>
      <c r="HQ180" s="498">
        <f t="shared" si="2724"/>
        <v>0</v>
      </c>
      <c r="HR180" s="499"/>
      <c r="HS180" s="298"/>
      <c r="HT180" s="392"/>
      <c r="HU180" s="691">
        <f t="shared" si="2835"/>
        <v>0</v>
      </c>
      <c r="HV180" s="1036">
        <v>1570</v>
      </c>
      <c r="HW180" s="498">
        <f t="shared" si="2725"/>
        <v>0</v>
      </c>
      <c r="HX180" s="499"/>
      <c r="HY180" s="298"/>
      <c r="HZ180" s="392"/>
      <c r="IA180" s="689">
        <f t="shared" si="2836"/>
        <v>0</v>
      </c>
      <c r="IB180" s="1036">
        <v>4262.5</v>
      </c>
      <c r="IC180" s="317">
        <f t="shared" si="2726"/>
        <v>0</v>
      </c>
      <c r="ID180" s="499">
        <f t="shared" si="2837"/>
        <v>0</v>
      </c>
      <c r="IE180" s="1036">
        <v>397.25</v>
      </c>
      <c r="IF180" s="392">
        <f t="shared" si="2727"/>
        <v>0</v>
      </c>
      <c r="IG180" s="691">
        <f t="shared" si="2838"/>
        <v>0</v>
      </c>
      <c r="IH180" s="317">
        <v>-3437.5</v>
      </c>
      <c r="II180" s="498">
        <f t="shared" si="2728"/>
        <v>0</v>
      </c>
      <c r="IJ180" s="691">
        <f t="shared" si="2839"/>
        <v>0</v>
      </c>
      <c r="IK180" s="298">
        <f t="shared" si="2729"/>
        <v>-1718.75</v>
      </c>
      <c r="IL180" s="317">
        <f t="shared" si="2730"/>
        <v>0</v>
      </c>
      <c r="IM180" s="499">
        <f t="shared" si="2840"/>
        <v>0</v>
      </c>
      <c r="IN180" s="964">
        <v>-412.62</v>
      </c>
      <c r="IO180" s="392">
        <f t="shared" si="2731"/>
        <v>0</v>
      </c>
      <c r="IP180" s="499">
        <f t="shared" si="2841"/>
        <v>0</v>
      </c>
      <c r="IQ180" s="1036">
        <v>856.25</v>
      </c>
      <c r="IR180" s="392">
        <f t="shared" si="2732"/>
        <v>0</v>
      </c>
      <c r="IS180" s="499"/>
      <c r="IT180" s="298"/>
      <c r="IU180" s="392"/>
      <c r="IV180" s="499">
        <f t="shared" si="2842"/>
        <v>0</v>
      </c>
      <c r="IW180" s="298">
        <v>1500</v>
      </c>
      <c r="IX180" s="392">
        <f t="shared" si="2733"/>
        <v>0</v>
      </c>
      <c r="IY180" s="499">
        <f t="shared" si="2843"/>
        <v>0</v>
      </c>
      <c r="IZ180" s="298">
        <f t="shared" si="2734"/>
        <v>750</v>
      </c>
      <c r="JA180" s="392">
        <f t="shared" si="2735"/>
        <v>0</v>
      </c>
      <c r="JB180" s="385">
        <f t="shared" si="2844"/>
        <v>0</v>
      </c>
      <c r="JC180" s="298">
        <v>119.5</v>
      </c>
      <c r="JD180" s="392">
        <f t="shared" si="2736"/>
        <v>0</v>
      </c>
      <c r="JE180" s="499">
        <f t="shared" si="2845"/>
        <v>0</v>
      </c>
      <c r="JF180" s="298">
        <v>1005</v>
      </c>
      <c r="JG180" s="392">
        <f t="shared" si="2737"/>
        <v>0</v>
      </c>
      <c r="JH180" s="499">
        <f t="shared" si="2846"/>
        <v>0</v>
      </c>
      <c r="JI180" s="1036">
        <v>6310</v>
      </c>
      <c r="JJ180" s="392">
        <f t="shared" si="2738"/>
        <v>0</v>
      </c>
      <c r="JK180" s="499">
        <f t="shared" si="2847"/>
        <v>0</v>
      </c>
      <c r="JL180" s="1036">
        <f t="shared" si="2739"/>
        <v>3155</v>
      </c>
      <c r="JM180" s="392">
        <f t="shared" si="2740"/>
        <v>0</v>
      </c>
      <c r="JN180" s="499">
        <f t="shared" si="2848"/>
        <v>0</v>
      </c>
      <c r="JO180" s="298">
        <f t="shared" si="2741"/>
        <v>631</v>
      </c>
      <c r="JP180" s="392">
        <f t="shared" si="2742"/>
        <v>0</v>
      </c>
      <c r="JQ180" s="561">
        <f t="shared" si="2743"/>
        <v>0</v>
      </c>
      <c r="JR180" s="498">
        <f t="shared" si="2849"/>
        <v>0</v>
      </c>
      <c r="JS180" s="223"/>
      <c r="JT180" s="143"/>
      <c r="JU180" s="245"/>
      <c r="JV180" s="245"/>
      <c r="JW180" s="245"/>
      <c r="JX180" s="245"/>
      <c r="JY180" s="245"/>
      <c r="JZ180" s="245"/>
      <c r="KA180" s="245"/>
      <c r="KB180" s="245"/>
      <c r="KC180" s="245"/>
      <c r="KD180" s="329"/>
      <c r="KE180" s="329"/>
      <c r="KF180" s="329"/>
      <c r="KG180" s="329"/>
      <c r="KH180" s="329"/>
      <c r="KI180" s="329"/>
      <c r="KJ180" s="329"/>
      <c r="KK180" s="329"/>
      <c r="KL180" s="329"/>
      <c r="KM180" s="329"/>
      <c r="KN180" s="329"/>
      <c r="KO180" s="329"/>
      <c r="KP180" s="329"/>
      <c r="KQ180" s="329"/>
      <c r="KR180" s="329"/>
      <c r="KS180" s="329"/>
      <c r="KT180" s="143"/>
      <c r="KU180" s="143"/>
      <c r="KV180" s="143"/>
      <c r="KW180" s="143"/>
      <c r="KX180" s="143"/>
      <c r="KY180" s="143"/>
      <c r="KZ180" s="143"/>
      <c r="LA180" s="143"/>
      <c r="LB180" s="143"/>
      <c r="LC180" s="143"/>
      <c r="LD180" s="143"/>
      <c r="LE180" s="143"/>
      <c r="LF180" s="143"/>
      <c r="LG180" s="143"/>
      <c r="LH180" s="143"/>
      <c r="LI180" s="143"/>
      <c r="LJ180" s="143"/>
      <c r="LK180" s="143"/>
      <c r="LL180" s="143"/>
      <c r="LM180" s="143"/>
      <c r="LN180" s="143"/>
      <c r="LO180" s="143"/>
      <c r="LP180" s="143"/>
      <c r="LQ180" s="143"/>
      <c r="LR180" s="143"/>
      <c r="LS180" s="143"/>
      <c r="LT180" s="143"/>
      <c r="LU180" s="143"/>
      <c r="LV180" s="143"/>
      <c r="LW180" s="143"/>
      <c r="LX180" s="143"/>
      <c r="LY180" s="143"/>
      <c r="LZ180" s="143"/>
      <c r="MA180" s="143"/>
      <c r="MB180" s="143"/>
      <c r="MC180" s="143"/>
      <c r="MD180" s="143"/>
      <c r="ME180" s="143"/>
      <c r="MF180" s="143"/>
      <c r="MG180" s="143"/>
      <c r="MH180" s="143"/>
      <c r="MI180" s="143"/>
      <c r="MJ180" s="143"/>
      <c r="MK180" s="143"/>
      <c r="ML180" s="143"/>
      <c r="MM180" s="143"/>
      <c r="MN180" s="143"/>
      <c r="MO180" s="143"/>
      <c r="MP180" s="143"/>
      <c r="MQ180" s="236"/>
      <c r="MR180" s="236"/>
      <c r="MS180" s="236"/>
      <c r="MT180" s="236"/>
      <c r="MU180" s="236"/>
      <c r="MV180" s="236"/>
      <c r="MW180" s="143"/>
      <c r="MX180" s="329"/>
      <c r="MY180" s="143"/>
      <c r="MZ180" s="143"/>
      <c r="NA180" s="143"/>
      <c r="NB180" s="359"/>
      <c r="NC180" s="1159">
        <f t="shared" si="2747"/>
        <v>44713</v>
      </c>
      <c r="ND180" s="378">
        <f t="shared" si="2748"/>
        <v>10668.75</v>
      </c>
      <c r="NE180" s="378">
        <f t="shared" si="2749"/>
        <v>0</v>
      </c>
      <c r="NF180" s="382">
        <f t="shared" si="2750"/>
        <v>0</v>
      </c>
      <c r="NG180" s="274">
        <f t="shared" si="2751"/>
        <v>10668.75</v>
      </c>
      <c r="NH180" s="819">
        <f t="shared" si="2752"/>
        <v>44713</v>
      </c>
      <c r="NI180" s="269">
        <f t="shared" si="2753"/>
        <v>10668.75</v>
      </c>
      <c r="NJ180" s="274">
        <f t="shared" si="2754"/>
        <v>0</v>
      </c>
      <c r="NK180" s="1113">
        <f t="shared" si="2755"/>
        <v>1</v>
      </c>
      <c r="NL180" s="992">
        <f t="shared" si="2756"/>
        <v>0</v>
      </c>
      <c r="NM180" s="413">
        <f t="shared" si="2757"/>
        <v>44713</v>
      </c>
      <c r="NN180" s="378">
        <f t="shared" si="2850"/>
        <v>525148.85499999998</v>
      </c>
      <c r="NO180" s="243">
        <f>MAX(NN55:NN180)</f>
        <v>525148.85499999998</v>
      </c>
      <c r="NP180" s="243">
        <f t="shared" si="2758"/>
        <v>0</v>
      </c>
      <c r="NQ180" s="276">
        <f>(NP180=NP203)*1</f>
        <v>0</v>
      </c>
      <c r="NR180" s="254">
        <f t="shared" si="2759"/>
        <v>0</v>
      </c>
      <c r="NS180" s="757"/>
      <c r="NT180" s="757"/>
      <c r="NU180" s="758"/>
      <c r="NV180" s="758"/>
      <c r="NW180" s="758"/>
      <c r="NX180" s="234"/>
      <c r="NY180" s="241"/>
      <c r="NZ180" s="241"/>
      <c r="OA180" s="143"/>
      <c r="OB180" s="241"/>
      <c r="OC180" s="241"/>
      <c r="OD180" s="236"/>
      <c r="OE180" s="236"/>
      <c r="OF180" s="236"/>
      <c r="OG180" s="234"/>
      <c r="OH180" s="143"/>
      <c r="OI180" s="236"/>
      <c r="OJ180" s="236"/>
      <c r="OK180" s="236"/>
      <c r="OL180" s="236"/>
      <c r="OM180" s="236"/>
      <c r="ON180" s="236"/>
      <c r="OO180" s="236"/>
      <c r="OP180" s="236"/>
      <c r="OQ180" s="236"/>
      <c r="OR180" s="236"/>
      <c r="OS180" s="236"/>
      <c r="OT180" s="236"/>
      <c r="OU180" s="236"/>
      <c r="OV180" s="236"/>
      <c r="OW180" s="236"/>
      <c r="OX180" s="236"/>
      <c r="OY180" s="236"/>
      <c r="OZ180" s="236"/>
      <c r="PA180" s="236"/>
      <c r="PB180" s="236"/>
      <c r="PC180" s="236"/>
      <c r="PD180" s="236"/>
      <c r="PE180" s="236"/>
      <c r="PF180" s="236"/>
      <c r="PG180" s="236"/>
      <c r="PH180" s="236"/>
      <c r="PI180" s="236"/>
      <c r="PJ180" s="236"/>
      <c r="PK180" s="236"/>
      <c r="PL180" s="236"/>
      <c r="PM180" s="236"/>
      <c r="PN180" s="236"/>
      <c r="PO180" s="236"/>
      <c r="PP180" s="236"/>
      <c r="PQ180" s="236"/>
      <c r="PR180" s="236"/>
      <c r="PS180" s="236"/>
      <c r="PT180" s="236"/>
      <c r="PU180" s="236"/>
      <c r="PV180" s="236"/>
      <c r="PW180" s="236"/>
      <c r="PX180" s="236"/>
      <c r="PY180" s="236"/>
      <c r="PZ180" s="236"/>
      <c r="QA180" s="236"/>
      <c r="QB180" s="236"/>
      <c r="QC180" s="236"/>
      <c r="QD180" s="236"/>
      <c r="QE180" s="236"/>
      <c r="QF180" s="236"/>
      <c r="QG180" s="236"/>
      <c r="QH180" s="236"/>
      <c r="QI180" s="236"/>
      <c r="QJ180" s="236"/>
      <c r="QK180" s="236"/>
      <c r="QL180" s="236"/>
      <c r="QM180" s="236"/>
      <c r="QN180" s="236"/>
      <c r="QO180" s="236"/>
      <c r="QP180" s="236"/>
      <c r="QQ180" s="236"/>
      <c r="QR180" s="236"/>
      <c r="QS180" s="236"/>
      <c r="QT180" s="236"/>
      <c r="QU180" s="236"/>
      <c r="QV180" s="236"/>
      <c r="QW180" s="236"/>
      <c r="QX180" s="236"/>
      <c r="QY180" s="84"/>
      <c r="QZ180" s="84"/>
      <c r="RA180" s="84"/>
      <c r="RB180" s="84"/>
      <c r="RC180" s="84"/>
      <c r="RD180" s="84"/>
      <c r="RE180" s="84"/>
      <c r="RF180" s="84"/>
      <c r="RG180" s="84"/>
      <c r="RH180" s="84"/>
      <c r="RI180" s="84"/>
      <c r="RJ180" s="84"/>
      <c r="RK180" s="84"/>
      <c r="RL180" s="84"/>
      <c r="RM180" s="84"/>
      <c r="RN180" s="84"/>
      <c r="RO180" s="84"/>
      <c r="RP180" s="84"/>
      <c r="RQ180" s="84"/>
      <c r="RR180" s="84"/>
      <c r="RS180" s="84"/>
      <c r="RT180" s="84"/>
      <c r="RU180" s="84"/>
      <c r="RV180" s="84"/>
      <c r="RW180" s="84"/>
      <c r="RX180" s="84"/>
      <c r="RY180" s="84"/>
      <c r="RZ180" s="84"/>
      <c r="SA180" s="84"/>
      <c r="SB180" s="84"/>
      <c r="SC180" s="84"/>
      <c r="SD180" s="84"/>
      <c r="SE180" s="84"/>
      <c r="SF180" s="84"/>
      <c r="SG180" s="84"/>
      <c r="SH180" s="84"/>
      <c r="SI180" s="84"/>
      <c r="SJ180" s="84"/>
      <c r="SK180" s="84"/>
      <c r="SL180" s="84"/>
      <c r="SM180" s="84"/>
      <c r="SN180" s="84"/>
      <c r="SO180" s="84"/>
      <c r="SP180" s="84"/>
      <c r="SQ180" s="84"/>
      <c r="SR180" s="84"/>
      <c r="SS180" s="84"/>
      <c r="ST180" s="84"/>
      <c r="SU180" s="84"/>
      <c r="SV180" s="84"/>
      <c r="SW180" s="84"/>
      <c r="SX180" s="84"/>
      <c r="SY180" s="84"/>
      <c r="SZ180" s="84"/>
      <c r="TA180" s="84"/>
      <c r="TB180" s="84"/>
      <c r="TC180" s="84"/>
      <c r="TD180" s="84"/>
      <c r="TE180" s="84"/>
      <c r="TF180" s="84"/>
      <c r="TG180" s="84"/>
      <c r="TH180" s="84"/>
      <c r="TI180" s="84"/>
      <c r="TJ180" s="84"/>
      <c r="TK180" s="84"/>
      <c r="TL180" s="84"/>
      <c r="TM180" s="84"/>
      <c r="TN180" s="84"/>
      <c r="TO180" s="84"/>
      <c r="TP180" s="84"/>
      <c r="TQ180" s="84"/>
      <c r="TR180" s="84"/>
      <c r="TS180" s="84"/>
      <c r="TT180" s="84"/>
      <c r="TU180" s="84"/>
      <c r="TV180" s="84"/>
      <c r="TW180" s="84"/>
      <c r="TX180" s="84"/>
      <c r="TY180" s="84"/>
      <c r="TZ180" s="84"/>
      <c r="UA180" s="84"/>
      <c r="UB180" s="84"/>
      <c r="UC180" s="84"/>
      <c r="UD180" s="84"/>
      <c r="UE180" s="84"/>
      <c r="UF180" s="84"/>
      <c r="UG180" s="84"/>
      <c r="UH180" s="84"/>
      <c r="UI180" s="84"/>
    </row>
    <row r="181" spans="1:555" s="90" customFormat="1" ht="19.5" customHeight="1" x14ac:dyDescent="0.35">
      <c r="A181" s="84"/>
      <c r="B181" s="1167">
        <f t="shared" si="2760"/>
        <v>44743</v>
      </c>
      <c r="C181" s="867">
        <f t="shared" si="2761"/>
        <v>98594.125</v>
      </c>
      <c r="D181" s="869">
        <v>0</v>
      </c>
      <c r="E181" s="869">
        <v>0</v>
      </c>
      <c r="F181" s="867">
        <f t="shared" si="2635"/>
        <v>9572.25</v>
      </c>
      <c r="G181" s="870">
        <f t="shared" si="2762"/>
        <v>108166.375</v>
      </c>
      <c r="H181" s="953">
        <f t="shared" si="2763"/>
        <v>9.7087427876661012E-2</v>
      </c>
      <c r="I181" s="355">
        <f t="shared" si="2764"/>
        <v>534721.10499999998</v>
      </c>
      <c r="J181" s="355">
        <f>MAX(I55:I181)</f>
        <v>534721.10499999998</v>
      </c>
      <c r="K181" s="355">
        <f t="shared" si="2636"/>
        <v>0</v>
      </c>
      <c r="L181" s="1145">
        <f t="shared" si="2637"/>
        <v>44743</v>
      </c>
      <c r="M181" s="330">
        <f t="shared" si="2765"/>
        <v>0</v>
      </c>
      <c r="N181" s="1034">
        <v>14225</v>
      </c>
      <c r="O181" s="498">
        <f t="shared" si="2638"/>
        <v>0</v>
      </c>
      <c r="P181" s="330">
        <f t="shared" si="2766"/>
        <v>1</v>
      </c>
      <c r="Q181" s="382">
        <f t="shared" si="2639"/>
        <v>1422.5</v>
      </c>
      <c r="R181" s="274">
        <f t="shared" si="2640"/>
        <v>1422.5</v>
      </c>
      <c r="S181" s="499">
        <f t="shared" si="2767"/>
        <v>0</v>
      </c>
      <c r="T181" s="1036">
        <v>29230</v>
      </c>
      <c r="U181" s="269">
        <f t="shared" si="2641"/>
        <v>0</v>
      </c>
      <c r="V181" s="499">
        <f t="shared" si="2768"/>
        <v>1</v>
      </c>
      <c r="W181" s="1036">
        <v>2923</v>
      </c>
      <c r="X181" s="269">
        <f t="shared" si="2642"/>
        <v>2923</v>
      </c>
      <c r="Y181" s="499">
        <f t="shared" si="2769"/>
        <v>0</v>
      </c>
      <c r="Z181" s="298">
        <v>7740</v>
      </c>
      <c r="AA181" s="392">
        <f t="shared" si="2643"/>
        <v>0</v>
      </c>
      <c r="AB181" s="330">
        <f t="shared" si="2770"/>
        <v>0</v>
      </c>
      <c r="AC181" s="298">
        <f t="shared" si="2644"/>
        <v>3870</v>
      </c>
      <c r="AD181" s="274">
        <f t="shared" si="2645"/>
        <v>0</v>
      </c>
      <c r="AE181" s="499">
        <f t="shared" si="2771"/>
        <v>1</v>
      </c>
      <c r="AF181" s="1036">
        <v>774</v>
      </c>
      <c r="AG181" s="274">
        <f t="shared" si="2646"/>
        <v>774</v>
      </c>
      <c r="AH181" s="499">
        <f t="shared" si="2772"/>
        <v>0</v>
      </c>
      <c r="AI181" s="1036">
        <v>8905</v>
      </c>
      <c r="AJ181" s="392">
        <f t="shared" si="2647"/>
        <v>0</v>
      </c>
      <c r="AK181" s="330">
        <f t="shared" si="2773"/>
        <v>0</v>
      </c>
      <c r="AL181" s="1036">
        <v>4452.5</v>
      </c>
      <c r="AM181" s="274">
        <f t="shared" si="2648"/>
        <v>0</v>
      </c>
      <c r="AN181" s="499">
        <f t="shared" si="2774"/>
        <v>1</v>
      </c>
      <c r="AO181" s="1036">
        <v>1781</v>
      </c>
      <c r="AP181" s="392">
        <f t="shared" si="2649"/>
        <v>1781</v>
      </c>
      <c r="AQ181" s="499">
        <f t="shared" si="2775"/>
        <v>0</v>
      </c>
      <c r="AR181" s="1036">
        <v>12860</v>
      </c>
      <c r="AS181" s="392">
        <f t="shared" si="2650"/>
        <v>0</v>
      </c>
      <c r="AT181" s="276">
        <f t="shared" si="2776"/>
        <v>0</v>
      </c>
      <c r="AU181" s="1036">
        <v>6430</v>
      </c>
      <c r="AV181" s="392">
        <f t="shared" si="2651"/>
        <v>0</v>
      </c>
      <c r="AW181" s="297">
        <f t="shared" si="2777"/>
        <v>1</v>
      </c>
      <c r="AX181" s="1036">
        <v>1286</v>
      </c>
      <c r="AY181" s="274">
        <f t="shared" si="2652"/>
        <v>1286</v>
      </c>
      <c r="AZ181" s="499">
        <f t="shared" si="2778"/>
        <v>0</v>
      </c>
      <c r="BA181" s="268">
        <v>1005</v>
      </c>
      <c r="BB181" s="392">
        <f t="shared" si="2653"/>
        <v>0</v>
      </c>
      <c r="BC181" s="330">
        <f t="shared" si="2779"/>
        <v>0</v>
      </c>
      <c r="BD181" s="268">
        <v>185</v>
      </c>
      <c r="BE181" s="274">
        <f t="shared" si="2654"/>
        <v>0</v>
      </c>
      <c r="BF181" s="499">
        <f t="shared" si="2780"/>
        <v>0</v>
      </c>
      <c r="BG181" s="1036">
        <v>3000</v>
      </c>
      <c r="BH181" s="358">
        <f t="shared" si="2655"/>
        <v>0</v>
      </c>
      <c r="BI181" s="499">
        <f t="shared" si="2781"/>
        <v>0</v>
      </c>
      <c r="BJ181" s="964">
        <v>-2643.75</v>
      </c>
      <c r="BK181" s="358">
        <f t="shared" si="2656"/>
        <v>0</v>
      </c>
      <c r="BL181" s="499">
        <f t="shared" si="2782"/>
        <v>1</v>
      </c>
      <c r="BM181" s="382">
        <f t="shared" si="2657"/>
        <v>-1321.875</v>
      </c>
      <c r="BN181" s="392">
        <f t="shared" si="2658"/>
        <v>-1321.875</v>
      </c>
      <c r="BO181" s="499">
        <f t="shared" si="2783"/>
        <v>0</v>
      </c>
      <c r="BP181" s="1036">
        <v>1843.75</v>
      </c>
      <c r="BQ181" s="274">
        <f t="shared" si="2659"/>
        <v>0</v>
      </c>
      <c r="BR181" s="499">
        <f t="shared" si="2784"/>
        <v>0</v>
      </c>
      <c r="BS181" s="298">
        <v>1581.25</v>
      </c>
      <c r="BT181" s="269">
        <f t="shared" si="2660"/>
        <v>0</v>
      </c>
      <c r="BU181" s="499">
        <f t="shared" si="2785"/>
        <v>1</v>
      </c>
      <c r="BV181" s="298">
        <f t="shared" si="2661"/>
        <v>790.625</v>
      </c>
      <c r="BW181" s="392">
        <f t="shared" si="2662"/>
        <v>790.625</v>
      </c>
      <c r="BX181" s="499">
        <f t="shared" si="2786"/>
        <v>0</v>
      </c>
      <c r="BY181" s="1036">
        <v>2415</v>
      </c>
      <c r="BZ181" s="392">
        <f t="shared" si="2663"/>
        <v>0</v>
      </c>
      <c r="CA181" s="297">
        <f t="shared" si="2851"/>
        <v>0</v>
      </c>
      <c r="CB181" s="1036">
        <v>19170</v>
      </c>
      <c r="CC181" s="269">
        <f t="shared" si="2664"/>
        <v>0</v>
      </c>
      <c r="CD181" s="501">
        <f t="shared" si="2787"/>
        <v>0</v>
      </c>
      <c r="CE181" s="298">
        <f t="shared" si="2665"/>
        <v>9585</v>
      </c>
      <c r="CF181" s="500">
        <f t="shared" si="2666"/>
        <v>0</v>
      </c>
      <c r="CG181" s="330">
        <f t="shared" si="2788"/>
        <v>1</v>
      </c>
      <c r="CH181" s="1036">
        <v>1917</v>
      </c>
      <c r="CI181" s="299">
        <f t="shared" si="2667"/>
        <v>1917</v>
      </c>
      <c r="CJ181" s="499">
        <f t="shared" si="2789"/>
        <v>0</v>
      </c>
      <c r="CK181" s="268"/>
      <c r="CL181" s="392">
        <f t="shared" si="2668"/>
        <v>0</v>
      </c>
      <c r="CM181" s="330">
        <f t="shared" si="2790"/>
        <v>0</v>
      </c>
      <c r="CN181" s="268"/>
      <c r="CO181" s="269">
        <f t="shared" si="2669"/>
        <v>0</v>
      </c>
      <c r="CP181" s="501">
        <f t="shared" si="2791"/>
        <v>0</v>
      </c>
      <c r="CQ181" s="268"/>
      <c r="CR181" s="299"/>
      <c r="CS181" s="330">
        <f t="shared" si="2792"/>
        <v>1</v>
      </c>
      <c r="CT181" s="268"/>
      <c r="CU181" s="274">
        <f t="shared" si="2670"/>
        <v>0</v>
      </c>
      <c r="CV181" s="323">
        <f t="shared" si="2671"/>
        <v>9572.25</v>
      </c>
      <c r="CW181" s="323">
        <f t="shared" si="2793"/>
        <v>534721.10499999998</v>
      </c>
      <c r="CX181" s="223"/>
      <c r="CY181" s="1127">
        <f t="shared" si="2794"/>
        <v>44743</v>
      </c>
      <c r="CZ181" s="297">
        <f t="shared" si="2795"/>
        <v>0</v>
      </c>
      <c r="DA181" s="269">
        <v>6752.5</v>
      </c>
      <c r="DB181" s="299">
        <f t="shared" si="2672"/>
        <v>0</v>
      </c>
      <c r="DC181" s="297">
        <f t="shared" si="2796"/>
        <v>0</v>
      </c>
      <c r="DD181" s="298">
        <f t="shared" si="2673"/>
        <v>675.25</v>
      </c>
      <c r="DE181" s="299">
        <f t="shared" si="2674"/>
        <v>0</v>
      </c>
      <c r="DF181" s="297">
        <f t="shared" si="2797"/>
        <v>0</v>
      </c>
      <c r="DG181" s="1034">
        <v>16635</v>
      </c>
      <c r="DH181" s="299">
        <f t="shared" si="2675"/>
        <v>0</v>
      </c>
      <c r="DI181" s="297">
        <f t="shared" si="2798"/>
        <v>0</v>
      </c>
      <c r="DJ181" s="1036">
        <v>1663.5</v>
      </c>
      <c r="DK181" s="596">
        <f t="shared" si="2676"/>
        <v>0</v>
      </c>
      <c r="DL181" s="297">
        <f t="shared" si="2799"/>
        <v>0</v>
      </c>
      <c r="DM181" s="1034">
        <v>8950</v>
      </c>
      <c r="DN181" s="596">
        <f t="shared" si="2677"/>
        <v>0</v>
      </c>
      <c r="DO181" s="330">
        <f t="shared" si="2800"/>
        <v>0</v>
      </c>
      <c r="DP181" s="298">
        <f t="shared" si="2678"/>
        <v>4475</v>
      </c>
      <c r="DQ181" s="274">
        <f t="shared" si="2679"/>
        <v>0</v>
      </c>
      <c r="DR181" s="499">
        <f t="shared" si="2801"/>
        <v>0</v>
      </c>
      <c r="DS181" s="298">
        <f t="shared" si="2680"/>
        <v>895</v>
      </c>
      <c r="DT181" s="274">
        <f t="shared" si="2681"/>
        <v>0</v>
      </c>
      <c r="DU181" s="297">
        <f t="shared" si="2802"/>
        <v>0</v>
      </c>
      <c r="DV181" s="1036">
        <v>10655</v>
      </c>
      <c r="DW181" s="596">
        <f t="shared" si="2682"/>
        <v>0</v>
      </c>
      <c r="DX181" s="297">
        <f t="shared" si="2803"/>
        <v>0</v>
      </c>
      <c r="DY181" s="269">
        <f t="shared" si="2683"/>
        <v>5327.5</v>
      </c>
      <c r="DZ181" s="596">
        <f t="shared" si="2684"/>
        <v>0</v>
      </c>
      <c r="EA181" s="297">
        <f t="shared" si="2804"/>
        <v>0</v>
      </c>
      <c r="EB181" s="1053">
        <v>2131</v>
      </c>
      <c r="EC181" s="596">
        <f t="shared" si="2685"/>
        <v>0</v>
      </c>
      <c r="ED181" s="297">
        <f t="shared" si="2805"/>
        <v>0</v>
      </c>
      <c r="EE181" s="274">
        <v>8825</v>
      </c>
      <c r="EF181" s="596">
        <f t="shared" si="2686"/>
        <v>0</v>
      </c>
      <c r="EG181" s="297">
        <f t="shared" si="2806"/>
        <v>0</v>
      </c>
      <c r="EH181" s="269">
        <f t="shared" si="2687"/>
        <v>4412.5</v>
      </c>
      <c r="EI181" s="596">
        <f t="shared" si="2688"/>
        <v>0</v>
      </c>
      <c r="EJ181" s="276">
        <f t="shared" si="2807"/>
        <v>0</v>
      </c>
      <c r="EK181" s="269">
        <f t="shared" si="2689"/>
        <v>882.5</v>
      </c>
      <c r="EL181" s="596">
        <f t="shared" si="2690"/>
        <v>0</v>
      </c>
      <c r="EM181" s="297">
        <f t="shared" si="2808"/>
        <v>0</v>
      </c>
      <c r="EN181" s="1224">
        <v>1110</v>
      </c>
      <c r="EO181" s="596">
        <f t="shared" si="2691"/>
        <v>0</v>
      </c>
      <c r="EP181" s="297">
        <f t="shared" si="2809"/>
        <v>0</v>
      </c>
      <c r="EQ181" s="269">
        <v>505</v>
      </c>
      <c r="ER181" s="596">
        <f t="shared" si="2692"/>
        <v>0</v>
      </c>
      <c r="ES181" s="297">
        <f t="shared" si="2810"/>
        <v>0</v>
      </c>
      <c r="ET181" s="1036">
        <v>4650</v>
      </c>
      <c r="EU181" s="596">
        <f t="shared" si="2693"/>
        <v>0</v>
      </c>
      <c r="EV181" s="297">
        <f t="shared" si="2811"/>
        <v>0</v>
      </c>
      <c r="EW181" s="1036">
        <v>2718.75</v>
      </c>
      <c r="EX181" s="596">
        <f t="shared" si="2694"/>
        <v>0</v>
      </c>
      <c r="EY181" s="297">
        <f t="shared" si="2812"/>
        <v>0</v>
      </c>
      <c r="EZ181" s="1036">
        <v>1359.38</v>
      </c>
      <c r="FA181" s="596">
        <f t="shared" si="2695"/>
        <v>0</v>
      </c>
      <c r="FB181" s="297">
        <f t="shared" si="2813"/>
        <v>0</v>
      </c>
      <c r="FC181" s="1036">
        <v>1225</v>
      </c>
      <c r="FD181" s="596">
        <f t="shared" si="2696"/>
        <v>0</v>
      </c>
      <c r="FE181" s="297">
        <f t="shared" si="2814"/>
        <v>0</v>
      </c>
      <c r="FF181" s="1036">
        <v>2143.75</v>
      </c>
      <c r="FG181" s="596">
        <f t="shared" si="2697"/>
        <v>0</v>
      </c>
      <c r="FH181" s="297">
        <f t="shared" si="2815"/>
        <v>0</v>
      </c>
      <c r="FI181" s="1036">
        <v>1071.8800000000001</v>
      </c>
      <c r="FJ181" s="596">
        <f t="shared" si="2698"/>
        <v>0</v>
      </c>
      <c r="FK181" s="297">
        <f t="shared" si="2816"/>
        <v>0</v>
      </c>
      <c r="FL181" s="1036">
        <v>2705</v>
      </c>
      <c r="FM181" s="596">
        <f t="shared" si="2699"/>
        <v>0</v>
      </c>
      <c r="FN181" s="297">
        <f t="shared" si="2817"/>
        <v>0</v>
      </c>
      <c r="FO181" s="964">
        <v>-800</v>
      </c>
      <c r="FP181" s="274">
        <f t="shared" si="2700"/>
        <v>0</v>
      </c>
      <c r="FQ181" s="274"/>
      <c r="FR181" s="297">
        <f t="shared" si="2818"/>
        <v>0</v>
      </c>
      <c r="FS181" s="269">
        <f t="shared" si="2701"/>
        <v>-400</v>
      </c>
      <c r="FT181" s="596">
        <f t="shared" si="2702"/>
        <v>0</v>
      </c>
      <c r="FU181" s="297">
        <f t="shared" si="2819"/>
        <v>0</v>
      </c>
      <c r="FV181" s="269">
        <f t="shared" si="2703"/>
        <v>-80</v>
      </c>
      <c r="FW181" s="274">
        <f t="shared" si="2704"/>
        <v>0</v>
      </c>
      <c r="FX181" s="301">
        <f t="shared" si="2705"/>
        <v>0</v>
      </c>
      <c r="FY181" s="492">
        <f t="shared" si="2820"/>
        <v>0</v>
      </c>
      <c r="FZ181" s="302"/>
      <c r="GA181" s="1131">
        <f t="shared" si="2706"/>
        <v>44743</v>
      </c>
      <c r="GB181" s="316">
        <f t="shared" si="2821"/>
        <v>0</v>
      </c>
      <c r="GC181" s="1035">
        <v>-270</v>
      </c>
      <c r="GD181" s="268">
        <f t="shared" si="2707"/>
        <v>0</v>
      </c>
      <c r="GE181" s="316">
        <f t="shared" si="2822"/>
        <v>0</v>
      </c>
      <c r="GF181" s="964">
        <v>-27</v>
      </c>
      <c r="GG181" s="386">
        <f t="shared" si="2708"/>
        <v>0</v>
      </c>
      <c r="GH181" s="669">
        <f t="shared" si="2823"/>
        <v>0</v>
      </c>
      <c r="GI181" s="1036">
        <v>5615</v>
      </c>
      <c r="GJ181" s="268">
        <f t="shared" si="2709"/>
        <v>0</v>
      </c>
      <c r="GK181" s="546">
        <f t="shared" si="2824"/>
        <v>0</v>
      </c>
      <c r="GL181" s="268">
        <f t="shared" si="2710"/>
        <v>561.5</v>
      </c>
      <c r="GM181" s="386">
        <f t="shared" si="2711"/>
        <v>0</v>
      </c>
      <c r="GN181" s="297">
        <f t="shared" si="2825"/>
        <v>0</v>
      </c>
      <c r="GO181" s="269">
        <v>12407.5</v>
      </c>
      <c r="GP181" s="596">
        <f t="shared" si="2712"/>
        <v>0</v>
      </c>
      <c r="GQ181" s="330">
        <f t="shared" si="2826"/>
        <v>0</v>
      </c>
      <c r="GR181" s="1034">
        <v>6203.75</v>
      </c>
      <c r="GS181" s="274">
        <f t="shared" si="2713"/>
        <v>0</v>
      </c>
      <c r="GT181" s="499">
        <f t="shared" si="2827"/>
        <v>0</v>
      </c>
      <c r="GU181" s="1034">
        <v>1240.75</v>
      </c>
      <c r="GV181" s="274">
        <f t="shared" si="2714"/>
        <v>0</v>
      </c>
      <c r="GW181" s="499">
        <f t="shared" si="2828"/>
        <v>0</v>
      </c>
      <c r="GX181" s="1036">
        <v>11125</v>
      </c>
      <c r="GY181" s="274">
        <f t="shared" si="2715"/>
        <v>0</v>
      </c>
      <c r="GZ181" s="499">
        <f t="shared" si="2829"/>
        <v>0</v>
      </c>
      <c r="HA181" s="298">
        <f t="shared" si="2716"/>
        <v>5562.5</v>
      </c>
      <c r="HB181" s="274">
        <f t="shared" si="2717"/>
        <v>0</v>
      </c>
      <c r="HC181" s="499">
        <f t="shared" si="2830"/>
        <v>0</v>
      </c>
      <c r="HD181" s="1036">
        <v>2225</v>
      </c>
      <c r="HE181" s="274">
        <f t="shared" si="2718"/>
        <v>0</v>
      </c>
      <c r="HF181" s="691">
        <f t="shared" si="2831"/>
        <v>0</v>
      </c>
      <c r="HG181" s="317">
        <v>6445</v>
      </c>
      <c r="HH181" s="498">
        <f t="shared" si="2719"/>
        <v>0</v>
      </c>
      <c r="HI181" s="691">
        <f t="shared" si="2832"/>
        <v>0</v>
      </c>
      <c r="HJ181" s="317">
        <f t="shared" si="2720"/>
        <v>3222.5</v>
      </c>
      <c r="HK181" s="498">
        <f t="shared" si="2721"/>
        <v>0</v>
      </c>
      <c r="HL181" s="689">
        <f t="shared" si="2833"/>
        <v>0</v>
      </c>
      <c r="HM181" s="317">
        <f t="shared" si="2722"/>
        <v>644.5</v>
      </c>
      <c r="HN181" s="317">
        <f t="shared" si="2723"/>
        <v>0</v>
      </c>
      <c r="HO181" s="691">
        <f t="shared" si="2834"/>
        <v>0</v>
      </c>
      <c r="HP181" s="1036">
        <v>1260</v>
      </c>
      <c r="HQ181" s="498">
        <f t="shared" si="2724"/>
        <v>0</v>
      </c>
      <c r="HR181" s="499"/>
      <c r="HS181" s="298"/>
      <c r="HT181" s="392"/>
      <c r="HU181" s="691">
        <f t="shared" si="2835"/>
        <v>0</v>
      </c>
      <c r="HV181" s="1036">
        <v>795</v>
      </c>
      <c r="HW181" s="498">
        <f t="shared" si="2725"/>
        <v>0</v>
      </c>
      <c r="HX181" s="499"/>
      <c r="HY181" s="298"/>
      <c r="HZ181" s="392"/>
      <c r="IA181" s="689">
        <f t="shared" si="2836"/>
        <v>0</v>
      </c>
      <c r="IB181" s="1036">
        <v>5756.25</v>
      </c>
      <c r="IC181" s="317">
        <f t="shared" si="2726"/>
        <v>0</v>
      </c>
      <c r="ID181" s="499">
        <f t="shared" si="2837"/>
        <v>0</v>
      </c>
      <c r="IE181" s="1036">
        <v>575.62</v>
      </c>
      <c r="IF181" s="392">
        <f t="shared" si="2727"/>
        <v>0</v>
      </c>
      <c r="IG181" s="691">
        <f t="shared" si="2838"/>
        <v>0</v>
      </c>
      <c r="IH181" s="317">
        <v>5443.75</v>
      </c>
      <c r="II181" s="498">
        <f t="shared" si="2728"/>
        <v>0</v>
      </c>
      <c r="IJ181" s="691">
        <f t="shared" si="2839"/>
        <v>0</v>
      </c>
      <c r="IK181" s="298">
        <f t="shared" si="2729"/>
        <v>2721.875</v>
      </c>
      <c r="IL181" s="317">
        <f t="shared" si="2730"/>
        <v>0</v>
      </c>
      <c r="IM181" s="499">
        <f t="shared" si="2840"/>
        <v>0</v>
      </c>
      <c r="IN181" s="1036">
        <v>544.37</v>
      </c>
      <c r="IO181" s="392">
        <f t="shared" si="2731"/>
        <v>0</v>
      </c>
      <c r="IP181" s="499">
        <f t="shared" si="2841"/>
        <v>0</v>
      </c>
      <c r="IQ181" s="1036">
        <v>2225</v>
      </c>
      <c r="IR181" s="392">
        <f t="shared" si="2732"/>
        <v>0</v>
      </c>
      <c r="IS181" s="499"/>
      <c r="IT181" s="298"/>
      <c r="IU181" s="392"/>
      <c r="IV181" s="499">
        <f t="shared" si="2842"/>
        <v>0</v>
      </c>
      <c r="IW181" s="298">
        <v>3068.75</v>
      </c>
      <c r="IX181" s="392">
        <f t="shared" si="2733"/>
        <v>0</v>
      </c>
      <c r="IY181" s="499">
        <f t="shared" si="2843"/>
        <v>0</v>
      </c>
      <c r="IZ181" s="298">
        <f t="shared" si="2734"/>
        <v>1534.375</v>
      </c>
      <c r="JA181" s="392">
        <f t="shared" si="2735"/>
        <v>0</v>
      </c>
      <c r="JB181" s="385">
        <f t="shared" si="2844"/>
        <v>0</v>
      </c>
      <c r="JC181" s="298">
        <v>271.38</v>
      </c>
      <c r="JD181" s="392">
        <f t="shared" si="2736"/>
        <v>0</v>
      </c>
      <c r="JE181" s="499">
        <f t="shared" si="2845"/>
        <v>0</v>
      </c>
      <c r="JF181" s="298">
        <v>3265</v>
      </c>
      <c r="JG181" s="392">
        <f t="shared" si="2737"/>
        <v>0</v>
      </c>
      <c r="JH181" s="499">
        <f t="shared" si="2846"/>
        <v>0</v>
      </c>
      <c r="JI181" s="964">
        <v>-13970</v>
      </c>
      <c r="JJ181" s="392">
        <f t="shared" si="2738"/>
        <v>0</v>
      </c>
      <c r="JK181" s="499">
        <f t="shared" si="2847"/>
        <v>0</v>
      </c>
      <c r="JL181" s="1036">
        <f t="shared" si="2739"/>
        <v>-6985</v>
      </c>
      <c r="JM181" s="392">
        <f t="shared" si="2740"/>
        <v>0</v>
      </c>
      <c r="JN181" s="499">
        <f t="shared" si="2848"/>
        <v>0</v>
      </c>
      <c r="JO181" s="298">
        <f t="shared" si="2741"/>
        <v>-1397</v>
      </c>
      <c r="JP181" s="392">
        <f t="shared" si="2742"/>
        <v>0</v>
      </c>
      <c r="JQ181" s="561">
        <f t="shared" si="2743"/>
        <v>0</v>
      </c>
      <c r="JR181" s="498">
        <f t="shared" si="2849"/>
        <v>0</v>
      </c>
      <c r="JS181" s="223"/>
      <c r="JT181" s="143"/>
      <c r="JU181" s="245"/>
      <c r="JV181" s="245"/>
      <c r="JW181" s="245"/>
      <c r="JX181" s="245"/>
      <c r="JY181" s="245"/>
      <c r="JZ181" s="245"/>
      <c r="KA181" s="245"/>
      <c r="KB181" s="245"/>
      <c r="KC181" s="245"/>
      <c r="KD181" s="329"/>
      <c r="KE181" s="329"/>
      <c r="KF181" s="329"/>
      <c r="KG181" s="329"/>
      <c r="KH181" s="329"/>
      <c r="KI181" s="329"/>
      <c r="KJ181" s="329"/>
      <c r="KK181" s="329"/>
      <c r="KL181" s="329"/>
      <c r="KM181" s="329"/>
      <c r="KN181" s="329"/>
      <c r="KO181" s="329"/>
      <c r="KP181" s="329"/>
      <c r="KQ181" s="329"/>
      <c r="KR181" s="329"/>
      <c r="KS181" s="329"/>
      <c r="KT181" s="143"/>
      <c r="KU181" s="143"/>
      <c r="KV181" s="143"/>
      <c r="KW181" s="143"/>
      <c r="KX181" s="143"/>
      <c r="KY181" s="143"/>
      <c r="KZ181" s="143"/>
      <c r="LA181" s="143"/>
      <c r="LB181" s="143"/>
      <c r="LC181" s="143"/>
      <c r="LD181" s="143"/>
      <c r="LE181" s="143"/>
      <c r="LF181" s="143"/>
      <c r="LG181" s="143"/>
      <c r="LH181" s="143"/>
      <c r="LI181" s="143"/>
      <c r="LJ181" s="143"/>
      <c r="LK181" s="143"/>
      <c r="LL181" s="143"/>
      <c r="LM181" s="143"/>
      <c r="LN181" s="143"/>
      <c r="LO181" s="143"/>
      <c r="LP181" s="143"/>
      <c r="LQ181" s="143"/>
      <c r="LR181" s="143"/>
      <c r="LS181" s="143"/>
      <c r="LT181" s="143"/>
      <c r="LU181" s="143"/>
      <c r="LV181" s="143"/>
      <c r="LW181" s="143"/>
      <c r="LX181" s="143"/>
      <c r="LY181" s="143"/>
      <c r="LZ181" s="143"/>
      <c r="MA181" s="143"/>
      <c r="MB181" s="143"/>
      <c r="MC181" s="143"/>
      <c r="MD181" s="143"/>
      <c r="ME181" s="143"/>
      <c r="MF181" s="143"/>
      <c r="MG181" s="143"/>
      <c r="MH181" s="143"/>
      <c r="MI181" s="143"/>
      <c r="MJ181" s="143"/>
      <c r="MK181" s="143"/>
      <c r="ML181" s="143"/>
      <c r="MM181" s="143"/>
      <c r="MN181" s="143"/>
      <c r="MO181" s="143"/>
      <c r="MP181" s="143"/>
      <c r="MQ181" s="236"/>
      <c r="MR181" s="236"/>
      <c r="MS181" s="236"/>
      <c r="MT181" s="236"/>
      <c r="MU181" s="236"/>
      <c r="MV181" s="236"/>
      <c r="MW181" s="143"/>
      <c r="MX181" s="329"/>
      <c r="MY181" s="143"/>
      <c r="MZ181" s="143"/>
      <c r="NA181" s="143"/>
      <c r="NB181" s="359"/>
      <c r="NC181" s="1159">
        <f t="shared" si="2747"/>
        <v>44743</v>
      </c>
      <c r="ND181" s="378">
        <f t="shared" si="2748"/>
        <v>9572.25</v>
      </c>
      <c r="NE181" s="378">
        <f t="shared" si="2749"/>
        <v>0</v>
      </c>
      <c r="NF181" s="382">
        <f t="shared" si="2750"/>
        <v>0</v>
      </c>
      <c r="NG181" s="274">
        <f t="shared" si="2751"/>
        <v>9572.25</v>
      </c>
      <c r="NH181" s="819">
        <f t="shared" si="2752"/>
        <v>44743</v>
      </c>
      <c r="NI181" s="269">
        <f t="shared" si="2753"/>
        <v>9572.25</v>
      </c>
      <c r="NJ181" s="274">
        <f t="shared" si="2754"/>
        <v>0</v>
      </c>
      <c r="NK181" s="1113">
        <f t="shared" si="2755"/>
        <v>1</v>
      </c>
      <c r="NL181" s="992">
        <f t="shared" si="2756"/>
        <v>0</v>
      </c>
      <c r="NM181" s="413">
        <f t="shared" si="2757"/>
        <v>44743</v>
      </c>
      <c r="NN181" s="378">
        <f t="shared" si="2850"/>
        <v>534721.10499999998</v>
      </c>
      <c r="NO181" s="243">
        <f>MAX(NN55:NN181)</f>
        <v>534721.10499999998</v>
      </c>
      <c r="NP181" s="243">
        <f t="shared" si="2758"/>
        <v>0</v>
      </c>
      <c r="NQ181" s="276">
        <f>(NP181=NP203)*1</f>
        <v>0</v>
      </c>
      <c r="NR181" s="254">
        <f t="shared" si="2759"/>
        <v>0</v>
      </c>
      <c r="NS181" s="757">
        <f>SUM(NG175:NG186)</f>
        <v>142420.68000000002</v>
      </c>
      <c r="NT181" s="757"/>
      <c r="NU181" s="758">
        <f>(NS181&gt;0)*1</f>
        <v>1</v>
      </c>
      <c r="NV181" s="758">
        <f>(NS181&lt;0)*1</f>
        <v>0</v>
      </c>
      <c r="NW181" s="758">
        <f>(NV181&lt;0)*NS181</f>
        <v>0</v>
      </c>
      <c r="NX181" s="234"/>
      <c r="NY181" s="241"/>
      <c r="NZ181" s="241"/>
      <c r="OA181" s="143"/>
      <c r="OB181" s="241"/>
      <c r="OC181" s="241"/>
      <c r="OD181" s="236"/>
      <c r="OE181" s="236"/>
      <c r="OF181" s="236"/>
      <c r="OG181" s="234"/>
      <c r="OH181" s="143"/>
      <c r="OI181" s="236"/>
      <c r="OJ181" s="236"/>
      <c r="OK181" s="236"/>
      <c r="OL181" s="236"/>
      <c r="OM181" s="236"/>
      <c r="ON181" s="236"/>
      <c r="OO181" s="236"/>
      <c r="OP181" s="236"/>
      <c r="OQ181" s="236"/>
      <c r="OR181" s="236"/>
      <c r="OS181" s="236"/>
      <c r="OT181" s="236"/>
      <c r="OU181" s="236"/>
      <c r="OV181" s="236"/>
      <c r="OW181" s="236"/>
      <c r="OX181" s="236"/>
      <c r="OY181" s="236"/>
      <c r="OZ181" s="236"/>
      <c r="PA181" s="236"/>
      <c r="PB181" s="236"/>
      <c r="PC181" s="236"/>
      <c r="PD181" s="236"/>
      <c r="PE181" s="236"/>
      <c r="PF181" s="236"/>
      <c r="PG181" s="236"/>
      <c r="PH181" s="236"/>
      <c r="PI181" s="236"/>
      <c r="PJ181" s="236"/>
      <c r="PK181" s="236"/>
      <c r="PL181" s="236"/>
      <c r="PM181" s="236"/>
      <c r="PN181" s="236"/>
      <c r="PO181" s="236"/>
      <c r="PP181" s="236"/>
      <c r="PQ181" s="236"/>
      <c r="PR181" s="236"/>
      <c r="PS181" s="236"/>
      <c r="PT181" s="236"/>
      <c r="PU181" s="236"/>
      <c r="PV181" s="236"/>
      <c r="PW181" s="236"/>
      <c r="PX181" s="236"/>
      <c r="PY181" s="236"/>
      <c r="PZ181" s="236"/>
      <c r="QA181" s="236"/>
      <c r="QB181" s="236"/>
      <c r="QC181" s="236"/>
      <c r="QD181" s="236"/>
      <c r="QE181" s="236"/>
      <c r="QF181" s="236"/>
      <c r="QG181" s="236"/>
      <c r="QH181" s="236"/>
      <c r="QI181" s="236"/>
      <c r="QJ181" s="236"/>
      <c r="QK181" s="236"/>
      <c r="QL181" s="236"/>
      <c r="QM181" s="236"/>
      <c r="QN181" s="236"/>
      <c r="QO181" s="236"/>
      <c r="QP181" s="236"/>
      <c r="QQ181" s="236"/>
      <c r="QR181" s="236"/>
      <c r="QS181" s="236"/>
      <c r="QT181" s="236"/>
      <c r="QU181" s="236"/>
      <c r="QV181" s="236"/>
      <c r="QW181" s="236"/>
      <c r="QX181" s="236"/>
      <c r="QY181" s="84"/>
      <c r="QZ181" s="84"/>
      <c r="RA181" s="84"/>
      <c r="RB181" s="84"/>
      <c r="RC181" s="84"/>
      <c r="RD181" s="84"/>
      <c r="RE181" s="84"/>
      <c r="RF181" s="84"/>
      <c r="RG181" s="84"/>
      <c r="RH181" s="84"/>
      <c r="RI181" s="84"/>
      <c r="RJ181" s="84"/>
      <c r="RK181" s="84"/>
      <c r="RL181" s="84"/>
      <c r="RM181" s="84"/>
      <c r="RN181" s="84"/>
      <c r="RO181" s="84"/>
      <c r="RP181" s="84"/>
      <c r="RQ181" s="84"/>
      <c r="RR181" s="84"/>
      <c r="RS181" s="84"/>
      <c r="RT181" s="84"/>
      <c r="RU181" s="84"/>
      <c r="RV181" s="84"/>
      <c r="RW181" s="84"/>
      <c r="RX181" s="84"/>
      <c r="RY181" s="84"/>
      <c r="RZ181" s="84"/>
      <c r="SA181" s="84"/>
      <c r="SB181" s="84"/>
      <c r="SC181" s="84"/>
      <c r="SD181" s="84"/>
      <c r="SE181" s="84"/>
      <c r="SF181" s="84"/>
      <c r="SG181" s="84"/>
      <c r="SH181" s="84"/>
      <c r="SI181" s="84"/>
      <c r="SJ181" s="84"/>
      <c r="SK181" s="84"/>
      <c r="SL181" s="84"/>
      <c r="SM181" s="84"/>
      <c r="SN181" s="84"/>
      <c r="SO181" s="84"/>
      <c r="SP181" s="84"/>
      <c r="SQ181" s="84"/>
      <c r="SR181" s="84"/>
      <c r="SS181" s="84"/>
      <c r="ST181" s="84"/>
      <c r="SU181" s="84"/>
      <c r="SV181" s="84"/>
      <c r="SW181" s="84"/>
      <c r="SX181" s="84"/>
      <c r="SY181" s="84"/>
      <c r="SZ181" s="84"/>
      <c r="TA181" s="84"/>
      <c r="TB181" s="84"/>
      <c r="TC181" s="84"/>
      <c r="TD181" s="84"/>
      <c r="TE181" s="84"/>
      <c r="TF181" s="84"/>
      <c r="TG181" s="84"/>
      <c r="TH181" s="84"/>
      <c r="TI181" s="84"/>
      <c r="TJ181" s="84"/>
      <c r="TK181" s="84"/>
      <c r="TL181" s="84"/>
      <c r="TM181" s="84"/>
      <c r="TN181" s="84"/>
      <c r="TO181" s="84"/>
      <c r="TP181" s="84"/>
      <c r="TQ181" s="84"/>
      <c r="TR181" s="84"/>
      <c r="TS181" s="84"/>
      <c r="TT181" s="84"/>
      <c r="TU181" s="84"/>
      <c r="TV181" s="84"/>
      <c r="TW181" s="84"/>
      <c r="TX181" s="84"/>
      <c r="TY181" s="84"/>
      <c r="TZ181" s="84"/>
      <c r="UA181" s="84"/>
      <c r="UB181" s="84"/>
      <c r="UC181" s="84"/>
      <c r="UD181" s="84"/>
      <c r="UE181" s="84"/>
      <c r="UF181" s="84"/>
      <c r="UG181" s="84"/>
      <c r="UH181" s="84"/>
      <c r="UI181" s="84"/>
    </row>
    <row r="182" spans="1:555" s="90" customFormat="1" ht="19.5" customHeight="1" x14ac:dyDescent="0.35">
      <c r="A182" s="84"/>
      <c r="B182" s="1167">
        <f t="shared" si="2760"/>
        <v>44774</v>
      </c>
      <c r="C182" s="867">
        <f t="shared" si="2761"/>
        <v>108166.375</v>
      </c>
      <c r="D182" s="869">
        <v>0</v>
      </c>
      <c r="E182" s="869">
        <v>0</v>
      </c>
      <c r="F182" s="867">
        <f t="shared" si="2635"/>
        <v>10305</v>
      </c>
      <c r="G182" s="870">
        <f t="shared" si="2762"/>
        <v>118471.375</v>
      </c>
      <c r="H182" s="953">
        <f t="shared" si="2763"/>
        <v>9.5269902499737089E-2</v>
      </c>
      <c r="I182" s="355">
        <f t="shared" si="2764"/>
        <v>545026.10499999998</v>
      </c>
      <c r="J182" s="355">
        <f>MAX(I55:I182)</f>
        <v>545026.10499999998</v>
      </c>
      <c r="K182" s="355">
        <f t="shared" si="2636"/>
        <v>0</v>
      </c>
      <c r="L182" s="1145">
        <f t="shared" si="2637"/>
        <v>44774</v>
      </c>
      <c r="M182" s="330">
        <f t="shared" si="2765"/>
        <v>0</v>
      </c>
      <c r="N182" s="1034">
        <v>23192.5</v>
      </c>
      <c r="O182" s="498">
        <f t="shared" si="2638"/>
        <v>0</v>
      </c>
      <c r="P182" s="330">
        <f t="shared" si="2766"/>
        <v>1</v>
      </c>
      <c r="Q182" s="382">
        <f t="shared" si="2639"/>
        <v>2319.25</v>
      </c>
      <c r="R182" s="274">
        <f t="shared" si="2640"/>
        <v>2319.25</v>
      </c>
      <c r="S182" s="499">
        <f t="shared" si="2767"/>
        <v>0</v>
      </c>
      <c r="T182" s="1036">
        <v>18860</v>
      </c>
      <c r="U182" s="269">
        <f t="shared" si="2641"/>
        <v>0</v>
      </c>
      <c r="V182" s="499">
        <f t="shared" si="2768"/>
        <v>1</v>
      </c>
      <c r="W182" s="1036">
        <v>1886</v>
      </c>
      <c r="X182" s="269">
        <f t="shared" si="2642"/>
        <v>1886</v>
      </c>
      <c r="Y182" s="499">
        <f t="shared" si="2769"/>
        <v>0</v>
      </c>
      <c r="Z182" s="298">
        <v>3690</v>
      </c>
      <c r="AA182" s="392">
        <f t="shared" si="2643"/>
        <v>0</v>
      </c>
      <c r="AB182" s="330">
        <f t="shared" si="2770"/>
        <v>0</v>
      </c>
      <c r="AC182" s="298">
        <f t="shared" si="2644"/>
        <v>1845</v>
      </c>
      <c r="AD182" s="274">
        <f t="shared" si="2645"/>
        <v>0</v>
      </c>
      <c r="AE182" s="499">
        <f t="shared" si="2771"/>
        <v>1</v>
      </c>
      <c r="AF182" s="1036">
        <v>369</v>
      </c>
      <c r="AG182" s="274">
        <f t="shared" si="2646"/>
        <v>369</v>
      </c>
      <c r="AH182" s="499">
        <f t="shared" si="2772"/>
        <v>0</v>
      </c>
      <c r="AI182" s="1036">
        <v>7735</v>
      </c>
      <c r="AJ182" s="392">
        <f t="shared" si="2647"/>
        <v>0</v>
      </c>
      <c r="AK182" s="330">
        <f t="shared" si="2773"/>
        <v>0</v>
      </c>
      <c r="AL182" s="1036">
        <v>3867.5</v>
      </c>
      <c r="AM182" s="274">
        <f t="shared" si="2648"/>
        <v>0</v>
      </c>
      <c r="AN182" s="499">
        <f t="shared" si="2774"/>
        <v>1</v>
      </c>
      <c r="AO182" s="1036">
        <v>1547</v>
      </c>
      <c r="AP182" s="392">
        <f t="shared" si="2649"/>
        <v>1547</v>
      </c>
      <c r="AQ182" s="499">
        <f t="shared" si="2775"/>
        <v>0</v>
      </c>
      <c r="AR182" s="1036">
        <v>6340</v>
      </c>
      <c r="AS182" s="392">
        <f t="shared" si="2650"/>
        <v>0</v>
      </c>
      <c r="AT182" s="276">
        <f t="shared" si="2776"/>
        <v>0</v>
      </c>
      <c r="AU182" s="1036">
        <v>3170</v>
      </c>
      <c r="AV182" s="392">
        <f t="shared" si="2651"/>
        <v>0</v>
      </c>
      <c r="AW182" s="297">
        <f t="shared" si="2777"/>
        <v>1</v>
      </c>
      <c r="AX182" s="1036">
        <v>634</v>
      </c>
      <c r="AY182" s="274">
        <f t="shared" si="2652"/>
        <v>634</v>
      </c>
      <c r="AZ182" s="499">
        <f t="shared" si="2778"/>
        <v>0</v>
      </c>
      <c r="BA182" s="268">
        <v>-570</v>
      </c>
      <c r="BB182" s="392">
        <f t="shared" si="2653"/>
        <v>0</v>
      </c>
      <c r="BC182" s="330">
        <f t="shared" si="2779"/>
        <v>0</v>
      </c>
      <c r="BD182" s="268">
        <v>-895</v>
      </c>
      <c r="BE182" s="274">
        <f t="shared" si="2654"/>
        <v>0</v>
      </c>
      <c r="BF182" s="499">
        <f t="shared" si="2780"/>
        <v>0</v>
      </c>
      <c r="BG182" s="1036">
        <v>5237.5</v>
      </c>
      <c r="BH182" s="358">
        <f t="shared" si="2655"/>
        <v>0</v>
      </c>
      <c r="BI182" s="499">
        <f t="shared" si="2781"/>
        <v>0</v>
      </c>
      <c r="BJ182" s="1036">
        <v>1750</v>
      </c>
      <c r="BK182" s="358">
        <f t="shared" si="2656"/>
        <v>0</v>
      </c>
      <c r="BL182" s="499">
        <f t="shared" si="2782"/>
        <v>1</v>
      </c>
      <c r="BM182" s="382">
        <f t="shared" si="2657"/>
        <v>875</v>
      </c>
      <c r="BN182" s="392">
        <f t="shared" si="2658"/>
        <v>875</v>
      </c>
      <c r="BO182" s="499">
        <f t="shared" si="2783"/>
        <v>0</v>
      </c>
      <c r="BP182" s="1036">
        <v>1381.25</v>
      </c>
      <c r="BQ182" s="274">
        <f t="shared" si="2659"/>
        <v>0</v>
      </c>
      <c r="BR182" s="499">
        <f t="shared" si="2784"/>
        <v>0</v>
      </c>
      <c r="BS182" s="298">
        <v>4137.5</v>
      </c>
      <c r="BT182" s="269">
        <f t="shared" si="2660"/>
        <v>0</v>
      </c>
      <c r="BU182" s="499">
        <f t="shared" si="2785"/>
        <v>1</v>
      </c>
      <c r="BV182" s="298">
        <f t="shared" si="2661"/>
        <v>2068.75</v>
      </c>
      <c r="BW182" s="392">
        <f t="shared" si="2662"/>
        <v>2068.75</v>
      </c>
      <c r="BX182" s="499">
        <f t="shared" si="2786"/>
        <v>0</v>
      </c>
      <c r="BY182" s="1036">
        <v>890</v>
      </c>
      <c r="BZ182" s="392">
        <f t="shared" si="2663"/>
        <v>0</v>
      </c>
      <c r="CA182" s="297">
        <f t="shared" si="2851"/>
        <v>0</v>
      </c>
      <c r="CB182" s="1036">
        <v>6060</v>
      </c>
      <c r="CC182" s="269">
        <f t="shared" si="2664"/>
        <v>0</v>
      </c>
      <c r="CD182" s="501">
        <f t="shared" si="2787"/>
        <v>0</v>
      </c>
      <c r="CE182" s="298">
        <f t="shared" si="2665"/>
        <v>3030</v>
      </c>
      <c r="CF182" s="500">
        <f t="shared" si="2666"/>
        <v>0</v>
      </c>
      <c r="CG182" s="330">
        <f t="shared" si="2788"/>
        <v>1</v>
      </c>
      <c r="CH182" s="1036">
        <v>606</v>
      </c>
      <c r="CI182" s="299">
        <f t="shared" si="2667"/>
        <v>606</v>
      </c>
      <c r="CJ182" s="499">
        <f t="shared" si="2789"/>
        <v>0</v>
      </c>
      <c r="CK182" s="268"/>
      <c r="CL182" s="392">
        <f t="shared" si="2668"/>
        <v>0</v>
      </c>
      <c r="CM182" s="330">
        <f t="shared" si="2790"/>
        <v>0</v>
      </c>
      <c r="CN182" s="268"/>
      <c r="CO182" s="269">
        <f t="shared" si="2669"/>
        <v>0</v>
      </c>
      <c r="CP182" s="501">
        <f t="shared" si="2791"/>
        <v>0</v>
      </c>
      <c r="CQ182" s="268"/>
      <c r="CR182" s="299"/>
      <c r="CS182" s="330">
        <f t="shared" si="2792"/>
        <v>1</v>
      </c>
      <c r="CT182" s="268"/>
      <c r="CU182" s="274">
        <f t="shared" si="2670"/>
        <v>0</v>
      </c>
      <c r="CV182" s="323">
        <f t="shared" si="2671"/>
        <v>10305</v>
      </c>
      <c r="CW182" s="323">
        <f t="shared" si="2793"/>
        <v>545026.10499999998</v>
      </c>
      <c r="CX182" s="223"/>
      <c r="CY182" s="1127">
        <f t="shared" si="2794"/>
        <v>44774</v>
      </c>
      <c r="CZ182" s="297">
        <f t="shared" si="2795"/>
        <v>0</v>
      </c>
      <c r="DA182" s="269">
        <v>19117.5</v>
      </c>
      <c r="DB182" s="299">
        <f t="shared" si="2672"/>
        <v>0</v>
      </c>
      <c r="DC182" s="297">
        <f t="shared" si="2796"/>
        <v>0</v>
      </c>
      <c r="DD182" s="298">
        <f t="shared" si="2673"/>
        <v>1911.75</v>
      </c>
      <c r="DE182" s="299">
        <f t="shared" si="2674"/>
        <v>0</v>
      </c>
      <c r="DF182" s="297">
        <f t="shared" si="2797"/>
        <v>0</v>
      </c>
      <c r="DG182" s="1034">
        <v>16725</v>
      </c>
      <c r="DH182" s="299">
        <f t="shared" si="2675"/>
        <v>0</v>
      </c>
      <c r="DI182" s="297">
        <f t="shared" si="2798"/>
        <v>0</v>
      </c>
      <c r="DJ182" s="1036">
        <v>1672.5</v>
      </c>
      <c r="DK182" s="596">
        <f t="shared" si="2676"/>
        <v>0</v>
      </c>
      <c r="DL182" s="297">
        <f t="shared" si="2799"/>
        <v>0</v>
      </c>
      <c r="DM182" s="1034">
        <v>5780</v>
      </c>
      <c r="DN182" s="596">
        <f>DM182*DL182</f>
        <v>0</v>
      </c>
      <c r="DO182" s="330">
        <f t="shared" si="2800"/>
        <v>0</v>
      </c>
      <c r="DP182" s="298">
        <f t="shared" si="2678"/>
        <v>2890</v>
      </c>
      <c r="DQ182" s="274">
        <f t="shared" si="2679"/>
        <v>0</v>
      </c>
      <c r="DR182" s="499">
        <f t="shared" si="2801"/>
        <v>0</v>
      </c>
      <c r="DS182" s="298">
        <f t="shared" si="2680"/>
        <v>578</v>
      </c>
      <c r="DT182" s="274">
        <f t="shared" si="2681"/>
        <v>0</v>
      </c>
      <c r="DU182" s="297">
        <f t="shared" si="2802"/>
        <v>0</v>
      </c>
      <c r="DV182" s="964">
        <v>-202.5</v>
      </c>
      <c r="DW182" s="596">
        <f t="shared" si="2682"/>
        <v>0</v>
      </c>
      <c r="DX182" s="297">
        <f t="shared" si="2803"/>
        <v>0</v>
      </c>
      <c r="DY182" s="269">
        <f t="shared" si="2683"/>
        <v>-101.25</v>
      </c>
      <c r="DZ182" s="596">
        <f t="shared" si="2684"/>
        <v>0</v>
      </c>
      <c r="EA182" s="297">
        <f t="shared" si="2804"/>
        <v>0</v>
      </c>
      <c r="EB182" s="1052">
        <v>-40.5</v>
      </c>
      <c r="EC182" s="596">
        <f t="shared" si="2685"/>
        <v>0</v>
      </c>
      <c r="ED182" s="297">
        <f t="shared" si="2805"/>
        <v>0</v>
      </c>
      <c r="EE182" s="274">
        <v>2250</v>
      </c>
      <c r="EF182" s="596">
        <f t="shared" si="2686"/>
        <v>0</v>
      </c>
      <c r="EG182" s="297">
        <f t="shared" si="2806"/>
        <v>0</v>
      </c>
      <c r="EH182" s="269">
        <f t="shared" si="2687"/>
        <v>1125</v>
      </c>
      <c r="EI182" s="596">
        <f t="shared" si="2688"/>
        <v>0</v>
      </c>
      <c r="EJ182" s="276">
        <f t="shared" si="2807"/>
        <v>0</v>
      </c>
      <c r="EK182" s="269">
        <f t="shared" si="2689"/>
        <v>225</v>
      </c>
      <c r="EL182" s="596">
        <f t="shared" si="2690"/>
        <v>0</v>
      </c>
      <c r="EM182" s="297">
        <f t="shared" si="2808"/>
        <v>0</v>
      </c>
      <c r="EN182" s="1224">
        <v>765</v>
      </c>
      <c r="EO182" s="596">
        <f t="shared" si="2691"/>
        <v>0</v>
      </c>
      <c r="EP182" s="297">
        <f t="shared" si="2809"/>
        <v>0</v>
      </c>
      <c r="EQ182" s="269">
        <v>-540</v>
      </c>
      <c r="ER182" s="596">
        <f t="shared" si="2692"/>
        <v>0</v>
      </c>
      <c r="ES182" s="297">
        <f t="shared" si="2810"/>
        <v>0</v>
      </c>
      <c r="ET182" s="1036">
        <v>2460</v>
      </c>
      <c r="EU182" s="596">
        <f t="shared" si="2693"/>
        <v>0</v>
      </c>
      <c r="EV182" s="297">
        <f t="shared" si="2811"/>
        <v>0</v>
      </c>
      <c r="EW182" s="964">
        <v>-1168.75</v>
      </c>
      <c r="EX182" s="596">
        <f t="shared" si="2694"/>
        <v>0</v>
      </c>
      <c r="EY182" s="297">
        <f t="shared" si="2812"/>
        <v>0</v>
      </c>
      <c r="EZ182" s="964">
        <v>-584.37</v>
      </c>
      <c r="FA182" s="596">
        <f t="shared" si="2695"/>
        <v>0</v>
      </c>
      <c r="FB182" s="297">
        <f t="shared" si="2813"/>
        <v>0</v>
      </c>
      <c r="FC182" s="1036">
        <v>1750</v>
      </c>
      <c r="FD182" s="596">
        <f t="shared" si="2696"/>
        <v>0</v>
      </c>
      <c r="FE182" s="297">
        <f t="shared" si="2814"/>
        <v>0</v>
      </c>
      <c r="FF182" s="1036">
        <v>2250</v>
      </c>
      <c r="FG182" s="596">
        <f t="shared" si="2697"/>
        <v>0</v>
      </c>
      <c r="FH182" s="297">
        <f t="shared" si="2815"/>
        <v>0</v>
      </c>
      <c r="FI182" s="1036">
        <v>1125</v>
      </c>
      <c r="FJ182" s="596">
        <f t="shared" si="2698"/>
        <v>0</v>
      </c>
      <c r="FK182" s="297">
        <f t="shared" si="2816"/>
        <v>0</v>
      </c>
      <c r="FL182" s="964">
        <v>-200</v>
      </c>
      <c r="FM182" s="596">
        <f t="shared" si="2699"/>
        <v>0</v>
      </c>
      <c r="FN182" s="297">
        <f t="shared" si="2817"/>
        <v>0</v>
      </c>
      <c r="FO182" s="1036">
        <v>13860</v>
      </c>
      <c r="FP182" s="274">
        <f t="shared" si="2700"/>
        <v>0</v>
      </c>
      <c r="FQ182" s="274"/>
      <c r="FR182" s="297">
        <f t="shared" si="2818"/>
        <v>0</v>
      </c>
      <c r="FS182" s="269">
        <f t="shared" si="2701"/>
        <v>6930</v>
      </c>
      <c r="FT182" s="596">
        <f t="shared" si="2702"/>
        <v>0</v>
      </c>
      <c r="FU182" s="297">
        <f t="shared" si="2819"/>
        <v>0</v>
      </c>
      <c r="FV182" s="269">
        <f t="shared" si="2703"/>
        <v>1386</v>
      </c>
      <c r="FW182" s="274">
        <f t="shared" si="2704"/>
        <v>0</v>
      </c>
      <c r="FX182" s="301">
        <f t="shared" si="2705"/>
        <v>0</v>
      </c>
      <c r="FY182" s="492">
        <f t="shared" si="2820"/>
        <v>0</v>
      </c>
      <c r="FZ182" s="302"/>
      <c r="GA182" s="1131">
        <f t="shared" si="2706"/>
        <v>44774</v>
      </c>
      <c r="GB182" s="316">
        <f t="shared" si="2821"/>
        <v>0</v>
      </c>
      <c r="GC182" s="1034">
        <v>15095</v>
      </c>
      <c r="GD182" s="268">
        <f t="shared" si="2707"/>
        <v>0</v>
      </c>
      <c r="GE182" s="316">
        <f t="shared" si="2822"/>
        <v>0</v>
      </c>
      <c r="GF182" s="1036">
        <v>1509.5</v>
      </c>
      <c r="GG182" s="386">
        <f t="shared" si="2708"/>
        <v>0</v>
      </c>
      <c r="GH182" s="669">
        <f t="shared" si="2823"/>
        <v>0</v>
      </c>
      <c r="GI182" s="1036">
        <v>18570</v>
      </c>
      <c r="GJ182" s="268">
        <f t="shared" si="2709"/>
        <v>0</v>
      </c>
      <c r="GK182" s="546">
        <f t="shared" si="2824"/>
        <v>0</v>
      </c>
      <c r="GL182" s="268">
        <f t="shared" si="2710"/>
        <v>1857</v>
      </c>
      <c r="GM182" s="386">
        <f t="shared" si="2711"/>
        <v>0</v>
      </c>
      <c r="GN182" s="297">
        <f t="shared" si="2825"/>
        <v>0</v>
      </c>
      <c r="GO182" s="317">
        <v>6821.25</v>
      </c>
      <c r="GP182" s="596">
        <f t="shared" si="2712"/>
        <v>0</v>
      </c>
      <c r="GQ182" s="330">
        <f t="shared" si="2826"/>
        <v>0</v>
      </c>
      <c r="GR182" s="1034">
        <v>3410.62</v>
      </c>
      <c r="GS182" s="274">
        <f t="shared" si="2713"/>
        <v>0</v>
      </c>
      <c r="GT182" s="499">
        <f t="shared" si="2827"/>
        <v>0</v>
      </c>
      <c r="GU182" s="1034">
        <v>682.12</v>
      </c>
      <c r="GV182" s="274">
        <f t="shared" si="2714"/>
        <v>0</v>
      </c>
      <c r="GW182" s="499">
        <f t="shared" si="2828"/>
        <v>0</v>
      </c>
      <c r="GX182" s="1036">
        <v>2065</v>
      </c>
      <c r="GY182" s="274">
        <f t="shared" si="2715"/>
        <v>0</v>
      </c>
      <c r="GZ182" s="499">
        <f t="shared" si="2829"/>
        <v>0</v>
      </c>
      <c r="HA182" s="298">
        <f t="shared" si="2716"/>
        <v>1032.5</v>
      </c>
      <c r="HB182" s="274">
        <f t="shared" si="2717"/>
        <v>0</v>
      </c>
      <c r="HC182" s="499">
        <f t="shared" si="2830"/>
        <v>0</v>
      </c>
      <c r="HD182" s="1036">
        <v>413</v>
      </c>
      <c r="HE182" s="274">
        <f t="shared" si="2718"/>
        <v>0</v>
      </c>
      <c r="HF182" s="691">
        <f t="shared" si="2831"/>
        <v>0</v>
      </c>
      <c r="HG182" s="317">
        <v>765</v>
      </c>
      <c r="HH182" s="498">
        <f t="shared" si="2719"/>
        <v>0</v>
      </c>
      <c r="HI182" s="691">
        <f t="shared" si="2832"/>
        <v>0</v>
      </c>
      <c r="HJ182" s="317">
        <f t="shared" si="2720"/>
        <v>382.5</v>
      </c>
      <c r="HK182" s="498">
        <f t="shared" si="2721"/>
        <v>0</v>
      </c>
      <c r="HL182" s="689">
        <f t="shared" si="2833"/>
        <v>0</v>
      </c>
      <c r="HM182" s="317">
        <f t="shared" si="2722"/>
        <v>76.5</v>
      </c>
      <c r="HN182" s="317">
        <f t="shared" si="2723"/>
        <v>0</v>
      </c>
      <c r="HO182" s="691">
        <f t="shared" si="2834"/>
        <v>0</v>
      </c>
      <c r="HP182" s="964">
        <v>-40</v>
      </c>
      <c r="HQ182" s="498">
        <f t="shared" si="2724"/>
        <v>0</v>
      </c>
      <c r="HR182" s="499"/>
      <c r="HS182" s="298"/>
      <c r="HT182" s="392"/>
      <c r="HU182" s="691">
        <f t="shared" si="2835"/>
        <v>0</v>
      </c>
      <c r="HV182" s="964">
        <v>-1055</v>
      </c>
      <c r="HW182" s="498">
        <f t="shared" si="2725"/>
        <v>0</v>
      </c>
      <c r="HX182" s="499"/>
      <c r="HY182" s="298"/>
      <c r="HZ182" s="392"/>
      <c r="IA182" s="689">
        <f t="shared" si="2836"/>
        <v>0</v>
      </c>
      <c r="IB182" s="1036">
        <v>4262.5</v>
      </c>
      <c r="IC182" s="317">
        <f t="shared" si="2726"/>
        <v>0</v>
      </c>
      <c r="ID182" s="499">
        <f t="shared" si="2837"/>
        <v>0</v>
      </c>
      <c r="IE182" s="1036">
        <v>426.25</v>
      </c>
      <c r="IF182" s="392">
        <f t="shared" si="2727"/>
        <v>0</v>
      </c>
      <c r="IG182" s="691">
        <f t="shared" si="2838"/>
        <v>0</v>
      </c>
      <c r="IH182" s="317">
        <v>-475</v>
      </c>
      <c r="II182" s="498">
        <f t="shared" si="2728"/>
        <v>0</v>
      </c>
      <c r="IJ182" s="691">
        <f t="shared" si="2839"/>
        <v>0</v>
      </c>
      <c r="IK182" s="298">
        <f t="shared" si="2729"/>
        <v>-237.5</v>
      </c>
      <c r="IL182" s="317">
        <f t="shared" si="2730"/>
        <v>0</v>
      </c>
      <c r="IM182" s="499">
        <f t="shared" si="2840"/>
        <v>0</v>
      </c>
      <c r="IN182" s="964">
        <v>-101.75</v>
      </c>
      <c r="IO182" s="392">
        <f t="shared" si="2731"/>
        <v>0</v>
      </c>
      <c r="IP182" s="499">
        <f t="shared" si="2841"/>
        <v>0</v>
      </c>
      <c r="IQ182" s="1036">
        <v>1637.5</v>
      </c>
      <c r="IR182" s="392">
        <f t="shared" si="2732"/>
        <v>0</v>
      </c>
      <c r="IS182" s="499"/>
      <c r="IT182" s="298"/>
      <c r="IU182" s="392"/>
      <c r="IV182" s="499">
        <f t="shared" si="2842"/>
        <v>0</v>
      </c>
      <c r="IW182" s="298">
        <v>-200</v>
      </c>
      <c r="IX182" s="392">
        <f t="shared" si="2733"/>
        <v>0</v>
      </c>
      <c r="IY182" s="499">
        <f t="shared" si="2843"/>
        <v>0</v>
      </c>
      <c r="IZ182" s="298">
        <f t="shared" si="2734"/>
        <v>-100</v>
      </c>
      <c r="JA182" s="392">
        <f t="shared" si="2735"/>
        <v>0</v>
      </c>
      <c r="JB182" s="385">
        <f t="shared" si="2844"/>
        <v>0</v>
      </c>
      <c r="JC182" s="298">
        <v>-68</v>
      </c>
      <c r="JD182" s="392">
        <f t="shared" si="2736"/>
        <v>0</v>
      </c>
      <c r="JE182" s="499">
        <f t="shared" si="2845"/>
        <v>0</v>
      </c>
      <c r="JF182" s="298">
        <v>1455</v>
      </c>
      <c r="JG182" s="392">
        <f t="shared" si="2737"/>
        <v>0</v>
      </c>
      <c r="JH182" s="499">
        <f t="shared" si="2846"/>
        <v>0</v>
      </c>
      <c r="JI182" s="1036">
        <v>3250</v>
      </c>
      <c r="JJ182" s="392">
        <f t="shared" si="2738"/>
        <v>0</v>
      </c>
      <c r="JK182" s="499">
        <f t="shared" si="2847"/>
        <v>0</v>
      </c>
      <c r="JL182" s="1036">
        <f t="shared" si="2739"/>
        <v>1625</v>
      </c>
      <c r="JM182" s="392">
        <f t="shared" si="2740"/>
        <v>0</v>
      </c>
      <c r="JN182" s="499">
        <f t="shared" si="2848"/>
        <v>0</v>
      </c>
      <c r="JO182" s="298">
        <f t="shared" si="2741"/>
        <v>325</v>
      </c>
      <c r="JP182" s="392">
        <f t="shared" si="2742"/>
        <v>0</v>
      </c>
      <c r="JQ182" s="561">
        <f t="shared" si="2743"/>
        <v>0</v>
      </c>
      <c r="JR182" s="498">
        <f t="shared" si="2849"/>
        <v>0</v>
      </c>
      <c r="JS182" s="223"/>
      <c r="JT182" s="471"/>
      <c r="JU182" s="472"/>
      <c r="JV182" s="472"/>
      <c r="JW182" s="472"/>
      <c r="JX182" s="472"/>
      <c r="JY182" s="472"/>
      <c r="JZ182" s="472"/>
      <c r="KA182" s="472"/>
      <c r="KB182" s="472"/>
      <c r="KC182" s="472"/>
      <c r="KD182" s="473"/>
      <c r="KE182" s="473"/>
      <c r="KF182" s="473"/>
      <c r="KG182" s="473"/>
      <c r="KH182" s="473"/>
      <c r="KI182" s="473"/>
      <c r="KJ182" s="473"/>
      <c r="KK182" s="473"/>
      <c r="KL182" s="473"/>
      <c r="KM182" s="473"/>
      <c r="KN182" s="473"/>
      <c r="KO182" s="473"/>
      <c r="KP182" s="473"/>
      <c r="KQ182" s="473"/>
      <c r="KR182" s="473"/>
      <c r="KS182" s="473"/>
      <c r="KT182" s="143"/>
      <c r="KU182" s="471"/>
      <c r="KV182" s="471"/>
      <c r="KW182" s="471"/>
      <c r="KX182" s="471"/>
      <c r="KY182" s="471"/>
      <c r="KZ182" s="471"/>
      <c r="LA182" s="471"/>
      <c r="LB182" s="471"/>
      <c r="LC182" s="471"/>
      <c r="LD182" s="471"/>
      <c r="LE182" s="471"/>
      <c r="LF182" s="471"/>
      <c r="LG182" s="471"/>
      <c r="LH182" s="471"/>
      <c r="LI182" s="471"/>
      <c r="LJ182" s="471"/>
      <c r="LK182" s="471"/>
      <c r="LL182" s="471"/>
      <c r="LM182" s="471"/>
      <c r="LN182" s="471"/>
      <c r="LO182" s="471"/>
      <c r="LP182" s="471"/>
      <c r="LQ182" s="471"/>
      <c r="LR182" s="143"/>
      <c r="LS182" s="471"/>
      <c r="LT182" s="471"/>
      <c r="LU182" s="471"/>
      <c r="LV182" s="471"/>
      <c r="LW182" s="471"/>
      <c r="LX182" s="471"/>
      <c r="LY182" s="471"/>
      <c r="LZ182" s="471"/>
      <c r="MA182" s="471"/>
      <c r="MB182" s="471"/>
      <c r="MC182" s="471"/>
      <c r="MD182" s="471"/>
      <c r="ME182" s="471"/>
      <c r="MF182" s="471"/>
      <c r="MG182" s="471"/>
      <c r="MH182" s="471"/>
      <c r="MI182" s="471"/>
      <c r="MJ182" s="471"/>
      <c r="MK182" s="471"/>
      <c r="ML182" s="471"/>
      <c r="MM182" s="471"/>
      <c r="MN182" s="471"/>
      <c r="MO182" s="471"/>
      <c r="MP182" s="471"/>
      <c r="MQ182" s="236"/>
      <c r="MR182" s="236"/>
      <c r="MS182" s="236"/>
      <c r="MT182" s="236"/>
      <c r="MU182" s="236"/>
      <c r="MV182" s="236"/>
      <c r="MW182" s="471"/>
      <c r="MX182" s="473"/>
      <c r="MY182" s="471"/>
      <c r="MZ182" s="471"/>
      <c r="NA182" s="471"/>
      <c r="NB182" s="359"/>
      <c r="NC182" s="1159">
        <f t="shared" si="2747"/>
        <v>44774</v>
      </c>
      <c r="ND182" s="378">
        <f t="shared" si="2748"/>
        <v>10305</v>
      </c>
      <c r="NE182" s="378">
        <f t="shared" si="2749"/>
        <v>0</v>
      </c>
      <c r="NF182" s="382">
        <f t="shared" si="2750"/>
        <v>0</v>
      </c>
      <c r="NG182" s="274">
        <f t="shared" si="2751"/>
        <v>10305</v>
      </c>
      <c r="NH182" s="819">
        <f t="shared" si="2752"/>
        <v>44774</v>
      </c>
      <c r="NI182" s="269">
        <f t="shared" si="2753"/>
        <v>10305</v>
      </c>
      <c r="NJ182" s="274">
        <f t="shared" si="2754"/>
        <v>0</v>
      </c>
      <c r="NK182" s="1113">
        <f t="shared" si="2755"/>
        <v>1</v>
      </c>
      <c r="NL182" s="992">
        <f t="shared" si="2756"/>
        <v>0</v>
      </c>
      <c r="NM182" s="413">
        <f t="shared" si="2757"/>
        <v>44774</v>
      </c>
      <c r="NN182" s="378">
        <f t="shared" si="2850"/>
        <v>545026.10499999998</v>
      </c>
      <c r="NO182" s="243">
        <f>MAX(NN55:NN182)</f>
        <v>545026.10499999998</v>
      </c>
      <c r="NP182" s="243">
        <f t="shared" si="2758"/>
        <v>0</v>
      </c>
      <c r="NQ182" s="276">
        <f>(NP182=NP203)*1</f>
        <v>0</v>
      </c>
      <c r="NR182" s="254">
        <f t="shared" si="2759"/>
        <v>0</v>
      </c>
      <c r="NS182" s="757"/>
      <c r="NT182" s="757"/>
      <c r="NU182" s="758"/>
      <c r="NV182" s="758"/>
      <c r="NW182" s="758"/>
      <c r="NX182" s="234"/>
      <c r="NY182" s="241"/>
      <c r="NZ182" s="241"/>
      <c r="OA182" s="143"/>
      <c r="OB182" s="241"/>
      <c r="OC182" s="241"/>
      <c r="OD182" s="236"/>
      <c r="OE182" s="236"/>
      <c r="OF182" s="236"/>
      <c r="OG182" s="234"/>
      <c r="OH182" s="143"/>
      <c r="OI182" s="236"/>
      <c r="OJ182" s="236"/>
      <c r="OK182" s="236"/>
      <c r="OL182" s="236"/>
      <c r="OM182" s="236"/>
      <c r="ON182" s="236"/>
      <c r="OO182" s="236"/>
      <c r="OP182" s="236"/>
      <c r="OQ182" s="236"/>
      <c r="OR182" s="236"/>
      <c r="OS182" s="236"/>
      <c r="OT182" s="236"/>
      <c r="OU182" s="236"/>
      <c r="OV182" s="236"/>
      <c r="OW182" s="236"/>
      <c r="OX182" s="236"/>
      <c r="OY182" s="236"/>
      <c r="OZ182" s="236"/>
      <c r="PA182" s="236"/>
      <c r="PB182" s="236"/>
      <c r="PC182" s="236"/>
      <c r="PD182" s="236"/>
      <c r="PE182" s="236"/>
      <c r="PF182" s="236"/>
      <c r="PG182" s="236"/>
      <c r="PH182" s="236"/>
      <c r="PI182" s="236"/>
      <c r="PJ182" s="236"/>
      <c r="PK182" s="236"/>
      <c r="PL182" s="236"/>
      <c r="PM182" s="236"/>
      <c r="PN182" s="236"/>
      <c r="PO182" s="236"/>
      <c r="PP182" s="236"/>
      <c r="PQ182" s="236"/>
      <c r="PR182" s="236"/>
      <c r="PS182" s="236"/>
      <c r="PT182" s="236"/>
      <c r="PU182" s="236"/>
      <c r="PV182" s="236"/>
      <c r="PW182" s="236"/>
      <c r="PX182" s="236"/>
      <c r="PY182" s="236"/>
      <c r="PZ182" s="236"/>
      <c r="QA182" s="236"/>
      <c r="QB182" s="236"/>
      <c r="QC182" s="236"/>
      <c r="QD182" s="236"/>
      <c r="QE182" s="236"/>
      <c r="QF182" s="236"/>
      <c r="QG182" s="236"/>
      <c r="QH182" s="236"/>
      <c r="QI182" s="236"/>
      <c r="QJ182" s="236"/>
      <c r="QK182" s="236"/>
      <c r="QL182" s="236"/>
      <c r="QM182" s="236"/>
      <c r="QN182" s="236"/>
      <c r="QO182" s="236"/>
      <c r="QP182" s="236"/>
      <c r="QQ182" s="236"/>
      <c r="QR182" s="236"/>
      <c r="QS182" s="236"/>
      <c r="QT182" s="236"/>
      <c r="QU182" s="236"/>
      <c r="QV182" s="236"/>
      <c r="QW182" s="236"/>
      <c r="QX182" s="236"/>
      <c r="QY182" s="84"/>
      <c r="QZ182" s="84"/>
      <c r="RA182" s="84"/>
      <c r="RB182" s="84"/>
      <c r="RC182" s="84"/>
      <c r="RD182" s="84"/>
      <c r="RE182" s="84"/>
      <c r="RF182" s="84"/>
      <c r="RG182" s="84"/>
      <c r="RH182" s="84"/>
      <c r="RI182" s="84"/>
      <c r="RJ182" s="84"/>
      <c r="RK182" s="84"/>
      <c r="RL182" s="84"/>
      <c r="RM182" s="84"/>
      <c r="RN182" s="84"/>
      <c r="RO182" s="84"/>
      <c r="RP182" s="84"/>
      <c r="RQ182" s="84"/>
      <c r="RR182" s="84"/>
      <c r="RS182" s="84"/>
      <c r="RT182" s="84"/>
      <c r="RU182" s="84"/>
      <c r="RV182" s="84"/>
      <c r="RW182" s="84"/>
      <c r="RX182" s="84"/>
      <c r="RY182" s="84"/>
      <c r="RZ182" s="84"/>
      <c r="SA182" s="84"/>
      <c r="SB182" s="84"/>
      <c r="SC182" s="84"/>
      <c r="SD182" s="84"/>
      <c r="SE182" s="84"/>
      <c r="SF182" s="84"/>
      <c r="SG182" s="84"/>
      <c r="SH182" s="84"/>
      <c r="SI182" s="84"/>
      <c r="SJ182" s="84"/>
      <c r="SK182" s="84"/>
      <c r="SL182" s="84"/>
      <c r="SM182" s="84"/>
      <c r="SN182" s="84"/>
      <c r="SO182" s="84"/>
      <c r="SP182" s="84"/>
      <c r="SQ182" s="84"/>
      <c r="SR182" s="84"/>
      <c r="SS182" s="84"/>
      <c r="ST182" s="84"/>
      <c r="SU182" s="84"/>
      <c r="SV182" s="84"/>
      <c r="SW182" s="84"/>
      <c r="SX182" s="84"/>
      <c r="SY182" s="84"/>
      <c r="SZ182" s="84"/>
      <c r="TA182" s="84"/>
      <c r="TB182" s="84"/>
      <c r="TC182" s="84"/>
      <c r="TD182" s="84"/>
      <c r="TE182" s="84"/>
      <c r="TF182" s="84"/>
      <c r="TG182" s="84"/>
      <c r="TH182" s="84"/>
      <c r="TI182" s="84"/>
      <c r="TJ182" s="84"/>
      <c r="TK182" s="84"/>
      <c r="TL182" s="84"/>
      <c r="TM182" s="84"/>
      <c r="TN182" s="84"/>
      <c r="TO182" s="84"/>
      <c r="TP182" s="84"/>
      <c r="TQ182" s="84"/>
      <c r="TR182" s="84"/>
      <c r="TS182" s="84"/>
      <c r="TT182" s="84"/>
      <c r="TU182" s="84"/>
      <c r="TV182" s="84"/>
      <c r="TW182" s="84"/>
      <c r="TX182" s="84"/>
      <c r="TY182" s="84"/>
      <c r="TZ182" s="84"/>
      <c r="UA182" s="84"/>
      <c r="UB182" s="84"/>
      <c r="UC182" s="84"/>
      <c r="UD182" s="84"/>
      <c r="UE182" s="84"/>
      <c r="UF182" s="84"/>
      <c r="UG182" s="84"/>
      <c r="UH182" s="84"/>
      <c r="UI182" s="84"/>
    </row>
    <row r="183" spans="1:555" s="90" customFormat="1" ht="19.5" customHeight="1" x14ac:dyDescent="0.35">
      <c r="A183" s="84"/>
      <c r="B183" s="1167">
        <f t="shared" si="2760"/>
        <v>44805</v>
      </c>
      <c r="C183" s="867">
        <f t="shared" si="2761"/>
        <v>118471.375</v>
      </c>
      <c r="D183" s="869">
        <v>0</v>
      </c>
      <c r="E183" s="869">
        <v>0</v>
      </c>
      <c r="F183" s="867">
        <f t="shared" ref="F183" si="2852">NG183</f>
        <v>9048.5149999999994</v>
      </c>
      <c r="G183" s="870">
        <f t="shared" ref="G183" si="2853">F183+G182</f>
        <v>127519.89</v>
      </c>
      <c r="H183" s="953">
        <f t="shared" ref="H183" si="2854">F183/G182</f>
        <v>7.6377226144290128E-2</v>
      </c>
      <c r="I183" s="355">
        <f t="shared" si="2764"/>
        <v>554074.62</v>
      </c>
      <c r="J183" s="355">
        <f>MAX(I56:I183)</f>
        <v>554074.62</v>
      </c>
      <c r="K183" s="355">
        <f>I183-J183</f>
        <v>0</v>
      </c>
      <c r="L183" s="1145">
        <f t="shared" si="2637"/>
        <v>44805</v>
      </c>
      <c r="M183" s="330">
        <f t="shared" si="2765"/>
        <v>0</v>
      </c>
      <c r="N183" s="1034">
        <v>24343.75</v>
      </c>
      <c r="O183" s="498">
        <f t="shared" si="2638"/>
        <v>0</v>
      </c>
      <c r="P183" s="330">
        <f t="shared" si="2766"/>
        <v>1</v>
      </c>
      <c r="Q183" s="382">
        <f t="shared" si="2639"/>
        <v>2434.375</v>
      </c>
      <c r="R183" s="274">
        <f>Q183*P183</f>
        <v>2434.375</v>
      </c>
      <c r="S183" s="499">
        <f t="shared" si="2767"/>
        <v>0</v>
      </c>
      <c r="T183" s="1036">
        <v>19955</v>
      </c>
      <c r="U183" s="269">
        <f t="shared" si="2641"/>
        <v>0</v>
      </c>
      <c r="V183" s="499">
        <f t="shared" si="2768"/>
        <v>1</v>
      </c>
      <c r="W183" s="1036">
        <v>1995.5</v>
      </c>
      <c r="X183" s="269">
        <f t="shared" si="2642"/>
        <v>1995.5</v>
      </c>
      <c r="Y183" s="499">
        <f t="shared" si="2769"/>
        <v>0</v>
      </c>
      <c r="Z183" s="298">
        <v>-570</v>
      </c>
      <c r="AA183" s="392">
        <f>Y183*Z183</f>
        <v>0</v>
      </c>
      <c r="AB183" s="330">
        <f t="shared" si="2770"/>
        <v>0</v>
      </c>
      <c r="AC183" s="298">
        <f>Z183/2</f>
        <v>-285</v>
      </c>
      <c r="AD183" s="274">
        <f>AC183*AB183</f>
        <v>0</v>
      </c>
      <c r="AE183" s="499">
        <f t="shared" si="2771"/>
        <v>1</v>
      </c>
      <c r="AF183" s="964">
        <v>-57</v>
      </c>
      <c r="AG183" s="274">
        <f t="shared" si="2646"/>
        <v>-57</v>
      </c>
      <c r="AH183" s="499">
        <f t="shared" si="2772"/>
        <v>0</v>
      </c>
      <c r="AI183" s="1036">
        <v>8685</v>
      </c>
      <c r="AJ183" s="392">
        <f>AI183*AH183</f>
        <v>0</v>
      </c>
      <c r="AK183" s="330">
        <f t="shared" si="2773"/>
        <v>0</v>
      </c>
      <c r="AL183" s="1036">
        <v>4342.5</v>
      </c>
      <c r="AM183" s="274">
        <f>AL183*AK183</f>
        <v>0</v>
      </c>
      <c r="AN183" s="499">
        <f t="shared" si="2774"/>
        <v>1</v>
      </c>
      <c r="AO183" s="1036">
        <v>1737</v>
      </c>
      <c r="AP183" s="392">
        <f>AO183*AN183</f>
        <v>1737</v>
      </c>
      <c r="AQ183" s="499">
        <f t="shared" si="2775"/>
        <v>0</v>
      </c>
      <c r="AR183" s="1036">
        <v>4281.25</v>
      </c>
      <c r="AS183" s="392">
        <f>AR183*AQ183</f>
        <v>0</v>
      </c>
      <c r="AT183" s="276">
        <f t="shared" si="2776"/>
        <v>0</v>
      </c>
      <c r="AU183" s="1036">
        <v>2140.63</v>
      </c>
      <c r="AV183" s="392">
        <f>AU183*AT183</f>
        <v>0</v>
      </c>
      <c r="AW183" s="297">
        <f t="shared" si="2777"/>
        <v>1</v>
      </c>
      <c r="AX183" s="1036">
        <v>428.14</v>
      </c>
      <c r="AY183" s="274">
        <f>AX183*AW183</f>
        <v>428.14</v>
      </c>
      <c r="AZ183" s="499">
        <f t="shared" si="2778"/>
        <v>0</v>
      </c>
      <c r="BA183" s="268">
        <v>1470</v>
      </c>
      <c r="BB183" s="392">
        <f>BA183*AZ183</f>
        <v>0</v>
      </c>
      <c r="BC183" s="330">
        <f t="shared" si="2779"/>
        <v>0</v>
      </c>
      <c r="BD183" s="268">
        <v>3905</v>
      </c>
      <c r="BE183" s="274">
        <f t="shared" si="2654"/>
        <v>0</v>
      </c>
      <c r="BF183" s="499">
        <f t="shared" si="2780"/>
        <v>0</v>
      </c>
      <c r="BG183" s="1036">
        <v>4031.25</v>
      </c>
      <c r="BH183" s="358">
        <f t="shared" si="2655"/>
        <v>0</v>
      </c>
      <c r="BI183" s="499">
        <f t="shared" si="2781"/>
        <v>0</v>
      </c>
      <c r="BJ183" s="1036">
        <v>5500</v>
      </c>
      <c r="BK183" s="358">
        <f>BJ183*BI183</f>
        <v>0</v>
      </c>
      <c r="BL183" s="499">
        <f t="shared" si="2782"/>
        <v>1</v>
      </c>
      <c r="BM183" s="382">
        <f>BJ183/2</f>
        <v>2750</v>
      </c>
      <c r="BN183" s="392">
        <f>BM183*BL183</f>
        <v>2750</v>
      </c>
      <c r="BO183" s="499">
        <f t="shared" si="2783"/>
        <v>0</v>
      </c>
      <c r="BP183" s="1036">
        <v>4706.25</v>
      </c>
      <c r="BQ183" s="274">
        <f>BP183*BO183</f>
        <v>0</v>
      </c>
      <c r="BR183" s="499">
        <f t="shared" si="2784"/>
        <v>0</v>
      </c>
      <c r="BS183" s="298">
        <v>-975</v>
      </c>
      <c r="BT183" s="269">
        <f>BS183*BR183</f>
        <v>0</v>
      </c>
      <c r="BU183" s="499">
        <f t="shared" si="2785"/>
        <v>1</v>
      </c>
      <c r="BV183" s="298">
        <f t="shared" si="2661"/>
        <v>-487.5</v>
      </c>
      <c r="BW183" s="392">
        <f t="shared" si="2662"/>
        <v>-487.5</v>
      </c>
      <c r="BX183" s="499">
        <f t="shared" si="2786"/>
        <v>0</v>
      </c>
      <c r="BY183" s="1036">
        <v>8795</v>
      </c>
      <c r="BZ183" s="392">
        <f>BY183*BX183</f>
        <v>0</v>
      </c>
      <c r="CA183" s="297">
        <f t="shared" si="2851"/>
        <v>0</v>
      </c>
      <c r="CB183" s="1036">
        <v>2480</v>
      </c>
      <c r="CC183" s="269">
        <f>CB183*CA183</f>
        <v>0</v>
      </c>
      <c r="CD183" s="501">
        <f t="shared" si="2787"/>
        <v>0</v>
      </c>
      <c r="CE183" s="298">
        <f t="shared" si="2665"/>
        <v>1240</v>
      </c>
      <c r="CF183" s="500">
        <f t="shared" si="2666"/>
        <v>0</v>
      </c>
      <c r="CG183" s="330">
        <f t="shared" si="2788"/>
        <v>1</v>
      </c>
      <c r="CH183" s="1036">
        <v>248</v>
      </c>
      <c r="CI183" s="299">
        <f t="shared" si="2667"/>
        <v>248</v>
      </c>
      <c r="CJ183" s="499">
        <f t="shared" si="2789"/>
        <v>0</v>
      </c>
      <c r="CK183" s="268"/>
      <c r="CL183" s="392"/>
      <c r="CM183" s="330"/>
      <c r="CN183" s="268"/>
      <c r="CO183" s="269"/>
      <c r="CP183" s="501"/>
      <c r="CQ183" s="268"/>
      <c r="CR183" s="299"/>
      <c r="CS183" s="330"/>
      <c r="CT183" s="268"/>
      <c r="CU183" s="274"/>
      <c r="CV183" s="323">
        <f t="shared" si="2671"/>
        <v>9048.5149999999994</v>
      </c>
      <c r="CW183" s="323">
        <f>CV183+CW182</f>
        <v>554074.62</v>
      </c>
      <c r="CX183" s="223"/>
      <c r="CY183" s="1127">
        <f t="shared" si="2794"/>
        <v>44805</v>
      </c>
      <c r="CZ183" s="297">
        <f t="shared" si="2795"/>
        <v>0</v>
      </c>
      <c r="DA183" s="269">
        <v>12303.75</v>
      </c>
      <c r="DB183" s="299">
        <f>DA183*CZ183</f>
        <v>0</v>
      </c>
      <c r="DC183" s="297">
        <f t="shared" si="2796"/>
        <v>0</v>
      </c>
      <c r="DD183" s="298">
        <f>DA183/10</f>
        <v>1230.375</v>
      </c>
      <c r="DE183" s="299">
        <f>DD183*DC183</f>
        <v>0</v>
      </c>
      <c r="DF183" s="297">
        <f t="shared" si="2797"/>
        <v>0</v>
      </c>
      <c r="DG183" s="1034">
        <v>17325</v>
      </c>
      <c r="DH183" s="299">
        <f>DG183*DF183</f>
        <v>0</v>
      </c>
      <c r="DI183" s="297">
        <f t="shared" si="2798"/>
        <v>0</v>
      </c>
      <c r="DJ183" s="1036">
        <v>1732.5</v>
      </c>
      <c r="DK183" s="596">
        <f>DJ183*DI183</f>
        <v>0</v>
      </c>
      <c r="DL183" s="297">
        <f t="shared" si="2799"/>
        <v>0</v>
      </c>
      <c r="DM183" s="1035">
        <v>-1870</v>
      </c>
      <c r="DN183" s="596">
        <f>DM183*DL183</f>
        <v>0</v>
      </c>
      <c r="DO183" s="330">
        <f t="shared" si="2800"/>
        <v>0</v>
      </c>
      <c r="DP183" s="298">
        <f t="shared" si="2678"/>
        <v>-935</v>
      </c>
      <c r="DQ183" s="274">
        <f t="shared" si="2679"/>
        <v>0</v>
      </c>
      <c r="DR183" s="499">
        <f t="shared" si="2801"/>
        <v>0</v>
      </c>
      <c r="DS183" s="298">
        <f t="shared" si="2680"/>
        <v>-187</v>
      </c>
      <c r="DT183" s="274">
        <f t="shared" si="2681"/>
        <v>0</v>
      </c>
      <c r="DU183" s="297">
        <f t="shared" si="2802"/>
        <v>0</v>
      </c>
      <c r="DV183" s="964">
        <v>-1335</v>
      </c>
      <c r="DW183" s="596">
        <f>DV183*DU183</f>
        <v>0</v>
      </c>
      <c r="DX183" s="297">
        <f t="shared" si="2803"/>
        <v>0</v>
      </c>
      <c r="DY183" s="269">
        <f>DV183/2</f>
        <v>-667.5</v>
      </c>
      <c r="DZ183" s="596">
        <f>DY183*DX183</f>
        <v>0</v>
      </c>
      <c r="EA183" s="297">
        <f t="shared" si="2804"/>
        <v>0</v>
      </c>
      <c r="EB183" s="1052">
        <v>-267</v>
      </c>
      <c r="EC183" s="596">
        <f>EB183*EA183</f>
        <v>0</v>
      </c>
      <c r="ED183" s="297">
        <f t="shared" si="2805"/>
        <v>0</v>
      </c>
      <c r="EE183" s="274">
        <v>337.5</v>
      </c>
      <c r="EF183" s="596">
        <f>EE183*ED183</f>
        <v>0</v>
      </c>
      <c r="EG183" s="297">
        <f t="shared" si="2806"/>
        <v>0</v>
      </c>
      <c r="EH183" s="269">
        <f>EE183/2</f>
        <v>168.75</v>
      </c>
      <c r="EI183" s="596">
        <f>EH183*EG183</f>
        <v>0</v>
      </c>
      <c r="EJ183" s="297">
        <f t="shared" si="2807"/>
        <v>0</v>
      </c>
      <c r="EK183" s="269">
        <f t="shared" si="2689"/>
        <v>33.75</v>
      </c>
      <c r="EL183" s="596">
        <f t="shared" si="2690"/>
        <v>0</v>
      </c>
      <c r="EM183" s="297">
        <f t="shared" si="2808"/>
        <v>0</v>
      </c>
      <c r="EN183" s="1224">
        <v>2840</v>
      </c>
      <c r="EO183" s="596">
        <f t="shared" si="2691"/>
        <v>0</v>
      </c>
      <c r="EP183" s="297">
        <f t="shared" si="2809"/>
        <v>0</v>
      </c>
      <c r="EQ183" s="269">
        <v>2545</v>
      </c>
      <c r="ER183" s="596">
        <f t="shared" si="2692"/>
        <v>0</v>
      </c>
      <c r="ES183" s="297">
        <f t="shared" si="2810"/>
        <v>0</v>
      </c>
      <c r="ET183" s="1036">
        <v>1610</v>
      </c>
      <c r="EU183" s="596">
        <f t="shared" si="2693"/>
        <v>0</v>
      </c>
      <c r="EV183" s="297">
        <f t="shared" si="2811"/>
        <v>0</v>
      </c>
      <c r="EW183" s="1036">
        <v>3250</v>
      </c>
      <c r="EX183" s="596">
        <f>EW183*EV183</f>
        <v>0</v>
      </c>
      <c r="EY183" s="297">
        <f t="shared" si="2812"/>
        <v>0</v>
      </c>
      <c r="EZ183" s="1036">
        <v>1625</v>
      </c>
      <c r="FA183" s="596">
        <f>EZ183*EY183</f>
        <v>0</v>
      </c>
      <c r="FB183" s="297">
        <f t="shared" si="2813"/>
        <v>0</v>
      </c>
      <c r="FC183" s="1036">
        <v>5287.5</v>
      </c>
      <c r="FD183" s="596">
        <f>FC183*FB183</f>
        <v>0</v>
      </c>
      <c r="FE183" s="297">
        <f t="shared" si="2814"/>
        <v>0</v>
      </c>
      <c r="FF183" s="964">
        <v>-818.75</v>
      </c>
      <c r="FG183" s="596">
        <f>FF183*FE183</f>
        <v>0</v>
      </c>
      <c r="FH183" s="297">
        <f t="shared" si="2815"/>
        <v>0</v>
      </c>
      <c r="FI183" s="964">
        <v>-409.37</v>
      </c>
      <c r="FJ183" s="596">
        <f>FI183*FH183</f>
        <v>0</v>
      </c>
      <c r="FK183" s="297">
        <f t="shared" si="2816"/>
        <v>0</v>
      </c>
      <c r="FL183" s="1036">
        <v>2785</v>
      </c>
      <c r="FM183" s="596">
        <f>FL183*FK183</f>
        <v>0</v>
      </c>
      <c r="FN183" s="297">
        <f t="shared" si="2817"/>
        <v>0</v>
      </c>
      <c r="FO183" s="1036">
        <v>2600</v>
      </c>
      <c r="FP183" s="274">
        <f>FO183*FN183</f>
        <v>0</v>
      </c>
      <c r="FQ183" s="392"/>
      <c r="FR183" s="297">
        <f t="shared" si="2818"/>
        <v>0</v>
      </c>
      <c r="FS183" s="269">
        <f>FO183/2</f>
        <v>1300</v>
      </c>
      <c r="FT183" s="596">
        <f>FS183*FR183</f>
        <v>0</v>
      </c>
      <c r="FU183" s="297">
        <f t="shared" si="2819"/>
        <v>0</v>
      </c>
      <c r="FV183" s="269">
        <f>FO183/10</f>
        <v>260</v>
      </c>
      <c r="FW183" s="274">
        <f>FV183*FU183</f>
        <v>0</v>
      </c>
      <c r="FX183" s="301">
        <f>DB183+DE183+DH183+DK183+DN183+DQ183+DT183+DW183+DZ183+EC183+EF183+EI183+EL183+EO183+ER183+EU183+EX183+FA183+FD183+FG183+FJ183+FM183+FP183+FT183+FW183</f>
        <v>0</v>
      </c>
      <c r="FY183" s="492">
        <f>FX183+FY182</f>
        <v>0</v>
      </c>
      <c r="FZ183" s="302"/>
      <c r="GA183" s="1131">
        <f>JT159</f>
        <v>44805</v>
      </c>
      <c r="GB183" s="316">
        <f t="shared" si="2821"/>
        <v>0</v>
      </c>
      <c r="GC183" s="1034">
        <v>13017.5</v>
      </c>
      <c r="GD183" s="268">
        <f>GC183*GB183</f>
        <v>0</v>
      </c>
      <c r="GE183" s="316">
        <f t="shared" si="2822"/>
        <v>0</v>
      </c>
      <c r="GF183" s="1036">
        <v>1301.75</v>
      </c>
      <c r="GG183" s="386">
        <f t="shared" si="2708"/>
        <v>0</v>
      </c>
      <c r="GH183" s="669">
        <f t="shared" si="2823"/>
        <v>0</v>
      </c>
      <c r="GI183" s="1036">
        <v>15035</v>
      </c>
      <c r="GJ183" s="268">
        <f t="shared" si="2709"/>
        <v>0</v>
      </c>
      <c r="GK183" s="546">
        <f t="shared" si="2824"/>
        <v>0</v>
      </c>
      <c r="GL183" s="268">
        <f t="shared" si="2710"/>
        <v>1503.5</v>
      </c>
      <c r="GM183" s="386">
        <f>GL183*GK183</f>
        <v>0</v>
      </c>
      <c r="GN183" s="297">
        <f t="shared" si="2825"/>
        <v>0</v>
      </c>
      <c r="GO183" s="317">
        <v>1208.75</v>
      </c>
      <c r="GP183" s="596">
        <f>GO183*GN183</f>
        <v>0</v>
      </c>
      <c r="GQ183" s="330">
        <f t="shared" si="2826"/>
        <v>0</v>
      </c>
      <c r="GR183" s="1034">
        <v>604.37</v>
      </c>
      <c r="GS183" s="274">
        <f>GR183*GQ183</f>
        <v>0</v>
      </c>
      <c r="GT183" s="499">
        <f t="shared" si="2827"/>
        <v>0</v>
      </c>
      <c r="GU183" s="1034">
        <v>120.87</v>
      </c>
      <c r="GV183" s="274">
        <f>GU183*GT183</f>
        <v>0</v>
      </c>
      <c r="GW183" s="499">
        <f t="shared" si="2828"/>
        <v>0</v>
      </c>
      <c r="GX183" s="964">
        <v>-5602.5</v>
      </c>
      <c r="GY183" s="274">
        <f>GX183*GW183</f>
        <v>0</v>
      </c>
      <c r="GZ183" s="499">
        <f t="shared" si="2829"/>
        <v>0</v>
      </c>
      <c r="HA183" s="298">
        <f>GX183/2</f>
        <v>-2801.25</v>
      </c>
      <c r="HB183" s="274">
        <f>HA183*GZ183</f>
        <v>0</v>
      </c>
      <c r="HC183" s="499">
        <f t="shared" si="2830"/>
        <v>0</v>
      </c>
      <c r="HD183" s="964">
        <v>-1120.5</v>
      </c>
      <c r="HE183" s="274">
        <f>HD183*HC183</f>
        <v>0</v>
      </c>
      <c r="HF183" s="691">
        <f t="shared" si="2831"/>
        <v>0</v>
      </c>
      <c r="HG183" s="317">
        <v>5182.5</v>
      </c>
      <c r="HH183" s="498">
        <f>HG183*HF183</f>
        <v>0</v>
      </c>
      <c r="HI183" s="691">
        <f t="shared" si="2832"/>
        <v>0</v>
      </c>
      <c r="HJ183" s="317">
        <f>HG183/2</f>
        <v>2591.25</v>
      </c>
      <c r="HK183" s="498">
        <f>HJ183*HI183</f>
        <v>0</v>
      </c>
      <c r="HL183" s="689">
        <f t="shared" si="2833"/>
        <v>0</v>
      </c>
      <c r="HM183" s="317">
        <f>HG183/10</f>
        <v>518.25</v>
      </c>
      <c r="HN183" s="317">
        <f>HM183*HL183</f>
        <v>0</v>
      </c>
      <c r="HO183" s="691">
        <f t="shared" si="2834"/>
        <v>0</v>
      </c>
      <c r="HP183" s="1036">
        <v>2355</v>
      </c>
      <c r="HQ183" s="498">
        <f t="shared" si="2724"/>
        <v>0</v>
      </c>
      <c r="HR183" s="499"/>
      <c r="HS183" s="298"/>
      <c r="HT183" s="392"/>
      <c r="HU183" s="691">
        <f t="shared" si="2835"/>
        <v>0</v>
      </c>
      <c r="HV183" s="1036">
        <v>2930</v>
      </c>
      <c r="HW183" s="498">
        <f t="shared" si="2725"/>
        <v>0</v>
      </c>
      <c r="HX183" s="499"/>
      <c r="HY183" s="298"/>
      <c r="HZ183" s="392"/>
      <c r="IA183" s="689">
        <f t="shared" si="2836"/>
        <v>0</v>
      </c>
      <c r="IB183" s="1036">
        <v>2981.25</v>
      </c>
      <c r="IC183" s="317">
        <f t="shared" si="2726"/>
        <v>0</v>
      </c>
      <c r="ID183" s="499">
        <f t="shared" si="2837"/>
        <v>0</v>
      </c>
      <c r="IE183" s="1036">
        <v>258.87</v>
      </c>
      <c r="IF183" s="392">
        <f t="shared" si="2727"/>
        <v>0</v>
      </c>
      <c r="IG183" s="691">
        <f t="shared" si="2838"/>
        <v>0</v>
      </c>
      <c r="IH183" s="317">
        <v>1731.25</v>
      </c>
      <c r="II183" s="498">
        <f>IH183*IG183</f>
        <v>0</v>
      </c>
      <c r="IJ183" s="691">
        <f t="shared" si="2839"/>
        <v>0</v>
      </c>
      <c r="IK183" s="298">
        <f>IH183/2</f>
        <v>865.625</v>
      </c>
      <c r="IL183" s="317">
        <f>IK183*IJ183</f>
        <v>0</v>
      </c>
      <c r="IM183" s="499">
        <f t="shared" si="2840"/>
        <v>0</v>
      </c>
      <c r="IN183" s="1036">
        <v>116.75</v>
      </c>
      <c r="IO183" s="392">
        <f>IN183*IM183</f>
        <v>0</v>
      </c>
      <c r="IP183" s="499">
        <f t="shared" si="2841"/>
        <v>0</v>
      </c>
      <c r="IQ183" s="1036">
        <v>3331.25</v>
      </c>
      <c r="IR183" s="392">
        <f>IQ183*IP183</f>
        <v>0</v>
      </c>
      <c r="IS183" s="499"/>
      <c r="IT183" s="298"/>
      <c r="IU183" s="392"/>
      <c r="IV183" s="499">
        <f t="shared" si="2842"/>
        <v>0</v>
      </c>
      <c r="IW183" s="298">
        <v>-1337.5</v>
      </c>
      <c r="IX183" s="392">
        <f t="shared" si="2733"/>
        <v>0</v>
      </c>
      <c r="IY183" s="499">
        <f t="shared" si="2843"/>
        <v>0</v>
      </c>
      <c r="IZ183" s="298">
        <f t="shared" si="2734"/>
        <v>-668.75</v>
      </c>
      <c r="JA183" s="392">
        <f t="shared" si="2735"/>
        <v>0</v>
      </c>
      <c r="JB183" s="385">
        <f t="shared" si="2844"/>
        <v>0</v>
      </c>
      <c r="JC183" s="298">
        <v>-174.25</v>
      </c>
      <c r="JD183" s="392">
        <f>JC183*JB183</f>
        <v>0</v>
      </c>
      <c r="JE183" s="499">
        <f t="shared" si="2845"/>
        <v>0</v>
      </c>
      <c r="JF183" s="298">
        <v>2555</v>
      </c>
      <c r="JG183" s="392">
        <f>JF183*JE183</f>
        <v>0</v>
      </c>
      <c r="JH183" s="499">
        <f t="shared" si="2846"/>
        <v>0</v>
      </c>
      <c r="JI183" s="1036">
        <v>570</v>
      </c>
      <c r="JJ183" s="392">
        <f>JI183*JH183</f>
        <v>0</v>
      </c>
      <c r="JK183" s="499">
        <f t="shared" si="2847"/>
        <v>0</v>
      </c>
      <c r="JL183" s="1036">
        <f t="shared" si="2739"/>
        <v>285</v>
      </c>
      <c r="JM183" s="392">
        <f>JL183*JK183</f>
        <v>0</v>
      </c>
      <c r="JN183" s="499">
        <f t="shared" si="2848"/>
        <v>0</v>
      </c>
      <c r="JO183" s="298">
        <f t="shared" si="2741"/>
        <v>57</v>
      </c>
      <c r="JP183" s="392">
        <f>JO183*JN183</f>
        <v>0</v>
      </c>
      <c r="JQ183" s="561">
        <f t="shared" si="2743"/>
        <v>0</v>
      </c>
      <c r="JR183" s="498">
        <f>JR182+JQ183</f>
        <v>0</v>
      </c>
      <c r="JS183" s="223"/>
      <c r="JT183" s="236"/>
      <c r="JU183" s="236"/>
      <c r="JV183" s="236"/>
      <c r="JW183" s="236"/>
      <c r="JX183" s="236"/>
      <c r="JY183" s="236"/>
      <c r="JZ183" s="236"/>
      <c r="KA183" s="236"/>
      <c r="KB183" s="236"/>
      <c r="KC183" s="236"/>
      <c r="KD183" s="236"/>
      <c r="KE183" s="236"/>
      <c r="KF183" s="236"/>
      <c r="KG183" s="236"/>
      <c r="KH183" s="236"/>
      <c r="KI183" s="236"/>
      <c r="KJ183" s="236"/>
      <c r="KK183" s="236"/>
      <c r="KL183" s="236"/>
      <c r="KM183" s="236"/>
      <c r="KN183" s="236"/>
      <c r="KO183" s="236"/>
      <c r="KP183" s="236"/>
      <c r="KQ183" s="236"/>
      <c r="KR183" s="236"/>
      <c r="KS183" s="236"/>
      <c r="KT183" s="143"/>
      <c r="KU183" s="236"/>
      <c r="KV183" s="236"/>
      <c r="KW183" s="236"/>
      <c r="KX183" s="236"/>
      <c r="KY183" s="236"/>
      <c r="KZ183" s="236"/>
      <c r="LA183" s="236"/>
      <c r="LB183" s="236"/>
      <c r="LC183" s="236"/>
      <c r="LD183" s="236"/>
      <c r="LE183" s="236"/>
      <c r="LF183" s="236"/>
      <c r="LG183" s="236"/>
      <c r="LH183" s="236"/>
      <c r="LI183" s="236"/>
      <c r="LJ183" s="236"/>
      <c r="LK183" s="236"/>
      <c r="LL183" s="236"/>
      <c r="LM183" s="236"/>
      <c r="LN183" s="236"/>
      <c r="LO183" s="236"/>
      <c r="LP183" s="236"/>
      <c r="LQ183" s="236"/>
      <c r="LR183" s="143"/>
      <c r="LS183" s="236"/>
      <c r="LT183" s="236"/>
      <c r="LU183" s="236"/>
      <c r="LV183" s="236"/>
      <c r="LW183" s="236"/>
      <c r="LX183" s="236"/>
      <c r="LY183" s="236"/>
      <c r="LZ183" s="236"/>
      <c r="MA183" s="236"/>
      <c r="MB183" s="236"/>
      <c r="MC183" s="236"/>
      <c r="MD183" s="236"/>
      <c r="ME183" s="236"/>
      <c r="MF183" s="236"/>
      <c r="MG183" s="236"/>
      <c r="MH183" s="236"/>
      <c r="MI183" s="236"/>
      <c r="MJ183" s="236"/>
      <c r="MK183" s="236"/>
      <c r="ML183" s="236"/>
      <c r="MM183" s="236"/>
      <c r="MN183" s="236"/>
      <c r="MO183" s="236"/>
      <c r="MP183" s="236"/>
      <c r="MQ183" s="236"/>
      <c r="MR183" s="236"/>
      <c r="MS183" s="236"/>
      <c r="MT183" s="236"/>
      <c r="MU183" s="236"/>
      <c r="MV183" s="236"/>
      <c r="MW183" s="236"/>
      <c r="MX183" s="236"/>
      <c r="MY183" s="236"/>
      <c r="MZ183" s="236"/>
      <c r="NA183" s="236"/>
      <c r="NB183" s="359"/>
      <c r="NC183" s="1159">
        <f>JT159</f>
        <v>44805</v>
      </c>
      <c r="ND183" s="378">
        <f t="shared" si="2748"/>
        <v>9048.5149999999994</v>
      </c>
      <c r="NE183" s="378">
        <f t="shared" si="2749"/>
        <v>0</v>
      </c>
      <c r="NF183" s="382">
        <f>JQ183</f>
        <v>0</v>
      </c>
      <c r="NG183" s="274">
        <f>SUM(ND183:NF183)</f>
        <v>9048.5149999999994</v>
      </c>
      <c r="NH183" s="819">
        <f>NC183</f>
        <v>44805</v>
      </c>
      <c r="NI183" s="269">
        <f>NG183*NK183</f>
        <v>9048.5149999999994</v>
      </c>
      <c r="NJ183" s="274">
        <f>NL183*NG183</f>
        <v>0</v>
      </c>
      <c r="NK183" s="1113">
        <f>(NG183&gt;0)*1</f>
        <v>1</v>
      </c>
      <c r="NL183" s="992">
        <f>(NG183&lt;0)*1</f>
        <v>0</v>
      </c>
      <c r="NM183" s="413">
        <f>NC183</f>
        <v>44805</v>
      </c>
      <c r="NN183" s="378">
        <f>NN182+NG183</f>
        <v>554074.62</v>
      </c>
      <c r="NO183" s="243">
        <f>MAX(NN55:NN183)</f>
        <v>554074.62</v>
      </c>
      <c r="NP183" s="243">
        <f>NN183-NO183</f>
        <v>0</v>
      </c>
      <c r="NQ183" s="276">
        <f>(NP183=NP203)*1</f>
        <v>0</v>
      </c>
      <c r="NR183" s="254">
        <f>NQ183*NM183</f>
        <v>0</v>
      </c>
      <c r="NS183" s="757"/>
      <c r="NT183" s="757"/>
      <c r="NU183" s="758"/>
      <c r="NV183" s="758"/>
      <c r="NW183" s="758"/>
      <c r="NX183" s="234"/>
      <c r="NY183" s="241"/>
      <c r="NZ183" s="241"/>
      <c r="OA183" s="143"/>
      <c r="OB183" s="241"/>
      <c r="OC183" s="241"/>
      <c r="OD183" s="236"/>
      <c r="OE183" s="236"/>
      <c r="OF183" s="236"/>
      <c r="OG183" s="234"/>
      <c r="OH183" s="143"/>
      <c r="OI183" s="236"/>
      <c r="OJ183" s="236"/>
      <c r="OK183" s="236"/>
      <c r="OL183" s="236"/>
      <c r="OM183" s="236"/>
      <c r="ON183" s="236"/>
      <c r="OO183" s="236"/>
      <c r="OP183" s="236"/>
      <c r="OQ183" s="236"/>
      <c r="OR183" s="236"/>
      <c r="OS183" s="236"/>
      <c r="OT183" s="236"/>
      <c r="OU183" s="236"/>
      <c r="OV183" s="236"/>
      <c r="OW183" s="236"/>
      <c r="OX183" s="236"/>
      <c r="OY183" s="236"/>
      <c r="OZ183" s="236"/>
      <c r="PA183" s="236"/>
      <c r="PB183" s="236"/>
      <c r="PC183" s="236"/>
      <c r="PD183" s="236"/>
      <c r="PE183" s="236"/>
      <c r="PF183" s="236"/>
      <c r="PG183" s="236"/>
      <c r="PH183" s="236"/>
      <c r="PI183" s="236"/>
      <c r="PJ183" s="236"/>
      <c r="PK183" s="236"/>
      <c r="PL183" s="236"/>
      <c r="PM183" s="236"/>
      <c r="PN183" s="236"/>
      <c r="PO183" s="236"/>
      <c r="PP183" s="236"/>
      <c r="PQ183" s="236"/>
      <c r="PR183" s="236"/>
      <c r="PS183" s="236"/>
      <c r="PT183" s="236"/>
      <c r="PU183" s="236"/>
      <c r="PV183" s="236"/>
      <c r="PW183" s="236"/>
      <c r="PX183" s="236"/>
      <c r="PY183" s="236"/>
      <c r="PZ183" s="236"/>
      <c r="QA183" s="236"/>
      <c r="QB183" s="236"/>
      <c r="QC183" s="236"/>
      <c r="QD183" s="236"/>
      <c r="QE183" s="236"/>
      <c r="QF183" s="236"/>
      <c r="QG183" s="236"/>
      <c r="QH183" s="236"/>
      <c r="QI183" s="236"/>
      <c r="QJ183" s="236"/>
      <c r="QK183" s="236"/>
      <c r="QL183" s="236"/>
      <c r="QM183" s="236"/>
      <c r="QN183" s="236"/>
      <c r="QO183" s="236"/>
      <c r="QP183" s="236"/>
      <c r="QQ183" s="236"/>
      <c r="QR183" s="236"/>
      <c r="QS183" s="236"/>
      <c r="QT183" s="236"/>
      <c r="QU183" s="236"/>
      <c r="QV183" s="236"/>
      <c r="QW183" s="236"/>
      <c r="QX183" s="236"/>
      <c r="QY183" s="84"/>
      <c r="QZ183" s="84"/>
      <c r="RA183" s="84"/>
      <c r="RB183" s="84"/>
      <c r="RC183" s="84"/>
      <c r="RD183" s="84"/>
      <c r="RE183" s="84"/>
      <c r="RF183" s="84"/>
      <c r="RG183" s="84"/>
      <c r="RH183" s="84"/>
      <c r="RI183" s="84"/>
      <c r="RJ183" s="84"/>
      <c r="RK183" s="84"/>
      <c r="RL183" s="84"/>
      <c r="RM183" s="84"/>
      <c r="RN183" s="84"/>
      <c r="RO183" s="84"/>
      <c r="RP183" s="84"/>
      <c r="RQ183" s="84"/>
      <c r="RR183" s="84"/>
      <c r="RS183" s="84"/>
      <c r="RT183" s="84"/>
      <c r="RU183" s="84"/>
      <c r="RV183" s="84"/>
      <c r="RW183" s="84"/>
      <c r="RX183" s="84"/>
      <c r="RY183" s="84"/>
      <c r="RZ183" s="84"/>
      <c r="SA183" s="84"/>
      <c r="SB183" s="84"/>
      <c r="SC183" s="84"/>
      <c r="SD183" s="84"/>
      <c r="SE183" s="84"/>
      <c r="SF183" s="84"/>
      <c r="SG183" s="84"/>
      <c r="SH183" s="84"/>
      <c r="SI183" s="84"/>
      <c r="SJ183" s="84"/>
      <c r="SK183" s="84"/>
      <c r="SL183" s="84"/>
      <c r="SM183" s="84"/>
      <c r="SN183" s="84"/>
      <c r="SO183" s="84"/>
      <c r="SP183" s="84"/>
      <c r="SQ183" s="84"/>
      <c r="SR183" s="84"/>
      <c r="SS183" s="84"/>
      <c r="ST183" s="84"/>
      <c r="SU183" s="84"/>
      <c r="SV183" s="84"/>
      <c r="SW183" s="84"/>
      <c r="SX183" s="84"/>
      <c r="SY183" s="84"/>
      <c r="SZ183" s="84"/>
      <c r="TA183" s="84"/>
      <c r="TB183" s="84"/>
      <c r="TC183" s="84"/>
      <c r="TD183" s="84"/>
      <c r="TE183" s="84"/>
      <c r="TF183" s="84"/>
      <c r="TG183" s="84"/>
      <c r="TH183" s="84"/>
      <c r="TI183" s="84"/>
      <c r="TJ183" s="84"/>
      <c r="TK183" s="84"/>
      <c r="TL183" s="84"/>
      <c r="TM183" s="84"/>
      <c r="TN183" s="84"/>
      <c r="TO183" s="84"/>
      <c r="TP183" s="84"/>
      <c r="TQ183" s="84"/>
      <c r="TR183" s="84"/>
      <c r="TS183" s="84"/>
      <c r="TT183" s="84"/>
      <c r="TU183" s="84"/>
      <c r="TV183" s="84"/>
      <c r="TW183" s="84"/>
      <c r="TX183" s="84"/>
      <c r="TY183" s="84"/>
      <c r="TZ183" s="84"/>
      <c r="UA183" s="84"/>
      <c r="UB183" s="84"/>
      <c r="UC183" s="84"/>
      <c r="UD183" s="84"/>
      <c r="UE183" s="84"/>
      <c r="UF183" s="84"/>
      <c r="UG183" s="84"/>
      <c r="UH183" s="84"/>
      <c r="UI183" s="84"/>
    </row>
    <row r="184" spans="1:555" s="90" customFormat="1" ht="19.5" customHeight="1" x14ac:dyDescent="0.35">
      <c r="A184" s="84"/>
      <c r="B184" s="1167">
        <f t="shared" si="2760"/>
        <v>44835</v>
      </c>
      <c r="C184" s="867">
        <f t="shared" ref="C184" si="2855">G183</f>
        <v>127519.89</v>
      </c>
      <c r="D184" s="869">
        <v>0</v>
      </c>
      <c r="E184" s="869">
        <v>0</v>
      </c>
      <c r="F184" s="867">
        <f>NG184</f>
        <v>9716.505000000001</v>
      </c>
      <c r="G184" s="870">
        <f t="shared" ref="G184" si="2856">F184+G183</f>
        <v>137236.39499999999</v>
      </c>
      <c r="H184" s="953">
        <f t="shared" ref="H184" si="2857">F184/G183</f>
        <v>7.6195995777599876E-2</v>
      </c>
      <c r="I184" s="355">
        <f t="shared" si="2764"/>
        <v>563791.125</v>
      </c>
      <c r="J184" s="355">
        <f>MAX(I57:I184)</f>
        <v>563791.125</v>
      </c>
      <c r="K184" s="355">
        <f>I184-J184</f>
        <v>0</v>
      </c>
      <c r="L184" s="1145">
        <f t="shared" si="2637"/>
        <v>44835</v>
      </c>
      <c r="M184" s="330">
        <f t="shared" si="2765"/>
        <v>0</v>
      </c>
      <c r="N184" s="1034">
        <v>11516.25</v>
      </c>
      <c r="O184" s="498">
        <f t="shared" si="2638"/>
        <v>0</v>
      </c>
      <c r="P184" s="330">
        <f t="shared" si="2766"/>
        <v>1</v>
      </c>
      <c r="Q184" s="382">
        <v>1151.6300000000001</v>
      </c>
      <c r="R184" s="274">
        <f>Q184*P184</f>
        <v>1151.6300000000001</v>
      </c>
      <c r="S184" s="499">
        <f t="shared" si="2767"/>
        <v>0</v>
      </c>
      <c r="T184" s="1036">
        <v>1120</v>
      </c>
      <c r="U184" s="269">
        <f t="shared" si="2641"/>
        <v>0</v>
      </c>
      <c r="V184" s="499">
        <f t="shared" si="2768"/>
        <v>1</v>
      </c>
      <c r="W184" s="1036">
        <v>112</v>
      </c>
      <c r="X184" s="269">
        <f t="shared" si="2642"/>
        <v>112</v>
      </c>
      <c r="Y184" s="499">
        <f t="shared" si="2769"/>
        <v>0</v>
      </c>
      <c r="Z184" s="298">
        <v>1710</v>
      </c>
      <c r="AA184" s="392">
        <f>Y184*Z184</f>
        <v>0</v>
      </c>
      <c r="AB184" s="330">
        <f t="shared" si="2770"/>
        <v>0</v>
      </c>
      <c r="AC184" s="298">
        <f>Z184/2</f>
        <v>855</v>
      </c>
      <c r="AD184" s="274">
        <f>AC184*AB184</f>
        <v>0</v>
      </c>
      <c r="AE184" s="499">
        <f t="shared" si="2771"/>
        <v>1</v>
      </c>
      <c r="AF184" s="1036">
        <v>171</v>
      </c>
      <c r="AG184" s="274">
        <f t="shared" si="2646"/>
        <v>171</v>
      </c>
      <c r="AH184" s="499">
        <f t="shared" si="2772"/>
        <v>0</v>
      </c>
      <c r="AI184" s="1036">
        <v>16130</v>
      </c>
      <c r="AJ184" s="392">
        <f>AI184*AH184</f>
        <v>0</v>
      </c>
      <c r="AK184" s="330">
        <f t="shared" si="2773"/>
        <v>0</v>
      </c>
      <c r="AL184" s="1036">
        <v>8065</v>
      </c>
      <c r="AM184" s="274">
        <f>AL184*AK184</f>
        <v>0</v>
      </c>
      <c r="AN184" s="499">
        <f t="shared" si="2774"/>
        <v>1</v>
      </c>
      <c r="AO184" s="1036">
        <v>3226</v>
      </c>
      <c r="AP184" s="392">
        <f>AO184*AN184</f>
        <v>3226</v>
      </c>
      <c r="AQ184" s="499">
        <f t="shared" si="2775"/>
        <v>0</v>
      </c>
      <c r="AR184" s="1036">
        <v>4930</v>
      </c>
      <c r="AS184" s="392">
        <f>AR184*AQ184</f>
        <v>0</v>
      </c>
      <c r="AT184" s="276">
        <f t="shared" si="2776"/>
        <v>0</v>
      </c>
      <c r="AU184" s="1036">
        <v>2465</v>
      </c>
      <c r="AV184" s="392">
        <f>AU184*AT184</f>
        <v>0</v>
      </c>
      <c r="AW184" s="297">
        <f t="shared" si="2777"/>
        <v>1</v>
      </c>
      <c r="AX184" s="1036">
        <v>493</v>
      </c>
      <c r="AY184" s="274">
        <f>AX184*AW184</f>
        <v>493</v>
      </c>
      <c r="AZ184" s="499">
        <f t="shared" si="2778"/>
        <v>0</v>
      </c>
      <c r="BA184" s="268">
        <v>-140</v>
      </c>
      <c r="BB184" s="392">
        <f>BA184*AZ184</f>
        <v>0</v>
      </c>
      <c r="BC184" s="330">
        <f t="shared" si="2779"/>
        <v>0</v>
      </c>
      <c r="BD184" s="268">
        <v>-3310</v>
      </c>
      <c r="BE184" s="274">
        <f t="shared" si="2654"/>
        <v>0</v>
      </c>
      <c r="BF184" s="499">
        <f t="shared" si="2780"/>
        <v>0</v>
      </c>
      <c r="BG184" s="1036">
        <v>3775</v>
      </c>
      <c r="BH184" s="358">
        <f t="shared" si="2655"/>
        <v>0</v>
      </c>
      <c r="BI184" s="499">
        <f t="shared" si="2781"/>
        <v>0</v>
      </c>
      <c r="BJ184" s="1036">
        <v>4368.75</v>
      </c>
      <c r="BK184" s="358">
        <f>BJ184*BI184</f>
        <v>0</v>
      </c>
      <c r="BL184" s="499">
        <f t="shared" si="2782"/>
        <v>1</v>
      </c>
      <c r="BM184" s="382">
        <f>BJ184/2</f>
        <v>2184.375</v>
      </c>
      <c r="BN184" s="392">
        <f>BM184*BL184</f>
        <v>2184.375</v>
      </c>
      <c r="BO184" s="499">
        <f t="shared" si="2783"/>
        <v>0</v>
      </c>
      <c r="BP184" s="1036">
        <v>2725</v>
      </c>
      <c r="BQ184" s="274">
        <f>BP184*BO184</f>
        <v>0</v>
      </c>
      <c r="BR184" s="499">
        <f t="shared" si="2784"/>
        <v>0</v>
      </c>
      <c r="BS184" s="298">
        <v>2875</v>
      </c>
      <c r="BT184" s="269">
        <f>BS184*BR184</f>
        <v>0</v>
      </c>
      <c r="BU184" s="499">
        <f t="shared" si="2785"/>
        <v>1</v>
      </c>
      <c r="BV184" s="298">
        <f t="shared" si="2661"/>
        <v>1437.5</v>
      </c>
      <c r="BW184" s="392">
        <f t="shared" si="2662"/>
        <v>1437.5</v>
      </c>
      <c r="BX184" s="499">
        <f t="shared" si="2786"/>
        <v>0</v>
      </c>
      <c r="BY184" s="1036">
        <v>7155</v>
      </c>
      <c r="BZ184" s="392">
        <f>BY184*BX184</f>
        <v>0</v>
      </c>
      <c r="CA184" s="297">
        <f t="shared" si="2851"/>
        <v>0</v>
      </c>
      <c r="CB184" s="1036">
        <v>9410</v>
      </c>
      <c r="CC184" s="269">
        <f>CB184*CA184</f>
        <v>0</v>
      </c>
      <c r="CD184" s="501">
        <f t="shared" si="2787"/>
        <v>0</v>
      </c>
      <c r="CE184" s="298">
        <f t="shared" si="2665"/>
        <v>4705</v>
      </c>
      <c r="CF184" s="500">
        <f t="shared" si="2666"/>
        <v>0</v>
      </c>
      <c r="CG184" s="330">
        <f t="shared" si="2788"/>
        <v>1</v>
      </c>
      <c r="CH184" s="1036">
        <v>941</v>
      </c>
      <c r="CI184" s="299">
        <f t="shared" si="2667"/>
        <v>941</v>
      </c>
      <c r="CJ184" s="499">
        <f t="shared" si="2789"/>
        <v>0</v>
      </c>
      <c r="CK184" s="268"/>
      <c r="CL184" s="392"/>
      <c r="CM184" s="330"/>
      <c r="CN184" s="268"/>
      <c r="CO184" s="269"/>
      <c r="CP184" s="501"/>
      <c r="CQ184" s="268"/>
      <c r="CR184" s="299"/>
      <c r="CS184" s="330"/>
      <c r="CT184" s="268"/>
      <c r="CU184" s="274"/>
      <c r="CV184" s="323">
        <f t="shared" si="2671"/>
        <v>9716.505000000001</v>
      </c>
      <c r="CW184" s="323">
        <f>CV184+CW183</f>
        <v>563791.125</v>
      </c>
      <c r="CX184" s="223"/>
      <c r="CY184" s="1127">
        <f t="shared" si="2794"/>
        <v>44835</v>
      </c>
      <c r="CZ184" s="297">
        <f t="shared" si="2795"/>
        <v>0</v>
      </c>
      <c r="DA184" s="269">
        <v>-1560</v>
      </c>
      <c r="DB184" s="299">
        <f>DA184*CZ184</f>
        <v>0</v>
      </c>
      <c r="DC184" s="297">
        <f t="shared" si="2796"/>
        <v>0</v>
      </c>
      <c r="DD184" s="298">
        <f>DA184/10</f>
        <v>-156</v>
      </c>
      <c r="DE184" s="299">
        <f>DD184*DC184</f>
        <v>0</v>
      </c>
      <c r="DF184" s="297">
        <f t="shared" si="2797"/>
        <v>0</v>
      </c>
      <c r="DG184" s="1035">
        <v>-14695</v>
      </c>
      <c r="DH184" s="299">
        <f>DG184*DF184</f>
        <v>0</v>
      </c>
      <c r="DI184" s="297">
        <f t="shared" si="2798"/>
        <v>0</v>
      </c>
      <c r="DJ184" s="964">
        <v>-1469.5</v>
      </c>
      <c r="DK184" s="596">
        <f>DJ184*DI184</f>
        <v>0</v>
      </c>
      <c r="DL184" s="297">
        <f t="shared" si="2799"/>
        <v>0</v>
      </c>
      <c r="DM184" s="1034">
        <v>10500</v>
      </c>
      <c r="DN184" s="596">
        <f>DM184*DL184</f>
        <v>0</v>
      </c>
      <c r="DO184" s="330">
        <f t="shared" si="2800"/>
        <v>0</v>
      </c>
      <c r="DP184" s="298">
        <f t="shared" si="2678"/>
        <v>5250</v>
      </c>
      <c r="DQ184" s="274">
        <f t="shared" si="2679"/>
        <v>0</v>
      </c>
      <c r="DR184" s="499">
        <f t="shared" si="2801"/>
        <v>0</v>
      </c>
      <c r="DS184" s="298">
        <f t="shared" si="2680"/>
        <v>1050</v>
      </c>
      <c r="DT184" s="274">
        <f t="shared" si="2681"/>
        <v>0</v>
      </c>
      <c r="DU184" s="297">
        <f t="shared" si="2802"/>
        <v>0</v>
      </c>
      <c r="DV184" s="1036">
        <v>14817.5</v>
      </c>
      <c r="DW184" s="596">
        <f>DV184*DU184</f>
        <v>0</v>
      </c>
      <c r="DX184" s="297">
        <f t="shared" si="2803"/>
        <v>0</v>
      </c>
      <c r="DY184" s="269">
        <f>DV184/2</f>
        <v>7408.75</v>
      </c>
      <c r="DZ184" s="596">
        <f>DY184*DX184</f>
        <v>0</v>
      </c>
      <c r="EA184" s="297">
        <f t="shared" si="2804"/>
        <v>0</v>
      </c>
      <c r="EB184" s="1053">
        <v>2963.5</v>
      </c>
      <c r="EC184" s="596">
        <f>EB184*EA184</f>
        <v>0</v>
      </c>
      <c r="ED184" s="297">
        <f t="shared" si="2805"/>
        <v>0</v>
      </c>
      <c r="EE184" s="274">
        <v>-2762.5</v>
      </c>
      <c r="EF184" s="596">
        <f>EE184*ED184</f>
        <v>0</v>
      </c>
      <c r="EG184" s="297">
        <f t="shared" si="2806"/>
        <v>0</v>
      </c>
      <c r="EH184" s="269">
        <f>EE184/2</f>
        <v>-1381.25</v>
      </c>
      <c r="EI184" s="596">
        <f>EH184*EG184</f>
        <v>0</v>
      </c>
      <c r="EJ184" s="297">
        <f t="shared" si="2807"/>
        <v>0</v>
      </c>
      <c r="EK184" s="269">
        <f t="shared" si="2689"/>
        <v>-276.25</v>
      </c>
      <c r="EL184" s="596">
        <f t="shared" si="2690"/>
        <v>0</v>
      </c>
      <c r="EM184" s="297">
        <f t="shared" si="2808"/>
        <v>0</v>
      </c>
      <c r="EN184" s="1225">
        <v>-3385</v>
      </c>
      <c r="EO184" s="596">
        <f t="shared" si="2691"/>
        <v>0</v>
      </c>
      <c r="EP184" s="297">
        <f t="shared" si="2809"/>
        <v>0</v>
      </c>
      <c r="EQ184" s="269">
        <v>-2890</v>
      </c>
      <c r="ER184" s="596">
        <f t="shared" si="2692"/>
        <v>0</v>
      </c>
      <c r="ES184" s="297">
        <f t="shared" si="2810"/>
        <v>0</v>
      </c>
      <c r="ET184" s="964">
        <v>-1510</v>
      </c>
      <c r="EU184" s="596">
        <f t="shared" si="2693"/>
        <v>0</v>
      </c>
      <c r="EV184" s="297">
        <f t="shared" si="2811"/>
        <v>0</v>
      </c>
      <c r="EW184" s="1036">
        <v>4025</v>
      </c>
      <c r="EX184" s="596">
        <f>EW184*EV184</f>
        <v>0</v>
      </c>
      <c r="EY184" s="297">
        <f t="shared" si="2812"/>
        <v>0</v>
      </c>
      <c r="EZ184" s="1036">
        <v>2012.5</v>
      </c>
      <c r="FA184" s="596">
        <f>EZ184*EY184</f>
        <v>0</v>
      </c>
      <c r="FB184" s="297">
        <f t="shared" si="2813"/>
        <v>0</v>
      </c>
      <c r="FC184" s="1036">
        <v>3381.25</v>
      </c>
      <c r="FD184" s="596">
        <f>FC184*FB184</f>
        <v>0</v>
      </c>
      <c r="FE184" s="297">
        <f t="shared" si="2814"/>
        <v>0</v>
      </c>
      <c r="FF184" s="1036">
        <v>1568.75</v>
      </c>
      <c r="FG184" s="596">
        <f>FF184*FE184</f>
        <v>0</v>
      </c>
      <c r="FH184" s="297">
        <f t="shared" si="2815"/>
        <v>0</v>
      </c>
      <c r="FI184" s="1036">
        <v>784.38</v>
      </c>
      <c r="FJ184" s="596">
        <f>FI184*FH184</f>
        <v>0</v>
      </c>
      <c r="FK184" s="297">
        <f t="shared" si="2816"/>
        <v>0</v>
      </c>
      <c r="FL184" s="1036">
        <v>1690</v>
      </c>
      <c r="FM184" s="596">
        <f>FL184*FK184</f>
        <v>0</v>
      </c>
      <c r="FN184" s="297">
        <f t="shared" si="2817"/>
        <v>0</v>
      </c>
      <c r="FO184" s="1036">
        <v>4670</v>
      </c>
      <c r="FP184" s="274">
        <f>FO184*FN184</f>
        <v>0</v>
      </c>
      <c r="FQ184" s="274"/>
      <c r="FR184" s="297">
        <f t="shared" si="2818"/>
        <v>0</v>
      </c>
      <c r="FS184" s="269">
        <f>FO184/2</f>
        <v>2335</v>
      </c>
      <c r="FT184" s="596">
        <f>FS184*FR184</f>
        <v>0</v>
      </c>
      <c r="FU184" s="297">
        <f t="shared" si="2819"/>
        <v>0</v>
      </c>
      <c r="FV184" s="269">
        <f>FO184/10</f>
        <v>467</v>
      </c>
      <c r="FW184" s="274">
        <f>FV184*FU184</f>
        <v>0</v>
      </c>
      <c r="FX184" s="301">
        <f>DB184+DE184+DH184+DK184+DN184+DQ184+DT184+DW184+DZ184+EC184+EF184+EI184+EL184+EO184+ER184+EU184+EX184+FA184+FD184+FG184+FJ184+FM184+FP184+FT184+FW184</f>
        <v>0</v>
      </c>
      <c r="FY184" s="492">
        <f>FX184+FY183</f>
        <v>0</v>
      </c>
      <c r="FZ184" s="302"/>
      <c r="GA184" s="1131">
        <f>JT160</f>
        <v>44835</v>
      </c>
      <c r="GB184" s="316">
        <f t="shared" si="2821"/>
        <v>0</v>
      </c>
      <c r="GC184" s="1035">
        <v>-20712.5</v>
      </c>
      <c r="GD184" s="268">
        <f>GC184*GB184</f>
        <v>0</v>
      </c>
      <c r="GE184" s="316">
        <f t="shared" si="2822"/>
        <v>0</v>
      </c>
      <c r="GF184" s="964">
        <v>-2071.25</v>
      </c>
      <c r="GG184" s="386">
        <f t="shared" si="2708"/>
        <v>0</v>
      </c>
      <c r="GH184" s="669">
        <f t="shared" si="2823"/>
        <v>0</v>
      </c>
      <c r="GI184" s="964">
        <v>-32222.5</v>
      </c>
      <c r="GJ184" s="268">
        <f t="shared" si="2709"/>
        <v>0</v>
      </c>
      <c r="GK184" s="546">
        <f t="shared" si="2824"/>
        <v>0</v>
      </c>
      <c r="GL184" s="268">
        <v>-3225.25</v>
      </c>
      <c r="GM184" s="386">
        <f>GL184*GK184</f>
        <v>0</v>
      </c>
      <c r="GN184" s="297">
        <f t="shared" si="2825"/>
        <v>0</v>
      </c>
      <c r="GO184" s="317">
        <v>6449</v>
      </c>
      <c r="GP184" s="596">
        <f>GO184*GN184</f>
        <v>0</v>
      </c>
      <c r="GQ184" s="330">
        <f t="shared" si="2826"/>
        <v>0</v>
      </c>
      <c r="GR184" s="1034">
        <v>1859.25</v>
      </c>
      <c r="GS184" s="274">
        <f>GR184*GQ184</f>
        <v>0</v>
      </c>
      <c r="GT184" s="499">
        <f t="shared" si="2827"/>
        <v>0</v>
      </c>
      <c r="GU184" s="1035">
        <v>-1812.95</v>
      </c>
      <c r="GV184" s="274">
        <f>GU184*GT184</f>
        <v>0</v>
      </c>
      <c r="GW184" s="499">
        <f t="shared" si="2828"/>
        <v>0</v>
      </c>
      <c r="GX184" s="1036">
        <v>10202.5</v>
      </c>
      <c r="GY184" s="274">
        <f>GX184*GW184</f>
        <v>0</v>
      </c>
      <c r="GZ184" s="499">
        <f t="shared" si="2829"/>
        <v>0</v>
      </c>
      <c r="HA184" s="298">
        <f>GX184/2</f>
        <v>5101.25</v>
      </c>
      <c r="HB184" s="274">
        <f>HA184*GZ184</f>
        <v>0</v>
      </c>
      <c r="HC184" s="499">
        <f t="shared" si="2830"/>
        <v>0</v>
      </c>
      <c r="HD184" s="1036">
        <v>2040.5</v>
      </c>
      <c r="HE184" s="274">
        <f>HD184*HC184</f>
        <v>0</v>
      </c>
      <c r="HF184" s="691">
        <f t="shared" si="2831"/>
        <v>0</v>
      </c>
      <c r="HG184" s="317">
        <v>-12265</v>
      </c>
      <c r="HH184" s="498">
        <f>HG184*HF184</f>
        <v>0</v>
      </c>
      <c r="HI184" s="691">
        <f t="shared" si="2832"/>
        <v>0</v>
      </c>
      <c r="HJ184" s="317">
        <f>HG184/2</f>
        <v>-6132.5</v>
      </c>
      <c r="HK184" s="498">
        <f>HJ184*HI184</f>
        <v>0</v>
      </c>
      <c r="HL184" s="689">
        <f t="shared" si="2833"/>
        <v>0</v>
      </c>
      <c r="HM184" s="317">
        <f>HG184/10</f>
        <v>-1226.5</v>
      </c>
      <c r="HN184" s="317">
        <f>HM184*HL184</f>
        <v>0</v>
      </c>
      <c r="HO184" s="691">
        <f t="shared" si="2834"/>
        <v>0</v>
      </c>
      <c r="HP184" s="964">
        <v>-4599.01</v>
      </c>
      <c r="HQ184" s="498">
        <f t="shared" si="2724"/>
        <v>0</v>
      </c>
      <c r="HR184" s="499"/>
      <c r="HS184" s="298"/>
      <c r="HT184" s="392"/>
      <c r="HU184" s="691">
        <f t="shared" si="2835"/>
        <v>0</v>
      </c>
      <c r="HV184" s="964">
        <v>-3327.33</v>
      </c>
      <c r="HW184" s="498">
        <f t="shared" si="2725"/>
        <v>0</v>
      </c>
      <c r="HX184" s="499"/>
      <c r="HY184" s="298"/>
      <c r="HZ184" s="392"/>
      <c r="IA184" s="689">
        <f t="shared" si="2836"/>
        <v>0</v>
      </c>
      <c r="IB184" s="964">
        <v>-3037.5</v>
      </c>
      <c r="IC184" s="317">
        <f t="shared" si="2726"/>
        <v>0</v>
      </c>
      <c r="ID184" s="499">
        <f t="shared" si="2837"/>
        <v>0</v>
      </c>
      <c r="IE184" s="964">
        <v>-257.35000000000002</v>
      </c>
      <c r="IF184" s="392">
        <f t="shared" si="2727"/>
        <v>0</v>
      </c>
      <c r="IG184" s="691">
        <f t="shared" si="2838"/>
        <v>0</v>
      </c>
      <c r="IH184" s="317">
        <v>-2072.5</v>
      </c>
      <c r="II184" s="498">
        <f>IH184*IG184</f>
        <v>0</v>
      </c>
      <c r="IJ184" s="691">
        <f t="shared" si="2839"/>
        <v>0</v>
      </c>
      <c r="IK184" s="298">
        <v>-1036.25</v>
      </c>
      <c r="IL184" s="317">
        <f>IK184*IJ184</f>
        <v>0</v>
      </c>
      <c r="IM184" s="499">
        <f t="shared" si="2840"/>
        <v>0</v>
      </c>
      <c r="IN184" s="964">
        <v>-311.56</v>
      </c>
      <c r="IO184" s="392">
        <f>IN184*IM184</f>
        <v>0</v>
      </c>
      <c r="IP184" s="499">
        <f t="shared" si="2841"/>
        <v>0</v>
      </c>
      <c r="IQ184" s="964">
        <v>-1429.38</v>
      </c>
      <c r="IR184" s="392">
        <f>IQ184*IP184</f>
        <v>0</v>
      </c>
      <c r="IS184" s="499"/>
      <c r="IT184" s="298"/>
      <c r="IU184" s="392"/>
      <c r="IV184" s="499">
        <f t="shared" si="2842"/>
        <v>0</v>
      </c>
      <c r="IW184" s="298">
        <v>465</v>
      </c>
      <c r="IX184" s="392">
        <f t="shared" si="2733"/>
        <v>0</v>
      </c>
      <c r="IY184" s="499">
        <f t="shared" si="2843"/>
        <v>0</v>
      </c>
      <c r="IZ184" s="298">
        <v>232.5</v>
      </c>
      <c r="JA184" s="392">
        <f t="shared" si="2735"/>
        <v>0</v>
      </c>
      <c r="JB184" s="385">
        <f t="shared" si="2844"/>
        <v>0</v>
      </c>
      <c r="JC184" s="298">
        <v>-3.5</v>
      </c>
      <c r="JD184" s="392">
        <f>JC184*JB184</f>
        <v>0</v>
      </c>
      <c r="JE184" s="499">
        <f t="shared" si="2845"/>
        <v>0</v>
      </c>
      <c r="JF184" s="298">
        <v>-2347.5</v>
      </c>
      <c r="JG184" s="392">
        <f>JF184*JE184</f>
        <v>0</v>
      </c>
      <c r="JH184" s="499">
        <f t="shared" si="2846"/>
        <v>0</v>
      </c>
      <c r="JI184" s="1036">
        <v>3832.5</v>
      </c>
      <c r="JJ184" s="392">
        <f>JI184*JH184</f>
        <v>0</v>
      </c>
      <c r="JK184" s="499">
        <f t="shared" si="2847"/>
        <v>0</v>
      </c>
      <c r="JL184" s="1036">
        <f t="shared" si="2739"/>
        <v>1916.25</v>
      </c>
      <c r="JM184" s="392">
        <f>JL184*JK184</f>
        <v>0</v>
      </c>
      <c r="JN184" s="499">
        <f t="shared" si="2848"/>
        <v>0</v>
      </c>
      <c r="JO184" s="298">
        <f t="shared" si="2741"/>
        <v>383.25</v>
      </c>
      <c r="JP184" s="392">
        <f>JO184*JN184</f>
        <v>0</v>
      </c>
      <c r="JQ184" s="561">
        <f t="shared" si="2743"/>
        <v>0</v>
      </c>
      <c r="JR184" s="498">
        <f>JR183+JQ184</f>
        <v>0</v>
      </c>
      <c r="JS184" s="223"/>
      <c r="JT184" s="236"/>
      <c r="JU184" s="236"/>
      <c r="JV184" s="236"/>
      <c r="JW184" s="236"/>
      <c r="JX184" s="236"/>
      <c r="JY184" s="236"/>
      <c r="JZ184" s="236"/>
      <c r="KA184" s="236"/>
      <c r="KB184" s="236"/>
      <c r="KC184" s="236"/>
      <c r="KD184" s="236"/>
      <c r="KE184" s="236"/>
      <c r="KF184" s="236"/>
      <c r="KG184" s="236"/>
      <c r="KH184" s="236"/>
      <c r="KI184" s="236"/>
      <c r="KJ184" s="236"/>
      <c r="KK184" s="236"/>
      <c r="KL184" s="236"/>
      <c r="KM184" s="236"/>
      <c r="KN184" s="236"/>
      <c r="KO184" s="236"/>
      <c r="KP184" s="236"/>
      <c r="KQ184" s="236"/>
      <c r="KR184" s="236"/>
      <c r="KS184" s="236"/>
      <c r="KT184" s="143"/>
      <c r="KU184" s="236"/>
      <c r="KV184" s="236"/>
      <c r="KW184" s="236"/>
      <c r="KX184" s="236"/>
      <c r="KY184" s="236"/>
      <c r="KZ184" s="236"/>
      <c r="LA184" s="236"/>
      <c r="LB184" s="236"/>
      <c r="LC184" s="236"/>
      <c r="LD184" s="236"/>
      <c r="LE184" s="236"/>
      <c r="LF184" s="236"/>
      <c r="LG184" s="236"/>
      <c r="LH184" s="236"/>
      <c r="LI184" s="236"/>
      <c r="LJ184" s="236"/>
      <c r="LK184" s="236"/>
      <c r="LL184" s="236"/>
      <c r="LM184" s="236"/>
      <c r="LN184" s="236"/>
      <c r="LO184" s="236"/>
      <c r="LP184" s="236"/>
      <c r="LQ184" s="236"/>
      <c r="LR184" s="143"/>
      <c r="LS184" s="236"/>
      <c r="LT184" s="236"/>
      <c r="LU184" s="236"/>
      <c r="LV184" s="236"/>
      <c r="LW184" s="236"/>
      <c r="LX184" s="236"/>
      <c r="LY184" s="236"/>
      <c r="LZ184" s="236"/>
      <c r="MA184" s="236"/>
      <c r="MB184" s="236"/>
      <c r="MC184" s="236"/>
      <c r="MD184" s="236"/>
      <c r="ME184" s="236"/>
      <c r="MF184" s="236"/>
      <c r="MG184" s="236"/>
      <c r="MH184" s="236"/>
      <c r="MI184" s="236"/>
      <c r="MJ184" s="236"/>
      <c r="MK184" s="236"/>
      <c r="ML184" s="236"/>
      <c r="MM184" s="236"/>
      <c r="MN184" s="236"/>
      <c r="MO184" s="236"/>
      <c r="MP184" s="236"/>
      <c r="MQ184" s="236"/>
      <c r="MR184" s="236"/>
      <c r="MS184" s="236"/>
      <c r="MT184" s="236"/>
      <c r="MU184" s="236"/>
      <c r="MV184" s="236"/>
      <c r="MW184" s="236"/>
      <c r="MX184" s="236"/>
      <c r="MY184" s="236"/>
      <c r="MZ184" s="236"/>
      <c r="NA184" s="236"/>
      <c r="NB184" s="359"/>
      <c r="NC184" s="1159">
        <f>JT160</f>
        <v>44835</v>
      </c>
      <c r="ND184" s="378">
        <f t="shared" si="2748"/>
        <v>9716.505000000001</v>
      </c>
      <c r="NE184" s="378">
        <f t="shared" si="2749"/>
        <v>0</v>
      </c>
      <c r="NF184" s="382">
        <f>JQ184</f>
        <v>0</v>
      </c>
      <c r="NG184" s="274">
        <f>SUM(ND184:NF184)</f>
        <v>9716.505000000001</v>
      </c>
      <c r="NH184" s="819">
        <f>NC184</f>
        <v>44835</v>
      </c>
      <c r="NI184" s="269">
        <f>NG184*NK184</f>
        <v>9716.505000000001</v>
      </c>
      <c r="NJ184" s="274">
        <f>NL184*NG184</f>
        <v>0</v>
      </c>
      <c r="NK184" s="1113">
        <f>(NG184&gt;0)*1</f>
        <v>1</v>
      </c>
      <c r="NL184" s="992">
        <f>(NG184&lt;0)*1</f>
        <v>0</v>
      </c>
      <c r="NM184" s="413">
        <f>NC184</f>
        <v>44835</v>
      </c>
      <c r="NN184" s="378">
        <f>NN183+NG184</f>
        <v>563791.125</v>
      </c>
      <c r="NO184" s="243">
        <f>MAX(NN55:NN184)</f>
        <v>563791.125</v>
      </c>
      <c r="NP184" s="243">
        <f>NN184-NO184</f>
        <v>0</v>
      </c>
      <c r="NQ184" s="276">
        <f>(NP184=NP203)*1</f>
        <v>0</v>
      </c>
      <c r="NR184" s="254">
        <f>NQ184*NM184</f>
        <v>0</v>
      </c>
      <c r="NS184" s="757"/>
      <c r="NT184" s="757"/>
      <c r="NU184" s="758"/>
      <c r="NV184" s="758"/>
      <c r="NW184" s="758"/>
      <c r="NX184" s="234"/>
      <c r="NY184" s="241"/>
      <c r="NZ184" s="241"/>
      <c r="OA184" s="143"/>
      <c r="OB184" s="241"/>
      <c r="OC184" s="241"/>
      <c r="OD184" s="236"/>
      <c r="OE184" s="236"/>
      <c r="OF184" s="236"/>
      <c r="OG184" s="234"/>
      <c r="OH184" s="143"/>
      <c r="OI184" s="236"/>
      <c r="OJ184" s="236"/>
      <c r="OK184" s="236"/>
      <c r="OL184" s="236"/>
      <c r="OM184" s="236"/>
      <c r="ON184" s="236"/>
      <c r="OO184" s="236"/>
      <c r="OP184" s="236"/>
      <c r="OQ184" s="236"/>
      <c r="OR184" s="236"/>
      <c r="OS184" s="236"/>
      <c r="OT184" s="236"/>
      <c r="OU184" s="236"/>
      <c r="OV184" s="236"/>
      <c r="OW184" s="236"/>
      <c r="OX184" s="236"/>
      <c r="OY184" s="236"/>
      <c r="OZ184" s="236"/>
      <c r="PA184" s="236"/>
      <c r="PB184" s="236"/>
      <c r="PC184" s="236"/>
      <c r="PD184" s="236"/>
      <c r="PE184" s="236"/>
      <c r="PF184" s="236"/>
      <c r="PG184" s="236"/>
      <c r="PH184" s="236"/>
      <c r="PI184" s="236"/>
      <c r="PJ184" s="236"/>
      <c r="PK184" s="236"/>
      <c r="PL184" s="236"/>
      <c r="PM184" s="236"/>
      <c r="PN184" s="236"/>
      <c r="PO184" s="236"/>
      <c r="PP184" s="236"/>
      <c r="PQ184" s="236"/>
      <c r="PR184" s="236"/>
      <c r="PS184" s="236"/>
      <c r="PT184" s="236"/>
      <c r="PU184" s="236"/>
      <c r="PV184" s="236"/>
      <c r="PW184" s="236"/>
      <c r="PX184" s="236"/>
      <c r="PY184" s="236"/>
      <c r="PZ184" s="236"/>
      <c r="QA184" s="236"/>
      <c r="QB184" s="236"/>
      <c r="QC184" s="236"/>
      <c r="QD184" s="236"/>
      <c r="QE184" s="236"/>
      <c r="QF184" s="236"/>
      <c r="QG184" s="236"/>
      <c r="QH184" s="236"/>
      <c r="QI184" s="236"/>
      <c r="QJ184" s="236"/>
      <c r="QK184" s="236"/>
      <c r="QL184" s="236"/>
      <c r="QM184" s="236"/>
      <c r="QN184" s="236"/>
      <c r="QO184" s="236"/>
      <c r="QP184" s="236"/>
      <c r="QQ184" s="236"/>
      <c r="QR184" s="236"/>
      <c r="QS184" s="236"/>
      <c r="QT184" s="236"/>
      <c r="QU184" s="236"/>
      <c r="QV184" s="236"/>
      <c r="QW184" s="236"/>
      <c r="QX184" s="236"/>
      <c r="QY184" s="84"/>
      <c r="QZ184" s="84"/>
      <c r="RA184" s="84"/>
      <c r="RB184" s="84"/>
      <c r="RC184" s="84"/>
      <c r="RD184" s="84"/>
      <c r="RE184" s="84"/>
      <c r="RF184" s="84"/>
      <c r="RG184" s="84"/>
      <c r="RH184" s="84"/>
      <c r="RI184" s="84"/>
      <c r="RJ184" s="84"/>
      <c r="RK184" s="84"/>
      <c r="RL184" s="84"/>
      <c r="RM184" s="84"/>
      <c r="RN184" s="84"/>
      <c r="RO184" s="84"/>
      <c r="RP184" s="84"/>
      <c r="RQ184" s="84"/>
      <c r="RR184" s="84"/>
      <c r="RS184" s="84"/>
      <c r="RT184" s="84"/>
      <c r="RU184" s="84"/>
      <c r="RV184" s="84"/>
      <c r="RW184" s="84"/>
      <c r="RX184" s="84"/>
      <c r="RY184" s="84"/>
      <c r="RZ184" s="84"/>
      <c r="SA184" s="84"/>
      <c r="SB184" s="84"/>
      <c r="SC184" s="84"/>
      <c r="SD184" s="84"/>
      <c r="SE184" s="84"/>
      <c r="SF184" s="84"/>
      <c r="SG184" s="84"/>
      <c r="SH184" s="84"/>
      <c r="SI184" s="84"/>
      <c r="SJ184" s="84"/>
      <c r="SK184" s="84"/>
      <c r="SL184" s="84"/>
      <c r="SM184" s="84"/>
      <c r="SN184" s="84"/>
      <c r="SO184" s="84"/>
      <c r="SP184" s="84"/>
      <c r="SQ184" s="84"/>
      <c r="SR184" s="84"/>
      <c r="SS184" s="84"/>
      <c r="ST184" s="84"/>
      <c r="SU184" s="84"/>
      <c r="SV184" s="84"/>
      <c r="SW184" s="84"/>
      <c r="SX184" s="84"/>
      <c r="SY184" s="84"/>
      <c r="SZ184" s="84"/>
      <c r="TA184" s="84"/>
      <c r="TB184" s="84"/>
      <c r="TC184" s="84"/>
      <c r="TD184" s="84"/>
      <c r="TE184" s="84"/>
      <c r="TF184" s="84"/>
      <c r="TG184" s="84"/>
      <c r="TH184" s="84"/>
      <c r="TI184" s="84"/>
      <c r="TJ184" s="84"/>
      <c r="TK184" s="84"/>
      <c r="TL184" s="84"/>
      <c r="TM184" s="84"/>
      <c r="TN184" s="84"/>
      <c r="TO184" s="84"/>
      <c r="TP184" s="84"/>
      <c r="TQ184" s="84"/>
      <c r="TR184" s="84"/>
      <c r="TS184" s="84"/>
      <c r="TT184" s="84"/>
      <c r="TU184" s="84"/>
      <c r="TV184" s="84"/>
      <c r="TW184" s="84"/>
      <c r="TX184" s="84"/>
      <c r="TY184" s="84"/>
      <c r="TZ184" s="84"/>
      <c r="UA184" s="84"/>
      <c r="UB184" s="84"/>
      <c r="UC184" s="84"/>
      <c r="UD184" s="84"/>
      <c r="UE184" s="84"/>
      <c r="UF184" s="84"/>
      <c r="UG184" s="84"/>
      <c r="UH184" s="84"/>
      <c r="UI184" s="84"/>
    </row>
    <row r="185" spans="1:555" s="90" customFormat="1" ht="19.5" customHeight="1" x14ac:dyDescent="0.35">
      <c r="A185" s="84"/>
      <c r="B185" s="1167">
        <f t="shared" si="2760"/>
        <v>44866</v>
      </c>
      <c r="C185" s="867">
        <f t="shared" ref="C185" si="2858">G184</f>
        <v>137236.39499999999</v>
      </c>
      <c r="D185" s="869">
        <v>0</v>
      </c>
      <c r="E185" s="869">
        <v>0</v>
      </c>
      <c r="F185" s="867">
        <f>NG185</f>
        <v>15937.130000000001</v>
      </c>
      <c r="G185" s="870">
        <f t="shared" ref="G185" si="2859">F185+G184</f>
        <v>153173.52499999999</v>
      </c>
      <c r="H185" s="953">
        <f t="shared" ref="H185" si="2860">F185/G184</f>
        <v>0.11612903413850241</v>
      </c>
      <c r="I185" s="355">
        <f t="shared" si="2764"/>
        <v>579728.255</v>
      </c>
      <c r="J185" s="355">
        <f>MAX(I58:I185)</f>
        <v>579728.255</v>
      </c>
      <c r="K185" s="355">
        <f>I185-J185</f>
        <v>0</v>
      </c>
      <c r="L185" s="1145">
        <f t="shared" si="2637"/>
        <v>44866</v>
      </c>
      <c r="M185" s="330">
        <f t="shared" si="2765"/>
        <v>0</v>
      </c>
      <c r="N185" s="1034">
        <v>19028.75</v>
      </c>
      <c r="O185" s="498">
        <f t="shared" si="2638"/>
        <v>0</v>
      </c>
      <c r="P185" s="330">
        <f t="shared" si="2766"/>
        <v>1</v>
      </c>
      <c r="Q185" s="382">
        <v>1902.88</v>
      </c>
      <c r="R185" s="274">
        <f>Q185*P185</f>
        <v>1902.88</v>
      </c>
      <c r="S185" s="499">
        <f t="shared" si="2767"/>
        <v>0</v>
      </c>
      <c r="T185" s="1036">
        <v>45300</v>
      </c>
      <c r="U185" s="269">
        <f t="shared" si="2641"/>
        <v>0</v>
      </c>
      <c r="V185" s="499">
        <f t="shared" si="2768"/>
        <v>1</v>
      </c>
      <c r="W185" s="1036">
        <v>4530</v>
      </c>
      <c r="X185" s="269">
        <f t="shared" si="2642"/>
        <v>4530</v>
      </c>
      <c r="Y185" s="499">
        <f t="shared" si="2769"/>
        <v>0</v>
      </c>
      <c r="Z185" s="298">
        <v>8590</v>
      </c>
      <c r="AA185" s="392">
        <f>Y185*Z185</f>
        <v>0</v>
      </c>
      <c r="AB185" s="330">
        <f t="shared" si="2770"/>
        <v>0</v>
      </c>
      <c r="AC185" s="298">
        <f>Z185/2</f>
        <v>4295</v>
      </c>
      <c r="AD185" s="274">
        <f>AC185*AB185</f>
        <v>0</v>
      </c>
      <c r="AE185" s="499">
        <f t="shared" si="2771"/>
        <v>1</v>
      </c>
      <c r="AF185" s="1036">
        <v>859</v>
      </c>
      <c r="AG185" s="274">
        <f t="shared" si="2646"/>
        <v>859</v>
      </c>
      <c r="AH185" s="499">
        <f t="shared" si="2772"/>
        <v>0</v>
      </c>
      <c r="AI185" s="1036">
        <v>8015</v>
      </c>
      <c r="AJ185" s="392">
        <f>AI185*AH185</f>
        <v>0</v>
      </c>
      <c r="AK185" s="330">
        <f t="shared" si="2773"/>
        <v>0</v>
      </c>
      <c r="AL185" s="1036">
        <v>4007.5</v>
      </c>
      <c r="AM185" s="274">
        <f>AL185*AK185</f>
        <v>0</v>
      </c>
      <c r="AN185" s="499">
        <f t="shared" si="2774"/>
        <v>1</v>
      </c>
      <c r="AO185" s="1036">
        <v>1603</v>
      </c>
      <c r="AP185" s="392">
        <f>AO185*AN185</f>
        <v>1603</v>
      </c>
      <c r="AQ185" s="499">
        <f t="shared" si="2775"/>
        <v>0</v>
      </c>
      <c r="AR185" s="1036">
        <v>12377.5</v>
      </c>
      <c r="AS185" s="392">
        <f>AR185*AQ185</f>
        <v>0</v>
      </c>
      <c r="AT185" s="276">
        <f t="shared" si="2776"/>
        <v>0</v>
      </c>
      <c r="AU185" s="1036">
        <v>6188.74</v>
      </c>
      <c r="AV185" s="392">
        <f>AU185*AT185</f>
        <v>0</v>
      </c>
      <c r="AW185" s="297">
        <f t="shared" si="2777"/>
        <v>1</v>
      </c>
      <c r="AX185" s="1036">
        <v>1237.75</v>
      </c>
      <c r="AY185" s="274">
        <f>AX185*AW185</f>
        <v>1237.75</v>
      </c>
      <c r="AZ185" s="499">
        <f t="shared" si="2778"/>
        <v>0</v>
      </c>
      <c r="BA185" s="268">
        <v>5750</v>
      </c>
      <c r="BB185" s="392">
        <f>BA185*AZ185</f>
        <v>0</v>
      </c>
      <c r="BC185" s="330">
        <f t="shared" si="2779"/>
        <v>0</v>
      </c>
      <c r="BD185" s="268">
        <v>2755</v>
      </c>
      <c r="BE185" s="274">
        <f t="shared" si="2654"/>
        <v>0</v>
      </c>
      <c r="BF185" s="499">
        <f t="shared" si="2780"/>
        <v>0</v>
      </c>
      <c r="BG185" s="1036">
        <v>11381.25</v>
      </c>
      <c r="BH185" s="358">
        <f t="shared" si="2655"/>
        <v>0</v>
      </c>
      <c r="BI185" s="499">
        <f t="shared" si="2781"/>
        <v>0</v>
      </c>
      <c r="BJ185" s="1036">
        <v>4756.25</v>
      </c>
      <c r="BK185" s="358">
        <f>BJ185*BI185</f>
        <v>0</v>
      </c>
      <c r="BL185" s="499">
        <f t="shared" si="2782"/>
        <v>1</v>
      </c>
      <c r="BM185" s="382">
        <f>BJ185/2</f>
        <v>2378.125</v>
      </c>
      <c r="BN185" s="392">
        <f>BM185*BL185</f>
        <v>2378.125</v>
      </c>
      <c r="BO185" s="499">
        <f t="shared" si="2783"/>
        <v>0</v>
      </c>
      <c r="BP185" s="1036">
        <v>4343.75</v>
      </c>
      <c r="BQ185" s="274">
        <f>BP185*BO185</f>
        <v>0</v>
      </c>
      <c r="BR185" s="499">
        <f t="shared" si="2784"/>
        <v>0</v>
      </c>
      <c r="BS185" s="298">
        <v>3618.75</v>
      </c>
      <c r="BT185" s="269">
        <f>BS185*BR185</f>
        <v>0</v>
      </c>
      <c r="BU185" s="499">
        <f t="shared" si="2785"/>
        <v>1</v>
      </c>
      <c r="BV185" s="298">
        <f t="shared" si="2661"/>
        <v>1809.375</v>
      </c>
      <c r="BW185" s="392">
        <f t="shared" si="2662"/>
        <v>1809.375</v>
      </c>
      <c r="BX185" s="499">
        <f t="shared" si="2786"/>
        <v>0</v>
      </c>
      <c r="BY185" s="1036">
        <v>9610</v>
      </c>
      <c r="BZ185" s="392">
        <f>BY185*BX185</f>
        <v>0</v>
      </c>
      <c r="CA185" s="297">
        <f t="shared" si="2851"/>
        <v>0</v>
      </c>
      <c r="CB185" s="1036">
        <v>16170</v>
      </c>
      <c r="CC185" s="269">
        <f>CB185*CA185</f>
        <v>0</v>
      </c>
      <c r="CD185" s="501">
        <f t="shared" si="2787"/>
        <v>0</v>
      </c>
      <c r="CE185" s="298">
        <f t="shared" si="2665"/>
        <v>8085</v>
      </c>
      <c r="CF185" s="500">
        <f t="shared" si="2666"/>
        <v>0</v>
      </c>
      <c r="CG185" s="330">
        <f t="shared" si="2788"/>
        <v>1</v>
      </c>
      <c r="CH185" s="1036">
        <v>1617</v>
      </c>
      <c r="CI185" s="299">
        <f t="shared" si="2667"/>
        <v>1617</v>
      </c>
      <c r="CJ185" s="499"/>
      <c r="CK185" s="268"/>
      <c r="CL185" s="392"/>
      <c r="CM185" s="330"/>
      <c r="CN185" s="268"/>
      <c r="CO185" s="269"/>
      <c r="CP185" s="501"/>
      <c r="CQ185" s="268"/>
      <c r="CR185" s="299"/>
      <c r="CS185" s="330"/>
      <c r="CT185" s="268"/>
      <c r="CU185" s="274"/>
      <c r="CV185" s="323">
        <f t="shared" si="2671"/>
        <v>15937.130000000001</v>
      </c>
      <c r="CW185" s="323">
        <f>CV185+CW184</f>
        <v>579728.255</v>
      </c>
      <c r="CX185" s="223"/>
      <c r="CY185" s="1127">
        <f t="shared" si="2794"/>
        <v>44866</v>
      </c>
      <c r="CZ185" s="297">
        <f t="shared" si="2795"/>
        <v>0</v>
      </c>
      <c r="DA185" s="269">
        <v>9702</v>
      </c>
      <c r="DB185" s="299">
        <f>DA185*CZ185</f>
        <v>0</v>
      </c>
      <c r="DC185" s="297">
        <f t="shared" si="2796"/>
        <v>0</v>
      </c>
      <c r="DD185" s="298">
        <f>DA185/10</f>
        <v>970.2</v>
      </c>
      <c r="DE185" s="299">
        <f>DD185*DC185</f>
        <v>0</v>
      </c>
      <c r="DF185" s="297">
        <f t="shared" si="2797"/>
        <v>0</v>
      </c>
      <c r="DG185" s="1034">
        <v>8509.2999999999993</v>
      </c>
      <c r="DH185" s="299">
        <f>DG185*DF185</f>
        <v>0</v>
      </c>
      <c r="DI185" s="297">
        <f t="shared" si="2798"/>
        <v>0</v>
      </c>
      <c r="DJ185" s="1036">
        <v>850.93</v>
      </c>
      <c r="DK185" s="596">
        <f>DJ185*DI185</f>
        <v>0</v>
      </c>
      <c r="DL185" s="297">
        <f t="shared" si="2799"/>
        <v>0</v>
      </c>
      <c r="DM185" s="1034">
        <v>7530</v>
      </c>
      <c r="DN185" s="596">
        <f>DM185*DL185</f>
        <v>0</v>
      </c>
      <c r="DO185" s="330">
        <f t="shared" si="2800"/>
        <v>0</v>
      </c>
      <c r="DP185" s="298">
        <f t="shared" si="2678"/>
        <v>3765</v>
      </c>
      <c r="DQ185" s="274">
        <f t="shared" si="2679"/>
        <v>0</v>
      </c>
      <c r="DR185" s="499">
        <f t="shared" si="2801"/>
        <v>0</v>
      </c>
      <c r="DS185" s="298">
        <f t="shared" si="2680"/>
        <v>753</v>
      </c>
      <c r="DT185" s="274">
        <f t="shared" si="2681"/>
        <v>0</v>
      </c>
      <c r="DU185" s="297">
        <f t="shared" si="2802"/>
        <v>0</v>
      </c>
      <c r="DV185" s="1036">
        <v>12330</v>
      </c>
      <c r="DW185" s="596">
        <f>DV185*DU185</f>
        <v>0</v>
      </c>
      <c r="DX185" s="297">
        <f t="shared" si="2803"/>
        <v>0</v>
      </c>
      <c r="DY185" s="269">
        <f>DV185/2</f>
        <v>6165</v>
      </c>
      <c r="DZ185" s="596">
        <f>DY185*DX185</f>
        <v>0</v>
      </c>
      <c r="EA185" s="297">
        <f t="shared" si="2804"/>
        <v>0</v>
      </c>
      <c r="EB185" s="1053">
        <v>2466</v>
      </c>
      <c r="EC185" s="596">
        <f>EB185*EA185</f>
        <v>0</v>
      </c>
      <c r="ED185" s="297">
        <f t="shared" si="2805"/>
        <v>0</v>
      </c>
      <c r="EE185" s="274">
        <v>10350</v>
      </c>
      <c r="EF185" s="596">
        <f>EE185*ED185</f>
        <v>0</v>
      </c>
      <c r="EG185" s="297">
        <f t="shared" si="2806"/>
        <v>0</v>
      </c>
      <c r="EH185" s="269">
        <f>EE185/2</f>
        <v>5175</v>
      </c>
      <c r="EI185" s="596">
        <f>EH185*EG185</f>
        <v>0</v>
      </c>
      <c r="EJ185" s="297">
        <f t="shared" si="2807"/>
        <v>0</v>
      </c>
      <c r="EK185" s="269">
        <f t="shared" si="2689"/>
        <v>1035</v>
      </c>
      <c r="EL185" s="596">
        <f t="shared" si="2690"/>
        <v>0</v>
      </c>
      <c r="EM185" s="297">
        <f t="shared" si="2808"/>
        <v>0</v>
      </c>
      <c r="EN185" s="1224">
        <v>745</v>
      </c>
      <c r="EO185" s="596">
        <f t="shared" si="2691"/>
        <v>0</v>
      </c>
      <c r="EP185" s="297">
        <f t="shared" si="2809"/>
        <v>0</v>
      </c>
      <c r="EQ185" s="269">
        <v>-355</v>
      </c>
      <c r="ER185" s="596">
        <f t="shared" si="2692"/>
        <v>0</v>
      </c>
      <c r="ES185" s="297">
        <f t="shared" si="2810"/>
        <v>0</v>
      </c>
      <c r="ET185" s="1036">
        <v>4525</v>
      </c>
      <c r="EU185" s="596">
        <f t="shared" si="2693"/>
        <v>0</v>
      </c>
      <c r="EV185" s="297">
        <f t="shared" si="2811"/>
        <v>0</v>
      </c>
      <c r="EW185" s="1036">
        <v>2368.75</v>
      </c>
      <c r="EX185" s="596">
        <f>EW185*EV185</f>
        <v>0</v>
      </c>
      <c r="EY185" s="297">
        <f t="shared" si="2812"/>
        <v>0</v>
      </c>
      <c r="EZ185" s="1036">
        <v>1184.3699999999999</v>
      </c>
      <c r="FA185" s="596">
        <f>EZ185*EY185</f>
        <v>0</v>
      </c>
      <c r="FB185" s="297">
        <f t="shared" si="2813"/>
        <v>0</v>
      </c>
      <c r="FC185" s="1036">
        <v>2318.75</v>
      </c>
      <c r="FD185" s="596">
        <f>FC185*FB185</f>
        <v>0</v>
      </c>
      <c r="FE185" s="297">
        <f t="shared" si="2814"/>
        <v>0</v>
      </c>
      <c r="FF185" s="1036">
        <v>1975</v>
      </c>
      <c r="FG185" s="596">
        <f>FF185*FE185</f>
        <v>0</v>
      </c>
      <c r="FH185" s="297">
        <f t="shared" si="2815"/>
        <v>0</v>
      </c>
      <c r="FI185" s="1036">
        <v>987.5</v>
      </c>
      <c r="FJ185" s="596">
        <f>FI185*FH185</f>
        <v>0</v>
      </c>
      <c r="FK185" s="297">
        <f t="shared" si="2816"/>
        <v>0</v>
      </c>
      <c r="FL185" s="1036">
        <v>2280</v>
      </c>
      <c r="FM185" s="596">
        <f>FL185*FK185</f>
        <v>0</v>
      </c>
      <c r="FN185" s="297">
        <f t="shared" si="2817"/>
        <v>0</v>
      </c>
      <c r="FO185" s="1036">
        <v>4170</v>
      </c>
      <c r="FP185" s="274">
        <f>FO185*FN185</f>
        <v>0</v>
      </c>
      <c r="FQ185" s="274"/>
      <c r="FR185" s="297">
        <f t="shared" si="2818"/>
        <v>0</v>
      </c>
      <c r="FS185" s="269">
        <f>FO185/2</f>
        <v>2085</v>
      </c>
      <c r="FT185" s="596">
        <f>FS185*FR185</f>
        <v>0</v>
      </c>
      <c r="FU185" s="297">
        <f t="shared" si="2819"/>
        <v>0</v>
      </c>
      <c r="FV185" s="269">
        <f>FO185/10</f>
        <v>417</v>
      </c>
      <c r="FW185" s="274">
        <f>FV185*FU185</f>
        <v>0</v>
      </c>
      <c r="FX185" s="301">
        <f>DB185+DE185+DH185+DK185+DN185+DQ185+DT185+DW185+DZ185+EC185+EF185+EI185+EL185+EO185+ER185+EU185+EX185+FA185+FD185+FG185+FJ185+FM185+FP185+FT185+FW185</f>
        <v>0</v>
      </c>
      <c r="FY185" s="492">
        <f>FX185+FY184</f>
        <v>0</v>
      </c>
      <c r="FZ185" s="302"/>
      <c r="GA185" s="1131">
        <f>JT161</f>
        <v>44866</v>
      </c>
      <c r="GB185" s="316">
        <f t="shared" si="2821"/>
        <v>0</v>
      </c>
      <c r="GC185" s="1035">
        <v>-7297.5</v>
      </c>
      <c r="GD185" s="268">
        <f>GC185*GB185</f>
        <v>0</v>
      </c>
      <c r="GE185" s="316">
        <f t="shared" si="2822"/>
        <v>0</v>
      </c>
      <c r="GF185" s="964">
        <v>-729.75</v>
      </c>
      <c r="GG185" s="386">
        <f t="shared" si="2708"/>
        <v>0</v>
      </c>
      <c r="GH185" s="669">
        <f t="shared" si="2823"/>
        <v>0</v>
      </c>
      <c r="GI185" s="964">
        <v>-7670</v>
      </c>
      <c r="GJ185" s="268">
        <f t="shared" si="2709"/>
        <v>0</v>
      </c>
      <c r="GK185" s="546">
        <f t="shared" si="2824"/>
        <v>0</v>
      </c>
      <c r="GL185" s="268">
        <f>GI185/10</f>
        <v>-767</v>
      </c>
      <c r="GM185" s="386">
        <f>GL185*GK185</f>
        <v>0</v>
      </c>
      <c r="GN185" s="297">
        <f t="shared" si="2825"/>
        <v>0</v>
      </c>
      <c r="GO185" s="317">
        <v>-2395</v>
      </c>
      <c r="GP185" s="596">
        <f>GO185*GN185</f>
        <v>0</v>
      </c>
      <c r="GQ185" s="330">
        <f t="shared" si="2826"/>
        <v>0</v>
      </c>
      <c r="GR185" s="1035">
        <v>-1197.75</v>
      </c>
      <c r="GS185" s="274">
        <f>GR185*GQ185</f>
        <v>0</v>
      </c>
      <c r="GT185" s="499">
        <f t="shared" si="2827"/>
        <v>0</v>
      </c>
      <c r="GU185" s="1035">
        <v>-239.55</v>
      </c>
      <c r="GV185" s="274">
        <f>GU185*GT185</f>
        <v>0</v>
      </c>
      <c r="GW185" s="499">
        <f t="shared" si="2828"/>
        <v>0</v>
      </c>
      <c r="GX185" s="1036">
        <v>11525</v>
      </c>
      <c r="GY185" s="274">
        <f>GX185*GW185</f>
        <v>0</v>
      </c>
      <c r="GZ185" s="499">
        <f t="shared" si="2829"/>
        <v>0</v>
      </c>
      <c r="HA185" s="298">
        <f>GX185/2</f>
        <v>5762.5</v>
      </c>
      <c r="HB185" s="274">
        <f>HA185*GZ185</f>
        <v>0</v>
      </c>
      <c r="HC185" s="499">
        <f t="shared" si="2830"/>
        <v>0</v>
      </c>
      <c r="HD185" s="1036">
        <v>2305</v>
      </c>
      <c r="HE185" s="274">
        <f>HD185*HC185</f>
        <v>0</v>
      </c>
      <c r="HF185" s="691">
        <f t="shared" si="2831"/>
        <v>0</v>
      </c>
      <c r="HG185" s="317">
        <v>6695</v>
      </c>
      <c r="HH185" s="498">
        <f>HG185*HF185</f>
        <v>0</v>
      </c>
      <c r="HI185" s="691">
        <f t="shared" si="2832"/>
        <v>0</v>
      </c>
      <c r="HJ185" s="317">
        <f>HG185/2</f>
        <v>3347.5</v>
      </c>
      <c r="HK185" s="498">
        <f>HJ185*HI185</f>
        <v>0</v>
      </c>
      <c r="HL185" s="689">
        <f t="shared" si="2833"/>
        <v>0</v>
      </c>
      <c r="HM185" s="317">
        <f>HG185/10</f>
        <v>669.5</v>
      </c>
      <c r="HN185" s="317">
        <f>HM185*HL185</f>
        <v>0</v>
      </c>
      <c r="HO185" s="691">
        <f t="shared" si="2834"/>
        <v>0</v>
      </c>
      <c r="HP185" s="964">
        <v>-805</v>
      </c>
      <c r="HQ185" s="498">
        <f t="shared" si="2724"/>
        <v>0</v>
      </c>
      <c r="HR185" s="499"/>
      <c r="HS185" s="298"/>
      <c r="HT185" s="392"/>
      <c r="HU185" s="691">
        <f t="shared" si="2835"/>
        <v>0</v>
      </c>
      <c r="HV185" s="964">
        <v>-685</v>
      </c>
      <c r="HW185" s="498">
        <f t="shared" si="2725"/>
        <v>0</v>
      </c>
      <c r="HX185" s="499"/>
      <c r="HY185" s="298"/>
      <c r="HZ185" s="274"/>
      <c r="IA185" s="689">
        <f t="shared" si="2836"/>
        <v>0</v>
      </c>
      <c r="IB185" s="1036">
        <v>2631.25</v>
      </c>
      <c r="IC185" s="317">
        <f t="shared" si="2726"/>
        <v>0</v>
      </c>
      <c r="ID185" s="499">
        <f t="shared" si="2837"/>
        <v>0</v>
      </c>
      <c r="IE185" s="1036">
        <v>205.12</v>
      </c>
      <c r="IF185" s="392">
        <f t="shared" si="2727"/>
        <v>0</v>
      </c>
      <c r="IG185" s="691">
        <f t="shared" si="2838"/>
        <v>0</v>
      </c>
      <c r="IH185" s="317">
        <v>3312.5</v>
      </c>
      <c r="II185" s="498">
        <f>IH185*IG185</f>
        <v>0</v>
      </c>
      <c r="IJ185" s="691">
        <f t="shared" si="2839"/>
        <v>0</v>
      </c>
      <c r="IK185" s="298">
        <v>1656.25</v>
      </c>
      <c r="IL185" s="317">
        <f>IK185*IJ185</f>
        <v>0</v>
      </c>
      <c r="IM185" s="499">
        <f t="shared" si="2840"/>
        <v>0</v>
      </c>
      <c r="IN185" s="1036">
        <v>296.37</v>
      </c>
      <c r="IO185" s="392">
        <f>IN185*IM185</f>
        <v>0</v>
      </c>
      <c r="IP185" s="499">
        <f t="shared" si="2841"/>
        <v>0</v>
      </c>
      <c r="IQ185" s="1036">
        <v>131.25</v>
      </c>
      <c r="IR185" s="392">
        <f>IQ185*IP185</f>
        <v>0</v>
      </c>
      <c r="IS185" s="499"/>
      <c r="IT185" s="298"/>
      <c r="IU185" s="392"/>
      <c r="IV185" s="499">
        <f t="shared" si="2842"/>
        <v>0</v>
      </c>
      <c r="IW185" s="298">
        <v>3656.25</v>
      </c>
      <c r="IX185" s="392">
        <f t="shared" si="2733"/>
        <v>0</v>
      </c>
      <c r="IY185" s="499">
        <f t="shared" si="2843"/>
        <v>0</v>
      </c>
      <c r="IZ185" s="298">
        <v>1828.12</v>
      </c>
      <c r="JA185" s="392">
        <f t="shared" si="2735"/>
        <v>0</v>
      </c>
      <c r="JB185" s="385">
        <f t="shared" si="2844"/>
        <v>0</v>
      </c>
      <c r="JC185" s="298">
        <v>315.63</v>
      </c>
      <c r="JD185" s="392">
        <f>JC185*JB185</f>
        <v>0</v>
      </c>
      <c r="JE185" s="499">
        <f t="shared" si="2845"/>
        <v>0</v>
      </c>
      <c r="JF185" s="298">
        <v>2900</v>
      </c>
      <c r="JG185" s="392">
        <f>JF185*JE185</f>
        <v>0</v>
      </c>
      <c r="JH185" s="499">
        <f t="shared" si="2846"/>
        <v>0</v>
      </c>
      <c r="JI185" s="1036">
        <v>6080</v>
      </c>
      <c r="JJ185" s="392">
        <f>JI185*JH185</f>
        <v>0</v>
      </c>
      <c r="JK185" s="499">
        <f t="shared" si="2847"/>
        <v>0</v>
      </c>
      <c r="JL185" s="1036">
        <f t="shared" si="2739"/>
        <v>3040</v>
      </c>
      <c r="JM185" s="392">
        <f>JL185*JK185</f>
        <v>0</v>
      </c>
      <c r="JN185" s="499">
        <f t="shared" si="2848"/>
        <v>0</v>
      </c>
      <c r="JO185" s="298">
        <f t="shared" si="2741"/>
        <v>608</v>
      </c>
      <c r="JP185" s="392">
        <f>JO185*JN185</f>
        <v>0</v>
      </c>
      <c r="JQ185" s="561">
        <f t="shared" si="2743"/>
        <v>0</v>
      </c>
      <c r="JR185" s="498">
        <f>JR184+JQ185</f>
        <v>0</v>
      </c>
      <c r="JS185" s="223"/>
      <c r="JT185" s="236"/>
      <c r="JU185" s="236"/>
      <c r="JV185" s="236"/>
      <c r="JW185" s="236"/>
      <c r="JX185" s="236"/>
      <c r="JY185" s="236"/>
      <c r="JZ185" s="236"/>
      <c r="KA185" s="236"/>
      <c r="KB185" s="236"/>
      <c r="KC185" s="236"/>
      <c r="KD185" s="236"/>
      <c r="KE185" s="236"/>
      <c r="KF185" s="236"/>
      <c r="KG185" s="236"/>
      <c r="KH185" s="236"/>
      <c r="KI185" s="236"/>
      <c r="KJ185" s="236"/>
      <c r="KK185" s="236"/>
      <c r="KL185" s="236"/>
      <c r="KM185" s="236"/>
      <c r="KN185" s="236"/>
      <c r="KO185" s="236"/>
      <c r="KP185" s="236"/>
      <c r="KQ185" s="236"/>
      <c r="KR185" s="236"/>
      <c r="KS185" s="236"/>
      <c r="KT185" s="143"/>
      <c r="KU185" s="236"/>
      <c r="KV185" s="236"/>
      <c r="KW185" s="236"/>
      <c r="KX185" s="236"/>
      <c r="KY185" s="236"/>
      <c r="KZ185" s="236"/>
      <c r="LA185" s="236"/>
      <c r="LB185" s="236"/>
      <c r="LC185" s="236"/>
      <c r="LD185" s="236"/>
      <c r="LE185" s="236"/>
      <c r="LF185" s="236"/>
      <c r="LG185" s="236"/>
      <c r="LH185" s="236"/>
      <c r="LI185" s="236"/>
      <c r="LJ185" s="236"/>
      <c r="LK185" s="236"/>
      <c r="LL185" s="236"/>
      <c r="LM185" s="236"/>
      <c r="LN185" s="236"/>
      <c r="LO185" s="236"/>
      <c r="LP185" s="236"/>
      <c r="LQ185" s="236"/>
      <c r="LR185" s="143"/>
      <c r="LS185" s="236"/>
      <c r="LT185" s="236"/>
      <c r="LU185" s="236"/>
      <c r="LV185" s="236"/>
      <c r="LW185" s="236"/>
      <c r="LX185" s="236"/>
      <c r="LY185" s="236"/>
      <c r="LZ185" s="236"/>
      <c r="MA185" s="236"/>
      <c r="MB185" s="236"/>
      <c r="MC185" s="236"/>
      <c r="MD185" s="236"/>
      <c r="ME185" s="236"/>
      <c r="MF185" s="236"/>
      <c r="MG185" s="236"/>
      <c r="MH185" s="236"/>
      <c r="MI185" s="236"/>
      <c r="MJ185" s="236"/>
      <c r="MK185" s="236"/>
      <c r="ML185" s="236"/>
      <c r="MM185" s="236"/>
      <c r="MN185" s="236"/>
      <c r="MO185" s="236"/>
      <c r="MP185" s="236"/>
      <c r="MQ185" s="236"/>
      <c r="MR185" s="236"/>
      <c r="MS185" s="236"/>
      <c r="MT185" s="236"/>
      <c r="MU185" s="236"/>
      <c r="MV185" s="236"/>
      <c r="MW185" s="236"/>
      <c r="MX185" s="236"/>
      <c r="MY185" s="236"/>
      <c r="MZ185" s="236"/>
      <c r="NA185" s="236"/>
      <c r="NB185" s="359"/>
      <c r="NC185" s="1159">
        <f>JT161</f>
        <v>44866</v>
      </c>
      <c r="ND185" s="378">
        <f t="shared" ref="ND185" si="2861">CV185</f>
        <v>15937.130000000001</v>
      </c>
      <c r="NE185" s="378">
        <f t="shared" ref="NE185" si="2862">FX185</f>
        <v>0</v>
      </c>
      <c r="NF185" s="382">
        <f>JQ185</f>
        <v>0</v>
      </c>
      <c r="NG185" s="274">
        <f>SUM(ND185:NF185)</f>
        <v>15937.130000000001</v>
      </c>
      <c r="NH185" s="819">
        <f>NC185</f>
        <v>44866</v>
      </c>
      <c r="NI185" s="269">
        <f>NG185*NK185</f>
        <v>15937.130000000001</v>
      </c>
      <c r="NJ185" s="274">
        <f>NL185*NG185</f>
        <v>0</v>
      </c>
      <c r="NK185" s="1113">
        <f>(NG185&gt;0)*1</f>
        <v>1</v>
      </c>
      <c r="NL185" s="992">
        <f>(NG185&lt;0)*1</f>
        <v>0</v>
      </c>
      <c r="NM185" s="413">
        <f>NC185</f>
        <v>44866</v>
      </c>
      <c r="NN185" s="378">
        <f>NN184+NG185</f>
        <v>579728.255</v>
      </c>
      <c r="NO185" s="243">
        <f>MAX(NN56:NN185)</f>
        <v>579728.255</v>
      </c>
      <c r="NP185" s="243">
        <f>NN185-NO185</f>
        <v>0</v>
      </c>
      <c r="NQ185" s="276">
        <f>(NP185=NP203)*1</f>
        <v>0</v>
      </c>
      <c r="NR185" s="254">
        <f>NQ185*NM185</f>
        <v>0</v>
      </c>
      <c r="NS185" s="757"/>
      <c r="NT185" s="757"/>
      <c r="NU185" s="758"/>
      <c r="NV185" s="758"/>
      <c r="NW185" s="758"/>
      <c r="NX185" s="234"/>
      <c r="NY185" s="241"/>
      <c r="NZ185" s="241"/>
      <c r="OA185" s="143"/>
      <c r="OB185" s="241"/>
      <c r="OC185" s="241"/>
      <c r="OD185" s="236"/>
      <c r="OE185" s="236"/>
      <c r="OF185" s="236"/>
      <c r="OG185" s="234"/>
      <c r="OH185" s="143"/>
      <c r="OI185" s="236"/>
      <c r="OJ185" s="236"/>
      <c r="OK185" s="236"/>
      <c r="OL185" s="236"/>
      <c r="OM185" s="236"/>
      <c r="ON185" s="236"/>
      <c r="OO185" s="236"/>
      <c r="OP185" s="236"/>
      <c r="OQ185" s="236"/>
      <c r="OR185" s="236"/>
      <c r="OS185" s="236"/>
      <c r="OT185" s="236"/>
      <c r="OU185" s="236"/>
      <c r="OV185" s="236"/>
      <c r="OW185" s="236"/>
      <c r="OX185" s="236"/>
      <c r="OY185" s="236"/>
      <c r="OZ185" s="236"/>
      <c r="PA185" s="236"/>
      <c r="PB185" s="236"/>
      <c r="PC185" s="236"/>
      <c r="PD185" s="236"/>
      <c r="PE185" s="236"/>
      <c r="PF185" s="236"/>
      <c r="PG185" s="236"/>
      <c r="PH185" s="236"/>
      <c r="PI185" s="236"/>
      <c r="PJ185" s="236"/>
      <c r="PK185" s="236"/>
      <c r="PL185" s="236"/>
      <c r="PM185" s="236"/>
      <c r="PN185" s="236"/>
      <c r="PO185" s="236"/>
      <c r="PP185" s="236"/>
      <c r="PQ185" s="236"/>
      <c r="PR185" s="236"/>
      <c r="PS185" s="236"/>
      <c r="PT185" s="236"/>
      <c r="PU185" s="236"/>
      <c r="PV185" s="236"/>
      <c r="PW185" s="236"/>
      <c r="PX185" s="236"/>
      <c r="PY185" s="236"/>
      <c r="PZ185" s="236"/>
      <c r="QA185" s="236"/>
      <c r="QB185" s="236"/>
      <c r="QC185" s="236"/>
      <c r="QD185" s="236"/>
      <c r="QE185" s="236"/>
      <c r="QF185" s="236"/>
      <c r="QG185" s="236"/>
      <c r="QH185" s="236"/>
      <c r="QI185" s="236"/>
      <c r="QJ185" s="236"/>
      <c r="QK185" s="236"/>
      <c r="QL185" s="236"/>
      <c r="QM185" s="236"/>
      <c r="QN185" s="236"/>
      <c r="QO185" s="236"/>
      <c r="QP185" s="236"/>
      <c r="QQ185" s="236"/>
      <c r="QR185" s="236"/>
      <c r="QS185" s="236"/>
      <c r="QT185" s="236"/>
      <c r="QU185" s="236"/>
      <c r="QV185" s="236"/>
      <c r="QW185" s="236"/>
      <c r="QX185" s="236"/>
      <c r="QY185" s="84"/>
      <c r="QZ185" s="84"/>
      <c r="RA185" s="84"/>
      <c r="RB185" s="84"/>
      <c r="RC185" s="84"/>
      <c r="RD185" s="84"/>
      <c r="RE185" s="84"/>
      <c r="RF185" s="84"/>
      <c r="RG185" s="84"/>
      <c r="RH185" s="84"/>
      <c r="RI185" s="84"/>
      <c r="RJ185" s="84"/>
      <c r="RK185" s="84"/>
      <c r="RL185" s="84"/>
      <c r="RM185" s="84"/>
      <c r="RN185" s="84"/>
      <c r="RO185" s="84"/>
      <c r="RP185" s="84"/>
      <c r="RQ185" s="84"/>
      <c r="RR185" s="84"/>
      <c r="RS185" s="84"/>
      <c r="RT185" s="84"/>
      <c r="RU185" s="84"/>
      <c r="RV185" s="84"/>
      <c r="RW185" s="84"/>
      <c r="RX185" s="84"/>
      <c r="RY185" s="84"/>
      <c r="RZ185" s="84"/>
      <c r="SA185" s="84"/>
      <c r="SB185" s="84"/>
      <c r="SC185" s="84"/>
      <c r="SD185" s="84"/>
      <c r="SE185" s="84"/>
      <c r="SF185" s="84"/>
      <c r="SG185" s="84"/>
      <c r="SH185" s="84"/>
      <c r="SI185" s="84"/>
      <c r="SJ185" s="84"/>
      <c r="SK185" s="84"/>
      <c r="SL185" s="84"/>
      <c r="SM185" s="84"/>
      <c r="SN185" s="84"/>
      <c r="SO185" s="84"/>
      <c r="SP185" s="84"/>
      <c r="SQ185" s="84"/>
      <c r="SR185" s="84"/>
      <c r="SS185" s="84"/>
      <c r="ST185" s="84"/>
      <c r="SU185" s="84"/>
      <c r="SV185" s="84"/>
      <c r="SW185" s="84"/>
      <c r="SX185" s="84"/>
      <c r="SY185" s="84"/>
      <c r="SZ185" s="84"/>
      <c r="TA185" s="84"/>
      <c r="TB185" s="84"/>
      <c r="TC185" s="84"/>
      <c r="TD185" s="84"/>
      <c r="TE185" s="84"/>
      <c r="TF185" s="84"/>
      <c r="TG185" s="84"/>
      <c r="TH185" s="84"/>
      <c r="TI185" s="84"/>
      <c r="TJ185" s="84"/>
      <c r="TK185" s="84"/>
      <c r="TL185" s="84"/>
      <c r="TM185" s="84"/>
      <c r="TN185" s="84"/>
      <c r="TO185" s="84"/>
      <c r="TP185" s="84"/>
      <c r="TQ185" s="84"/>
      <c r="TR185" s="84"/>
      <c r="TS185" s="84"/>
      <c r="TT185" s="84"/>
      <c r="TU185" s="84"/>
      <c r="TV185" s="84"/>
      <c r="TW185" s="84"/>
      <c r="TX185" s="84"/>
      <c r="TY185" s="84"/>
      <c r="TZ185" s="84"/>
      <c r="UA185" s="84"/>
      <c r="UB185" s="84"/>
      <c r="UC185" s="84"/>
      <c r="UD185" s="84"/>
      <c r="UE185" s="84"/>
      <c r="UF185" s="84"/>
      <c r="UG185" s="84"/>
      <c r="UH185" s="84"/>
      <c r="UI185" s="84"/>
    </row>
    <row r="186" spans="1:555" s="90" customFormat="1" ht="19.5" customHeight="1" x14ac:dyDescent="0.35">
      <c r="A186" s="84"/>
      <c r="B186" s="1167">
        <v>44896</v>
      </c>
      <c r="C186" s="867">
        <f t="shared" ref="C186" si="2863">G185</f>
        <v>153173.52499999999</v>
      </c>
      <c r="D186" s="869">
        <v>0</v>
      </c>
      <c r="E186" s="869">
        <v>0</v>
      </c>
      <c r="F186" s="867">
        <f>NG186</f>
        <v>14247.155000000001</v>
      </c>
      <c r="G186" s="870">
        <f t="shared" ref="G186" si="2864">F186+G185</f>
        <v>167420.68</v>
      </c>
      <c r="H186" s="953">
        <f t="shared" ref="H186" si="2865">F186/G185</f>
        <v>9.301316921445793E-2</v>
      </c>
      <c r="I186" s="355">
        <f t="shared" ref="I186" si="2866">F186+I185</f>
        <v>593975.41</v>
      </c>
      <c r="J186" s="355">
        <f>MAX(I59:I186)</f>
        <v>593975.41</v>
      </c>
      <c r="K186" s="355">
        <f>I186-J186</f>
        <v>0</v>
      </c>
      <c r="L186" s="1145">
        <f t="shared" si="2637"/>
        <v>44896</v>
      </c>
      <c r="M186" s="330">
        <f t="shared" si="2765"/>
        <v>0</v>
      </c>
      <c r="N186" s="1034">
        <v>20097.5</v>
      </c>
      <c r="O186" s="498">
        <f t="shared" ref="O186" si="2867">N186*M186</f>
        <v>0</v>
      </c>
      <c r="P186" s="330">
        <f t="shared" si="2766"/>
        <v>1</v>
      </c>
      <c r="Q186" s="382">
        <v>2009.75</v>
      </c>
      <c r="R186" s="274">
        <f>Q186*P186</f>
        <v>2009.75</v>
      </c>
      <c r="S186" s="499">
        <f t="shared" si="2767"/>
        <v>0</v>
      </c>
      <c r="T186" s="1036">
        <v>31731</v>
      </c>
      <c r="U186" s="269">
        <f t="shared" si="2641"/>
        <v>0</v>
      </c>
      <c r="V186" s="499">
        <f t="shared" si="2768"/>
        <v>1</v>
      </c>
      <c r="W186" s="1036">
        <v>3173.1</v>
      </c>
      <c r="X186" s="269">
        <f t="shared" si="2642"/>
        <v>3173.1</v>
      </c>
      <c r="Y186" s="499">
        <f t="shared" si="2769"/>
        <v>0</v>
      </c>
      <c r="Z186" s="298">
        <v>15522.5</v>
      </c>
      <c r="AA186" s="392">
        <f>Y186*Z186</f>
        <v>0</v>
      </c>
      <c r="AB186" s="330">
        <f t="shared" si="2770"/>
        <v>0</v>
      </c>
      <c r="AC186" s="298">
        <f>Z186/2</f>
        <v>7761.25</v>
      </c>
      <c r="AD186" s="274">
        <f>AC186*AB186</f>
        <v>0</v>
      </c>
      <c r="AE186" s="499">
        <f t="shared" si="2771"/>
        <v>1</v>
      </c>
      <c r="AF186" s="1036">
        <v>1552.25</v>
      </c>
      <c r="AG186" s="274">
        <f t="shared" si="2646"/>
        <v>1552.25</v>
      </c>
      <c r="AH186" s="499">
        <f t="shared" si="2772"/>
        <v>0</v>
      </c>
      <c r="AI186" s="1036">
        <v>20693.75</v>
      </c>
      <c r="AJ186" s="392">
        <f>AI186*AH186</f>
        <v>0</v>
      </c>
      <c r="AK186" s="330">
        <f t="shared" si="2773"/>
        <v>0</v>
      </c>
      <c r="AL186" s="1036">
        <v>10346.879999999999</v>
      </c>
      <c r="AM186" s="274">
        <f>AL186*AK186</f>
        <v>0</v>
      </c>
      <c r="AN186" s="499">
        <f t="shared" si="2774"/>
        <v>1</v>
      </c>
      <c r="AO186" s="1036">
        <v>4138.75</v>
      </c>
      <c r="AP186" s="392">
        <f>AO186*AN186</f>
        <v>4138.75</v>
      </c>
      <c r="AQ186" s="499">
        <f t="shared" si="2775"/>
        <v>0</v>
      </c>
      <c r="AR186" s="1036">
        <v>4254.25</v>
      </c>
      <c r="AS186" s="392">
        <f>AR186*AQ186</f>
        <v>0</v>
      </c>
      <c r="AT186" s="276">
        <f t="shared" si="2776"/>
        <v>0</v>
      </c>
      <c r="AU186" s="1036">
        <v>2127.15</v>
      </c>
      <c r="AV186" s="392">
        <f>AU186*AT186</f>
        <v>0</v>
      </c>
      <c r="AW186" s="297">
        <f t="shared" si="2777"/>
        <v>1</v>
      </c>
      <c r="AX186" s="1036">
        <v>425.43</v>
      </c>
      <c r="AY186" s="274">
        <f>AX186*AW186</f>
        <v>425.43</v>
      </c>
      <c r="AZ186" s="499">
        <f t="shared" si="2778"/>
        <v>0</v>
      </c>
      <c r="BA186" s="268">
        <v>2405</v>
      </c>
      <c r="BB186" s="392">
        <f>BA186*AZ186</f>
        <v>0</v>
      </c>
      <c r="BC186" s="330">
        <f t="shared" si="2779"/>
        <v>0</v>
      </c>
      <c r="BD186" s="268">
        <v>-465</v>
      </c>
      <c r="BE186" s="274">
        <f t="shared" si="2654"/>
        <v>0</v>
      </c>
      <c r="BF186" s="499">
        <f t="shared" si="2780"/>
        <v>0</v>
      </c>
      <c r="BG186" s="964">
        <v>-2137.5</v>
      </c>
      <c r="BH186" s="358">
        <f t="shared" si="2655"/>
        <v>0</v>
      </c>
      <c r="BI186" s="499">
        <f t="shared" si="2781"/>
        <v>0</v>
      </c>
      <c r="BJ186" s="964">
        <v>-2050</v>
      </c>
      <c r="BK186" s="358">
        <f>BJ186*BI186</f>
        <v>0</v>
      </c>
      <c r="BL186" s="499">
        <f t="shared" si="2782"/>
        <v>1</v>
      </c>
      <c r="BM186" s="382">
        <f>BJ186/2</f>
        <v>-1025</v>
      </c>
      <c r="BN186" s="392">
        <f>BM186*BL186</f>
        <v>-1025</v>
      </c>
      <c r="BO186" s="499">
        <f t="shared" si="2783"/>
        <v>0</v>
      </c>
      <c r="BP186" s="1036">
        <v>2087.5</v>
      </c>
      <c r="BQ186" s="274">
        <f>BP186*BO186</f>
        <v>0</v>
      </c>
      <c r="BR186" s="499">
        <f t="shared" si="2784"/>
        <v>0</v>
      </c>
      <c r="BS186" s="298">
        <v>6943.75</v>
      </c>
      <c r="BT186" s="269">
        <f>BS186*BR186</f>
        <v>0</v>
      </c>
      <c r="BU186" s="499">
        <f t="shared" si="2785"/>
        <v>1</v>
      </c>
      <c r="BV186" s="298">
        <f t="shared" si="2661"/>
        <v>3471.875</v>
      </c>
      <c r="BW186" s="392">
        <f t="shared" si="2662"/>
        <v>3471.875</v>
      </c>
      <c r="BX186" s="499">
        <f t="shared" si="2786"/>
        <v>0</v>
      </c>
      <c r="BY186" s="1036">
        <v>4250</v>
      </c>
      <c r="BZ186" s="392">
        <f>BY186*BX186</f>
        <v>0</v>
      </c>
      <c r="CA186" s="297">
        <f t="shared" si="2851"/>
        <v>0</v>
      </c>
      <c r="CB186" s="1036">
        <v>5010</v>
      </c>
      <c r="CC186" s="269">
        <f>CB186*CA186</f>
        <v>0</v>
      </c>
      <c r="CD186" s="501">
        <f t="shared" si="2787"/>
        <v>0</v>
      </c>
      <c r="CE186" s="298">
        <f>CB186/2</f>
        <v>2505</v>
      </c>
      <c r="CF186" s="500">
        <f t="shared" si="2666"/>
        <v>0</v>
      </c>
      <c r="CG186" s="330">
        <f t="shared" si="2788"/>
        <v>1</v>
      </c>
      <c r="CH186" s="1036">
        <v>501</v>
      </c>
      <c r="CI186" s="299">
        <f t="shared" ref="CI186" si="2868">CH186*CG186</f>
        <v>501</v>
      </c>
      <c r="CJ186" s="499"/>
      <c r="CK186" s="268"/>
      <c r="CL186" s="392"/>
      <c r="CM186" s="330"/>
      <c r="CN186" s="268"/>
      <c r="CO186" s="269"/>
      <c r="CP186" s="501"/>
      <c r="CQ186" s="268"/>
      <c r="CR186" s="299"/>
      <c r="CS186" s="330"/>
      <c r="CT186" s="268"/>
      <c r="CU186" s="274"/>
      <c r="CV186" s="323">
        <f t="shared" ref="CV186" si="2869">O186+R186+U186+X186+AA186+AD186+AG186+AJ186+AM186+AP186+BB186+CL186+BE186+BH186+CO186+BK186+BN186+BQ186+BT186+BW186+CU186+BZ186+CR186+CC186+CF186+CI186+AS186+AV186+AY186</f>
        <v>14247.155000000001</v>
      </c>
      <c r="CW186" s="323">
        <f>CV186+CW185</f>
        <v>593975.41</v>
      </c>
      <c r="CX186" s="223"/>
      <c r="CY186" s="1127">
        <f t="shared" si="2794"/>
        <v>44896</v>
      </c>
      <c r="CZ186" s="297">
        <f t="shared" si="2795"/>
        <v>0</v>
      </c>
      <c r="DA186" s="269">
        <v>-1896.25</v>
      </c>
      <c r="DB186" s="299">
        <f>DA186*CZ186</f>
        <v>0</v>
      </c>
      <c r="DC186" s="297">
        <f t="shared" si="2796"/>
        <v>0</v>
      </c>
      <c r="DD186" s="298">
        <v>-189.63</v>
      </c>
      <c r="DE186" s="299">
        <f>DD186*DC186</f>
        <v>0</v>
      </c>
      <c r="DF186" s="297">
        <f t="shared" si="2797"/>
        <v>0</v>
      </c>
      <c r="DG186" s="1035">
        <v>-3485</v>
      </c>
      <c r="DH186" s="299">
        <f>DG186*DF186</f>
        <v>0</v>
      </c>
      <c r="DI186" s="297">
        <f t="shared" si="2798"/>
        <v>0</v>
      </c>
      <c r="DJ186" s="964">
        <v>-348.5</v>
      </c>
      <c r="DK186" s="596">
        <f>DJ186*DI186</f>
        <v>0</v>
      </c>
      <c r="DL186" s="297">
        <f t="shared" si="2799"/>
        <v>0</v>
      </c>
      <c r="DM186" s="1035">
        <v>-8710</v>
      </c>
      <c r="DN186" s="596">
        <f>DM186*DL186</f>
        <v>0</v>
      </c>
      <c r="DO186" s="330">
        <f t="shared" si="2800"/>
        <v>0</v>
      </c>
      <c r="DP186" s="298">
        <f t="shared" si="2678"/>
        <v>-4355</v>
      </c>
      <c r="DQ186" s="274">
        <f t="shared" si="2679"/>
        <v>0</v>
      </c>
      <c r="DR186" s="499">
        <f t="shared" si="2801"/>
        <v>0</v>
      </c>
      <c r="DS186" s="298">
        <f t="shared" si="2680"/>
        <v>-871</v>
      </c>
      <c r="DT186" s="274">
        <f t="shared" si="2681"/>
        <v>0</v>
      </c>
      <c r="DU186" s="297">
        <f t="shared" si="2802"/>
        <v>0</v>
      </c>
      <c r="DV186" s="964">
        <v>-1810</v>
      </c>
      <c r="DW186" s="596">
        <f>DV186*DU186</f>
        <v>0</v>
      </c>
      <c r="DX186" s="297">
        <f t="shared" si="2803"/>
        <v>0</v>
      </c>
      <c r="DY186" s="269">
        <f>DV186/2</f>
        <v>-905</v>
      </c>
      <c r="DZ186" s="596">
        <f>DY186*DX186</f>
        <v>0</v>
      </c>
      <c r="EA186" s="297">
        <f t="shared" si="2804"/>
        <v>0</v>
      </c>
      <c r="EB186" s="1052">
        <v>-362</v>
      </c>
      <c r="EC186" s="596">
        <f>EB186*EA186</f>
        <v>0</v>
      </c>
      <c r="ED186" s="297">
        <f t="shared" si="2805"/>
        <v>0</v>
      </c>
      <c r="EE186" s="274">
        <v>-3350</v>
      </c>
      <c r="EF186" s="596">
        <f>EE186*ED186</f>
        <v>0</v>
      </c>
      <c r="EG186" s="297">
        <f t="shared" si="2806"/>
        <v>0</v>
      </c>
      <c r="EH186" s="269">
        <f>EE186/2</f>
        <v>-1675</v>
      </c>
      <c r="EI186" s="596">
        <f>EH186*EG186</f>
        <v>0</v>
      </c>
      <c r="EJ186" s="297">
        <f t="shared" si="2807"/>
        <v>0</v>
      </c>
      <c r="EK186" s="269">
        <f t="shared" si="2689"/>
        <v>-335</v>
      </c>
      <c r="EL186" s="596">
        <f t="shared" si="2690"/>
        <v>0</v>
      </c>
      <c r="EM186" s="297">
        <f t="shared" si="2808"/>
        <v>0</v>
      </c>
      <c r="EN186" s="1225">
        <v>-1075</v>
      </c>
      <c r="EO186" s="596">
        <f t="shared" si="2691"/>
        <v>0</v>
      </c>
      <c r="EP186" s="297">
        <f t="shared" si="2809"/>
        <v>0</v>
      </c>
      <c r="EQ186" s="269">
        <v>-2390</v>
      </c>
      <c r="ER186" s="596">
        <f t="shared" si="2692"/>
        <v>0</v>
      </c>
      <c r="ES186" s="297">
        <f t="shared" si="2810"/>
        <v>0</v>
      </c>
      <c r="ET186" s="964">
        <v>-905</v>
      </c>
      <c r="EU186" s="596">
        <f t="shared" si="2693"/>
        <v>0</v>
      </c>
      <c r="EV186" s="297">
        <f t="shared" si="2811"/>
        <v>0</v>
      </c>
      <c r="EW186" s="964">
        <v>-606.25</v>
      </c>
      <c r="EX186" s="596">
        <f>EW186*EV186</f>
        <v>0</v>
      </c>
      <c r="EY186" s="297">
        <f t="shared" si="2812"/>
        <v>0</v>
      </c>
      <c r="EZ186" s="964">
        <v>-303.12</v>
      </c>
      <c r="FA186" s="596">
        <f>EZ186*EY186</f>
        <v>0</v>
      </c>
      <c r="FB186" s="297">
        <f t="shared" si="2813"/>
        <v>0</v>
      </c>
      <c r="FC186" s="1036">
        <v>1406.25</v>
      </c>
      <c r="FD186" s="596">
        <f>FC186*FB186</f>
        <v>0</v>
      </c>
      <c r="FE186" s="297">
        <f t="shared" si="2814"/>
        <v>0</v>
      </c>
      <c r="FF186" s="964">
        <v>-956.25</v>
      </c>
      <c r="FG186" s="596">
        <f>FF186*FE186</f>
        <v>0</v>
      </c>
      <c r="FH186" s="297">
        <f t="shared" si="2815"/>
        <v>0</v>
      </c>
      <c r="FI186" s="964">
        <v>-478.13</v>
      </c>
      <c r="FJ186" s="596">
        <f>FI186*FH186</f>
        <v>0</v>
      </c>
      <c r="FK186" s="297">
        <f t="shared" si="2816"/>
        <v>0</v>
      </c>
      <c r="FL186" s="964">
        <v>-915</v>
      </c>
      <c r="FM186" s="596">
        <f>FL186*FK186</f>
        <v>0</v>
      </c>
      <c r="FN186" s="297">
        <f t="shared" si="2817"/>
        <v>0</v>
      </c>
      <c r="FO186" s="1036">
        <v>9840</v>
      </c>
      <c r="FP186" s="274">
        <f>FO186*FN186</f>
        <v>0</v>
      </c>
      <c r="FQ186" s="274"/>
      <c r="FR186" s="297">
        <f t="shared" si="2818"/>
        <v>0</v>
      </c>
      <c r="FS186" s="269">
        <f>FO186/2</f>
        <v>4920</v>
      </c>
      <c r="FT186" s="596">
        <f>FS186*FR186</f>
        <v>0</v>
      </c>
      <c r="FU186" s="297">
        <f t="shared" si="2819"/>
        <v>0</v>
      </c>
      <c r="FV186" s="269">
        <f>FO186/10</f>
        <v>984</v>
      </c>
      <c r="FW186" s="274">
        <f>FV186*FU186</f>
        <v>0</v>
      </c>
      <c r="FX186" s="301">
        <f>DB186+DE186+DH186+DK186+DN186+DQ186+DT186+DW186+DZ186+EC186+EF186+EI186+EL186+EO186+ER186+EU186+EX186+FA186+FD186+FG186+FJ186+FM186+FP186+FT186+FW186</f>
        <v>0</v>
      </c>
      <c r="FY186" s="492">
        <f>FX186+FY185</f>
        <v>0</v>
      </c>
      <c r="FZ186" s="302"/>
      <c r="GA186" s="1131">
        <f>JT162</f>
        <v>44896</v>
      </c>
      <c r="GB186" s="316">
        <f t="shared" si="2821"/>
        <v>0</v>
      </c>
      <c r="GC186" s="1035">
        <v>-6612.5</v>
      </c>
      <c r="GD186" s="268">
        <f>GC186*GB186</f>
        <v>0</v>
      </c>
      <c r="GE186" s="316">
        <f t="shared" si="2822"/>
        <v>0</v>
      </c>
      <c r="GF186" s="964">
        <v>-661.25</v>
      </c>
      <c r="GG186" s="386">
        <f t="shared" si="2708"/>
        <v>0</v>
      </c>
      <c r="GH186" s="669">
        <f t="shared" si="2823"/>
        <v>0</v>
      </c>
      <c r="GI186" s="1036">
        <v>1920</v>
      </c>
      <c r="GJ186" s="268">
        <f t="shared" si="2709"/>
        <v>0</v>
      </c>
      <c r="GK186" s="546">
        <f t="shared" si="2824"/>
        <v>0</v>
      </c>
      <c r="GL186" s="268">
        <v>192</v>
      </c>
      <c r="GM186" s="386">
        <f>GL186*GK186</f>
        <v>0</v>
      </c>
      <c r="GN186" s="297">
        <f t="shared" si="2825"/>
        <v>0</v>
      </c>
      <c r="GO186" s="317">
        <v>-9295</v>
      </c>
      <c r="GP186" s="596">
        <f>GO186*GN186</f>
        <v>0</v>
      </c>
      <c r="GQ186" s="330">
        <f t="shared" si="2826"/>
        <v>0</v>
      </c>
      <c r="GR186" s="1035">
        <v>-4647.5</v>
      </c>
      <c r="GS186" s="274">
        <f>GR186*GQ186</f>
        <v>0</v>
      </c>
      <c r="GT186" s="499">
        <f t="shared" si="2827"/>
        <v>0</v>
      </c>
      <c r="GU186" s="1035">
        <v>-929.5</v>
      </c>
      <c r="GV186" s="274">
        <f>GU186*GT186</f>
        <v>0</v>
      </c>
      <c r="GW186" s="499">
        <f t="shared" si="2828"/>
        <v>0</v>
      </c>
      <c r="GX186" s="964">
        <v>-3755</v>
      </c>
      <c r="GY186" s="274">
        <f>GX186*GW186</f>
        <v>0</v>
      </c>
      <c r="GZ186" s="499">
        <f t="shared" si="2829"/>
        <v>0</v>
      </c>
      <c r="HA186" s="298">
        <f>GX186/2</f>
        <v>-1877.5</v>
      </c>
      <c r="HB186" s="274">
        <f>HA186*GZ186</f>
        <v>0</v>
      </c>
      <c r="HC186" s="499">
        <f t="shared" si="2830"/>
        <v>0</v>
      </c>
      <c r="HD186" s="964">
        <v>-751</v>
      </c>
      <c r="HE186" s="274">
        <f>HD186*HC186</f>
        <v>0</v>
      </c>
      <c r="HF186" s="691">
        <f t="shared" si="2831"/>
        <v>0</v>
      </c>
      <c r="HG186" s="317">
        <v>-3762.5</v>
      </c>
      <c r="HH186" s="498">
        <f>HG186*HF186</f>
        <v>0</v>
      </c>
      <c r="HI186" s="691">
        <f t="shared" si="2832"/>
        <v>0</v>
      </c>
      <c r="HJ186" s="317">
        <f>HG186/2</f>
        <v>-1881.25</v>
      </c>
      <c r="HK186" s="498">
        <f>HJ186*HI186</f>
        <v>0</v>
      </c>
      <c r="HL186" s="689">
        <f t="shared" si="2833"/>
        <v>0</v>
      </c>
      <c r="HM186" s="317">
        <f>HG186/10</f>
        <v>-376.25</v>
      </c>
      <c r="HN186" s="317">
        <f>HM186*HL186</f>
        <v>0</v>
      </c>
      <c r="HO186" s="691">
        <f t="shared" si="2834"/>
        <v>0</v>
      </c>
      <c r="HP186" s="964">
        <v>-2405</v>
      </c>
      <c r="HQ186" s="498">
        <f t="shared" si="2724"/>
        <v>0</v>
      </c>
      <c r="HR186" s="499"/>
      <c r="HS186" s="298"/>
      <c r="HT186" s="392"/>
      <c r="HU186" s="691">
        <f t="shared" si="2835"/>
        <v>0</v>
      </c>
      <c r="HV186" s="964">
        <v>-240</v>
      </c>
      <c r="HW186" s="498">
        <f t="shared" si="2725"/>
        <v>0</v>
      </c>
      <c r="HX186" s="499"/>
      <c r="HY186" s="298"/>
      <c r="HZ186" s="274"/>
      <c r="IA186" s="689">
        <f t="shared" si="2836"/>
        <v>0</v>
      </c>
      <c r="IB186" s="1036">
        <v>1100</v>
      </c>
      <c r="IC186" s="317">
        <f t="shared" si="2726"/>
        <v>0</v>
      </c>
      <c r="ID186" s="499">
        <f t="shared" si="2837"/>
        <v>0</v>
      </c>
      <c r="IE186" s="1036">
        <v>41.75</v>
      </c>
      <c r="IF186" s="392">
        <f t="shared" si="2727"/>
        <v>0</v>
      </c>
      <c r="IG186" s="691">
        <f t="shared" si="2838"/>
        <v>0</v>
      </c>
      <c r="IH186" s="317">
        <v>1693.75</v>
      </c>
      <c r="II186" s="498">
        <f>IH186*IG186</f>
        <v>0</v>
      </c>
      <c r="IJ186" s="691">
        <f t="shared" si="2839"/>
        <v>0</v>
      </c>
      <c r="IK186" s="298">
        <f>IH186/2</f>
        <v>846.875</v>
      </c>
      <c r="IL186" s="317">
        <f>IK186*IJ186</f>
        <v>0</v>
      </c>
      <c r="IM186" s="499">
        <f t="shared" si="2840"/>
        <v>0</v>
      </c>
      <c r="IN186" s="1036">
        <v>99.87</v>
      </c>
      <c r="IO186" s="392">
        <f>IN186*IM186</f>
        <v>0</v>
      </c>
      <c r="IP186" s="499">
        <f t="shared" si="2841"/>
        <v>0</v>
      </c>
      <c r="IQ186" s="1036">
        <v>381.25</v>
      </c>
      <c r="IR186" s="392">
        <f>IQ186*IP186</f>
        <v>0</v>
      </c>
      <c r="IS186" s="499"/>
      <c r="IT186" s="298"/>
      <c r="IU186" s="392"/>
      <c r="IV186" s="499">
        <f t="shared" si="2842"/>
        <v>0</v>
      </c>
      <c r="IW186" s="298">
        <v>787.5</v>
      </c>
      <c r="IX186" s="392">
        <f t="shared" si="2733"/>
        <v>0</v>
      </c>
      <c r="IY186" s="499">
        <f t="shared" si="2843"/>
        <v>0</v>
      </c>
      <c r="IZ186" s="298">
        <f>IW186/2</f>
        <v>393.75</v>
      </c>
      <c r="JA186" s="392">
        <f t="shared" si="2735"/>
        <v>0</v>
      </c>
      <c r="JB186" s="385"/>
      <c r="JC186" s="298"/>
      <c r="JD186" s="392"/>
      <c r="JE186" s="499">
        <f t="shared" si="2845"/>
        <v>0</v>
      </c>
      <c r="JF186" s="298">
        <v>-910</v>
      </c>
      <c r="JG186" s="392">
        <f>JF186*JE186</f>
        <v>0</v>
      </c>
      <c r="JH186" s="499">
        <f t="shared" si="2846"/>
        <v>0</v>
      </c>
      <c r="JI186" s="1036">
        <v>50</v>
      </c>
      <c r="JJ186" s="392">
        <f>JI186*JH186</f>
        <v>0</v>
      </c>
      <c r="JK186" s="499">
        <f t="shared" si="2847"/>
        <v>0</v>
      </c>
      <c r="JL186" s="1036">
        <f t="shared" si="2739"/>
        <v>25</v>
      </c>
      <c r="JM186" s="392">
        <f>JL186*JK186</f>
        <v>0</v>
      </c>
      <c r="JN186" s="499">
        <f t="shared" si="2848"/>
        <v>0</v>
      </c>
      <c r="JO186" s="298">
        <f t="shared" si="2741"/>
        <v>5</v>
      </c>
      <c r="JP186" s="392">
        <f>JO186*JN186</f>
        <v>0</v>
      </c>
      <c r="JQ186" s="561">
        <f t="shared" ref="JQ186" si="2870">GD186+GG186+GJ186+GM186+GP186+GS186+GV186+GY186+HB186+HE186+HH186+HK186+HN186+HQ186+HW186+IC186+II186+IL186+IR186+IX186+JA186+JG186+JJ186+JM186+JP186+HT186+HZ186+IF186+IO186+IU186+JD186</f>
        <v>0</v>
      </c>
      <c r="JR186" s="498">
        <f>JR185+JQ186</f>
        <v>0</v>
      </c>
      <c r="JS186" s="1234"/>
      <c r="JT186" s="236"/>
      <c r="JU186" s="236"/>
      <c r="JV186" s="236"/>
      <c r="JW186" s="236"/>
      <c r="JX186" s="236"/>
      <c r="JY186" s="236"/>
      <c r="JZ186" s="236"/>
      <c r="KA186" s="236"/>
      <c r="KB186" s="236"/>
      <c r="KC186" s="236"/>
      <c r="KD186" s="236"/>
      <c r="KE186" s="236"/>
      <c r="KF186" s="236"/>
      <c r="KG186" s="236"/>
      <c r="KH186" s="236"/>
      <c r="KI186" s="236"/>
      <c r="KJ186" s="236"/>
      <c r="KK186" s="236"/>
      <c r="KL186" s="236"/>
      <c r="KM186" s="236"/>
      <c r="KN186" s="236"/>
      <c r="KO186" s="236"/>
      <c r="KP186" s="236"/>
      <c r="KQ186" s="236"/>
      <c r="KR186" s="236"/>
      <c r="KS186" s="236"/>
      <c r="KT186" s="143"/>
      <c r="KU186" s="236"/>
      <c r="KV186" s="236"/>
      <c r="KW186" s="236"/>
      <c r="KX186" s="236"/>
      <c r="KY186" s="236"/>
      <c r="KZ186" s="236"/>
      <c r="LA186" s="236"/>
      <c r="LB186" s="236"/>
      <c r="LC186" s="236"/>
      <c r="LD186" s="236"/>
      <c r="LE186" s="236"/>
      <c r="LF186" s="236"/>
      <c r="LG186" s="236"/>
      <c r="LH186" s="236"/>
      <c r="LI186" s="236"/>
      <c r="LJ186" s="236"/>
      <c r="LK186" s="236"/>
      <c r="LL186" s="236"/>
      <c r="LM186" s="236"/>
      <c r="LN186" s="236"/>
      <c r="LO186" s="236"/>
      <c r="LP186" s="236"/>
      <c r="LQ186" s="236"/>
      <c r="LR186" s="143"/>
      <c r="LS186" s="236"/>
      <c r="LT186" s="236"/>
      <c r="LU186" s="236"/>
      <c r="LV186" s="236"/>
      <c r="LW186" s="236"/>
      <c r="LX186" s="236"/>
      <c r="LY186" s="236"/>
      <c r="LZ186" s="236"/>
      <c r="MA186" s="236"/>
      <c r="MB186" s="236"/>
      <c r="MC186" s="236"/>
      <c r="MD186" s="236"/>
      <c r="ME186" s="236"/>
      <c r="MF186" s="236"/>
      <c r="MG186" s="236"/>
      <c r="MH186" s="236"/>
      <c r="MI186" s="236"/>
      <c r="MJ186" s="236"/>
      <c r="MK186" s="236"/>
      <c r="ML186" s="236"/>
      <c r="MM186" s="236"/>
      <c r="MN186" s="236"/>
      <c r="MO186" s="236"/>
      <c r="MP186" s="236"/>
      <c r="MQ186" s="236"/>
      <c r="MR186" s="236"/>
      <c r="MS186" s="236"/>
      <c r="MT186" s="236"/>
      <c r="MU186" s="236"/>
      <c r="MV186" s="236"/>
      <c r="MW186" s="236"/>
      <c r="MX186" s="236"/>
      <c r="MY186" s="236"/>
      <c r="MZ186" s="236"/>
      <c r="NA186" s="236"/>
      <c r="NB186" s="359"/>
      <c r="NC186" s="1159">
        <f>JT162</f>
        <v>44896</v>
      </c>
      <c r="ND186" s="378">
        <f>CV186</f>
        <v>14247.155000000001</v>
      </c>
      <c r="NE186" s="378">
        <f t="shared" ref="NE186" si="2871">FX186</f>
        <v>0</v>
      </c>
      <c r="NF186" s="382">
        <f>JQ186</f>
        <v>0</v>
      </c>
      <c r="NG186" s="274">
        <f>SUM(ND186:NF186)</f>
        <v>14247.155000000001</v>
      </c>
      <c r="NH186" s="819">
        <f>NC186</f>
        <v>44896</v>
      </c>
      <c r="NI186" s="269">
        <f>NG186*NK186</f>
        <v>14247.155000000001</v>
      </c>
      <c r="NJ186" s="274">
        <f>NL186*NG186</f>
        <v>0</v>
      </c>
      <c r="NK186" s="1113">
        <f>(NG186&gt;0)*1</f>
        <v>1</v>
      </c>
      <c r="NL186" s="992">
        <f>(NG186&lt;0)*1</f>
        <v>0</v>
      </c>
      <c r="NM186" s="413">
        <f>NC186</f>
        <v>44896</v>
      </c>
      <c r="NN186" s="378">
        <f>NN185+NG186</f>
        <v>593975.41</v>
      </c>
      <c r="NO186" s="243">
        <f>MAX(NN55:NN186)</f>
        <v>593975.41</v>
      </c>
      <c r="NP186" s="243">
        <f>NN186-NO186</f>
        <v>0</v>
      </c>
      <c r="NQ186" s="276">
        <f>(NP186=NP203)*1</f>
        <v>0</v>
      </c>
      <c r="NR186" s="254">
        <f>NQ186*NM186</f>
        <v>0</v>
      </c>
      <c r="NS186" s="757"/>
      <c r="NT186" s="757"/>
      <c r="NU186" s="758"/>
      <c r="NV186" s="758"/>
      <c r="NW186" s="758"/>
      <c r="NX186" s="234"/>
      <c r="NY186" s="241"/>
      <c r="NZ186" s="241"/>
      <c r="OA186" s="143"/>
      <c r="OB186" s="241"/>
      <c r="OC186" s="241"/>
      <c r="OD186" s="236"/>
      <c r="OE186" s="236"/>
      <c r="OF186" s="236"/>
      <c r="OG186" s="234"/>
      <c r="OH186" s="143"/>
      <c r="OI186" s="236"/>
      <c r="OJ186" s="236"/>
      <c r="OK186" s="236"/>
      <c r="OL186" s="236"/>
      <c r="OM186" s="236"/>
      <c r="ON186" s="236"/>
      <c r="OO186" s="236"/>
      <c r="OP186" s="236"/>
      <c r="OQ186" s="236"/>
      <c r="OR186" s="236"/>
      <c r="OS186" s="236"/>
      <c r="OT186" s="236"/>
      <c r="OU186" s="236"/>
      <c r="OV186" s="236"/>
      <c r="OW186" s="236"/>
      <c r="OX186" s="236"/>
      <c r="OY186" s="236"/>
      <c r="OZ186" s="236"/>
      <c r="PA186" s="236"/>
      <c r="PB186" s="236"/>
      <c r="PC186" s="236"/>
      <c r="PD186" s="236"/>
      <c r="PE186" s="236"/>
      <c r="PF186" s="236"/>
      <c r="PG186" s="236"/>
      <c r="PH186" s="236"/>
      <c r="PI186" s="236"/>
      <c r="PJ186" s="236"/>
      <c r="PK186" s="236"/>
      <c r="PL186" s="236"/>
      <c r="PM186" s="236"/>
      <c r="PN186" s="236"/>
      <c r="PO186" s="236"/>
      <c r="PP186" s="236"/>
      <c r="PQ186" s="236"/>
      <c r="PR186" s="236"/>
      <c r="PS186" s="236"/>
      <c r="PT186" s="236"/>
      <c r="PU186" s="236"/>
      <c r="PV186" s="236"/>
      <c r="PW186" s="236"/>
      <c r="PX186" s="236"/>
      <c r="PY186" s="236"/>
      <c r="PZ186" s="236"/>
      <c r="QA186" s="236"/>
      <c r="QB186" s="236"/>
      <c r="QC186" s="236"/>
      <c r="QD186" s="236"/>
      <c r="QE186" s="236"/>
      <c r="QF186" s="236"/>
      <c r="QG186" s="236"/>
      <c r="QH186" s="236"/>
      <c r="QI186" s="236"/>
      <c r="QJ186" s="236"/>
      <c r="QK186" s="236"/>
      <c r="QL186" s="236"/>
      <c r="QM186" s="236"/>
      <c r="QN186" s="236"/>
      <c r="QO186" s="236"/>
      <c r="QP186" s="236"/>
      <c r="QQ186" s="236"/>
      <c r="QR186" s="236"/>
      <c r="QS186" s="236"/>
      <c r="QT186" s="236"/>
      <c r="QU186" s="236"/>
      <c r="QV186" s="236"/>
      <c r="QW186" s="236"/>
      <c r="QX186" s="236"/>
      <c r="QY186" s="84"/>
      <c r="QZ186" s="84"/>
      <c r="RA186" s="84"/>
      <c r="RB186" s="84"/>
      <c r="RC186" s="84"/>
      <c r="RD186" s="84"/>
      <c r="RE186" s="84"/>
      <c r="RF186" s="84"/>
      <c r="RG186" s="84"/>
      <c r="RH186" s="84"/>
      <c r="RI186" s="84"/>
      <c r="RJ186" s="84"/>
      <c r="RK186" s="84"/>
      <c r="RL186" s="84"/>
      <c r="RM186" s="84"/>
      <c r="RN186" s="84"/>
      <c r="RO186" s="84"/>
      <c r="RP186" s="84"/>
      <c r="RQ186" s="84"/>
      <c r="RR186" s="84"/>
      <c r="RS186" s="84"/>
      <c r="RT186" s="84"/>
      <c r="RU186" s="84"/>
      <c r="RV186" s="84"/>
      <c r="RW186" s="84"/>
      <c r="RX186" s="84"/>
      <c r="RY186" s="84"/>
      <c r="RZ186" s="84"/>
      <c r="SA186" s="84"/>
      <c r="SB186" s="84"/>
      <c r="SC186" s="84"/>
      <c r="SD186" s="84"/>
      <c r="SE186" s="84"/>
      <c r="SF186" s="84"/>
      <c r="SG186" s="84"/>
      <c r="SH186" s="84"/>
      <c r="SI186" s="84"/>
      <c r="SJ186" s="84"/>
      <c r="SK186" s="84"/>
      <c r="SL186" s="84"/>
      <c r="SM186" s="84"/>
      <c r="SN186" s="84"/>
      <c r="SO186" s="84"/>
      <c r="SP186" s="84"/>
      <c r="SQ186" s="84"/>
      <c r="SR186" s="84"/>
      <c r="SS186" s="84"/>
      <c r="ST186" s="84"/>
      <c r="SU186" s="84"/>
      <c r="SV186" s="84"/>
      <c r="SW186" s="84"/>
      <c r="SX186" s="84"/>
      <c r="SY186" s="84"/>
      <c r="SZ186" s="84"/>
      <c r="TA186" s="84"/>
      <c r="TB186" s="84"/>
      <c r="TC186" s="84"/>
      <c r="TD186" s="84"/>
      <c r="TE186" s="84"/>
      <c r="TF186" s="84"/>
      <c r="TG186" s="84"/>
      <c r="TH186" s="84"/>
      <c r="TI186" s="84"/>
      <c r="TJ186" s="84"/>
      <c r="TK186" s="84"/>
      <c r="TL186" s="84"/>
      <c r="TM186" s="84"/>
      <c r="TN186" s="84"/>
      <c r="TO186" s="84"/>
      <c r="TP186" s="84"/>
      <c r="TQ186" s="84"/>
      <c r="TR186" s="84"/>
      <c r="TS186" s="84"/>
      <c r="TT186" s="84"/>
      <c r="TU186" s="84"/>
      <c r="TV186" s="84"/>
      <c r="TW186" s="84"/>
      <c r="TX186" s="84"/>
      <c r="TY186" s="84"/>
      <c r="TZ186" s="84"/>
      <c r="UA186" s="84"/>
      <c r="UB186" s="84"/>
      <c r="UC186" s="84"/>
      <c r="UD186" s="84"/>
      <c r="UE186" s="84"/>
      <c r="UF186" s="84"/>
      <c r="UG186" s="84"/>
      <c r="UH186" s="84"/>
      <c r="UI186" s="84"/>
    </row>
    <row r="187" spans="1:555" s="90" customFormat="1" ht="19.5" customHeight="1" x14ac:dyDescent="0.35">
      <c r="A187" s="84"/>
      <c r="B187" s="1167"/>
      <c r="C187" s="867"/>
      <c r="D187" s="869"/>
      <c r="E187" s="869"/>
      <c r="F187" s="871" t="s">
        <v>35</v>
      </c>
      <c r="G187" s="870"/>
      <c r="H187" s="954" t="s">
        <v>18</v>
      </c>
      <c r="I187" s="355"/>
      <c r="J187" s="355"/>
      <c r="K187" s="355"/>
      <c r="L187" s="1146"/>
      <c r="M187" s="330"/>
      <c r="N187" s="1215" t="s">
        <v>89</v>
      </c>
      <c r="O187" s="498"/>
      <c r="P187" s="330"/>
      <c r="Q187" s="576" t="s">
        <v>89</v>
      </c>
      <c r="R187" s="274"/>
      <c r="S187" s="499"/>
      <c r="T187" s="1037" t="s">
        <v>89</v>
      </c>
      <c r="U187" s="269"/>
      <c r="V187" s="499"/>
      <c r="W187" s="1037" t="s">
        <v>89</v>
      </c>
      <c r="X187" s="269"/>
      <c r="Y187" s="499"/>
      <c r="Z187" s="617" t="s">
        <v>89</v>
      </c>
      <c r="AA187" s="392"/>
      <c r="AB187" s="330"/>
      <c r="AC187" s="607" t="s">
        <v>89</v>
      </c>
      <c r="AD187" s="274"/>
      <c r="AE187" s="499"/>
      <c r="AF187" s="1037" t="s">
        <v>89</v>
      </c>
      <c r="AG187" s="274"/>
      <c r="AH187" s="499"/>
      <c r="AI187" s="1037" t="s">
        <v>89</v>
      </c>
      <c r="AJ187" s="392"/>
      <c r="AK187" s="330"/>
      <c r="AL187" s="1037" t="s">
        <v>89</v>
      </c>
      <c r="AM187" s="274"/>
      <c r="AN187" s="499"/>
      <c r="AO187" s="1037" t="s">
        <v>89</v>
      </c>
      <c r="AP187" s="392"/>
      <c r="AQ187" s="660"/>
      <c r="AR187" s="270" t="s">
        <v>89</v>
      </c>
      <c r="AS187" s="388"/>
      <c r="AT187" s="669"/>
      <c r="AU187" s="270" t="s">
        <v>89</v>
      </c>
      <c r="AV187" s="270"/>
      <c r="AW187" s="675"/>
      <c r="AX187" s="270" t="s">
        <v>89</v>
      </c>
      <c r="AY187" s="270"/>
      <c r="AZ187" s="660"/>
      <c r="BA187" s="270" t="s">
        <v>89</v>
      </c>
      <c r="BB187" s="388"/>
      <c r="BC187" s="330"/>
      <c r="BD187" s="270" t="s">
        <v>89</v>
      </c>
      <c r="BE187" s="274"/>
      <c r="BF187" s="499"/>
      <c r="BG187" s="1037" t="s">
        <v>89</v>
      </c>
      <c r="BH187" s="358"/>
      <c r="BI187" s="499"/>
      <c r="BJ187" s="576" t="s">
        <v>89</v>
      </c>
      <c r="BK187" s="269"/>
      <c r="BL187" s="499"/>
      <c r="BM187" s="576" t="s">
        <v>89</v>
      </c>
      <c r="BN187" s="269"/>
      <c r="BO187" s="499"/>
      <c r="BP187" s="270" t="s">
        <v>89</v>
      </c>
      <c r="BQ187" s="274"/>
      <c r="BR187" s="499"/>
      <c r="BS187" s="617" t="s">
        <v>89</v>
      </c>
      <c r="BT187" s="269"/>
      <c r="BU187" s="499"/>
      <c r="BV187" s="617" t="s">
        <v>89</v>
      </c>
      <c r="BW187" s="392"/>
      <c r="BX187" s="499"/>
      <c r="BY187" s="1037" t="s">
        <v>89</v>
      </c>
      <c r="BZ187" s="392"/>
      <c r="CA187" s="297"/>
      <c r="CB187" s="1037" t="s">
        <v>89</v>
      </c>
      <c r="CC187" s="269"/>
      <c r="CD187" s="297"/>
      <c r="CE187" s="270" t="s">
        <v>89</v>
      </c>
      <c r="CF187" s="269"/>
      <c r="CG187" s="297"/>
      <c r="CH187" s="1037" t="s">
        <v>89</v>
      </c>
      <c r="CI187" s="269"/>
      <c r="CJ187" s="499"/>
      <c r="CK187" s="270"/>
      <c r="CL187" s="392"/>
      <c r="CM187" s="330"/>
      <c r="CN187" s="270"/>
      <c r="CO187" s="269"/>
      <c r="CP187" s="501"/>
      <c r="CQ187" s="270"/>
      <c r="CR187" s="299"/>
      <c r="CS187" s="330"/>
      <c r="CT187" s="270"/>
      <c r="CU187" s="274"/>
      <c r="CV187" s="1209" t="s">
        <v>190</v>
      </c>
      <c r="CW187" s="502"/>
      <c r="CX187" s="223"/>
      <c r="CY187" s="1127"/>
      <c r="CZ187" s="303"/>
      <c r="DA187" s="269" t="s">
        <v>89</v>
      </c>
      <c r="DB187" s="299"/>
      <c r="DC187" s="303"/>
      <c r="DD187" s="298"/>
      <c r="DE187" s="299"/>
      <c r="DF187" s="297"/>
      <c r="DG187" s="1215" t="s">
        <v>89</v>
      </c>
      <c r="DH187" s="299"/>
      <c r="DI187" s="297"/>
      <c r="DJ187" s="1037" t="s">
        <v>89</v>
      </c>
      <c r="DK187" s="596"/>
      <c r="DL187" s="297"/>
      <c r="DM187" s="1215" t="s">
        <v>89</v>
      </c>
      <c r="DN187" s="299"/>
      <c r="DO187" s="330"/>
      <c r="DP187" s="607" t="s">
        <v>89</v>
      </c>
      <c r="DQ187" s="274"/>
      <c r="DR187" s="499"/>
      <c r="DS187" s="607" t="s">
        <v>89</v>
      </c>
      <c r="DT187" s="274"/>
      <c r="DU187" s="300"/>
      <c r="DV187" s="269" t="s">
        <v>89</v>
      </c>
      <c r="DW187" s="299"/>
      <c r="DX187" s="300"/>
      <c r="DY187" s="269" t="s">
        <v>89</v>
      </c>
      <c r="DZ187" s="299"/>
      <c r="EA187" s="300"/>
      <c r="EB187" s="1059" t="s">
        <v>89</v>
      </c>
      <c r="EC187" s="299"/>
      <c r="ED187" s="276"/>
      <c r="EE187" s="269" t="s">
        <v>89</v>
      </c>
      <c r="EF187" s="269"/>
      <c r="EG187" s="316"/>
      <c r="EH187" s="269" t="s">
        <v>89</v>
      </c>
      <c r="EI187" s="358"/>
      <c r="EJ187" s="276"/>
      <c r="EK187" s="269" t="s">
        <v>89</v>
      </c>
      <c r="EL187" s="269"/>
      <c r="EM187" s="300"/>
      <c r="EN187" s="1226" t="s">
        <v>89</v>
      </c>
      <c r="EO187" s="299"/>
      <c r="EP187" s="300"/>
      <c r="EQ187" s="269" t="s">
        <v>89</v>
      </c>
      <c r="ER187" s="299"/>
      <c r="ES187" s="300"/>
      <c r="ET187" s="1037" t="s">
        <v>89</v>
      </c>
      <c r="EU187" s="299"/>
      <c r="EV187" s="300"/>
      <c r="EW187" s="1037" t="s">
        <v>89</v>
      </c>
      <c r="EX187" s="299"/>
      <c r="EY187" s="300"/>
      <c r="EZ187" s="1037" t="s">
        <v>89</v>
      </c>
      <c r="FA187" s="299"/>
      <c r="FB187" s="300"/>
      <c r="FC187" s="1037" t="s">
        <v>89</v>
      </c>
      <c r="FD187" s="299"/>
      <c r="FE187" s="300"/>
      <c r="FF187" s="269" t="s">
        <v>89</v>
      </c>
      <c r="FG187" s="299"/>
      <c r="FH187" s="300"/>
      <c r="FI187" s="1093"/>
      <c r="FJ187" s="299"/>
      <c r="FK187" s="301"/>
      <c r="FL187" s="1037" t="s">
        <v>89</v>
      </c>
      <c r="FM187" s="269"/>
      <c r="FN187" s="301"/>
      <c r="FO187" s="1037" t="s">
        <v>89</v>
      </c>
      <c r="FP187" s="269"/>
      <c r="FQ187" s="269"/>
      <c r="FR187" s="301"/>
      <c r="FS187" s="269" t="s">
        <v>89</v>
      </c>
      <c r="FT187" s="269"/>
      <c r="FU187" s="301"/>
      <c r="FV187" s="269" t="s">
        <v>89</v>
      </c>
      <c r="FW187" s="269"/>
      <c r="FX187" s="745" t="s">
        <v>89</v>
      </c>
      <c r="FY187" s="492"/>
      <c r="FZ187" s="302"/>
      <c r="GA187" s="1131"/>
      <c r="GB187" s="316"/>
      <c r="GC187" s="1215" t="s">
        <v>89</v>
      </c>
      <c r="GD187" s="274"/>
      <c r="GE187" s="550"/>
      <c r="GF187" s="1037" t="s">
        <v>89</v>
      </c>
      <c r="GG187" s="392"/>
      <c r="GH187" s="276"/>
      <c r="GI187" s="1037" t="s">
        <v>89</v>
      </c>
      <c r="GJ187" s="274"/>
      <c r="GK187" s="550"/>
      <c r="GL187" s="274" t="s">
        <v>89</v>
      </c>
      <c r="GM187" s="392"/>
      <c r="GN187" s="274"/>
      <c r="GO187" s="269" t="s">
        <v>89</v>
      </c>
      <c r="GP187" s="274"/>
      <c r="GQ187" s="499"/>
      <c r="GR187" s="607" t="s">
        <v>89</v>
      </c>
      <c r="GS187" s="274"/>
      <c r="GT187" s="499"/>
      <c r="GU187" s="607" t="s">
        <v>89</v>
      </c>
      <c r="GV187" s="274"/>
      <c r="GW187" s="636"/>
      <c r="GX187" s="269" t="s">
        <v>89</v>
      </c>
      <c r="GY187" s="274"/>
      <c r="GZ187" s="499"/>
      <c r="HA187" s="269" t="s">
        <v>89</v>
      </c>
      <c r="HB187" s="274"/>
      <c r="HC187" s="499"/>
      <c r="HD187" s="1037" t="s">
        <v>89</v>
      </c>
      <c r="HE187" s="274"/>
      <c r="HF187" s="691"/>
      <c r="HG187" s="317" t="s">
        <v>89</v>
      </c>
      <c r="HH187" s="498"/>
      <c r="HI187" s="691"/>
      <c r="HJ187" s="317" t="s">
        <v>89</v>
      </c>
      <c r="HK187" s="498"/>
      <c r="HL187" s="276"/>
      <c r="HM187" s="317" t="s">
        <v>89</v>
      </c>
      <c r="HN187" s="498"/>
      <c r="HO187" s="689"/>
      <c r="HP187" s="317" t="s">
        <v>89</v>
      </c>
      <c r="HQ187" s="498"/>
      <c r="HR187" s="499"/>
      <c r="HS187" s="617"/>
      <c r="HT187" s="392"/>
      <c r="HU187" s="691"/>
      <c r="HV187" s="317" t="s">
        <v>89</v>
      </c>
      <c r="HW187" s="498"/>
      <c r="HX187" s="499"/>
      <c r="HY187" s="617"/>
      <c r="HZ187" s="274"/>
      <c r="IA187" s="316"/>
      <c r="IB187" s="317" t="s">
        <v>89</v>
      </c>
      <c r="IC187" s="317"/>
      <c r="ID187" s="499"/>
      <c r="IE187" s="270" t="s">
        <v>89</v>
      </c>
      <c r="IF187" s="392"/>
      <c r="IG187" s="316"/>
      <c r="IH187" s="317" t="s">
        <v>89</v>
      </c>
      <c r="II187" s="498"/>
      <c r="IJ187" s="316"/>
      <c r="IK187" s="298" t="s">
        <v>89</v>
      </c>
      <c r="IL187" s="317"/>
      <c r="IM187" s="499"/>
      <c r="IN187" s="270" t="s">
        <v>89</v>
      </c>
      <c r="IO187" s="392"/>
      <c r="IP187" s="499"/>
      <c r="IQ187" s="1037" t="s">
        <v>89</v>
      </c>
      <c r="IR187" s="392"/>
      <c r="IS187" s="499"/>
      <c r="IT187" s="270"/>
      <c r="IU187" s="392"/>
      <c r="IV187" s="499"/>
      <c r="IW187" s="617" t="s">
        <v>89</v>
      </c>
      <c r="IX187" s="392"/>
      <c r="IY187" s="499"/>
      <c r="IZ187" s="617"/>
      <c r="JA187" s="392"/>
      <c r="JB187" s="385"/>
      <c r="JC187" s="270" t="s">
        <v>89</v>
      </c>
      <c r="JD187" s="392"/>
      <c r="JE187" s="499"/>
      <c r="JF187" s="617" t="s">
        <v>89</v>
      </c>
      <c r="JG187" s="392"/>
      <c r="JH187" s="499"/>
      <c r="JI187" s="1037" t="s">
        <v>89</v>
      </c>
      <c r="JJ187" s="392"/>
      <c r="JK187" s="499"/>
      <c r="JL187" s="617" t="s">
        <v>89</v>
      </c>
      <c r="JM187" s="392"/>
      <c r="JN187" s="499"/>
      <c r="JO187" s="617" t="s">
        <v>89</v>
      </c>
      <c r="JP187" s="392"/>
      <c r="JQ187" s="301" t="s">
        <v>89</v>
      </c>
      <c r="JR187" s="498"/>
      <c r="JS187" s="223"/>
      <c r="JT187" s="236"/>
      <c r="JU187" s="236"/>
      <c r="JV187" s="236"/>
      <c r="JW187" s="236"/>
      <c r="JX187" s="236"/>
      <c r="JY187" s="236"/>
      <c r="JZ187" s="236"/>
      <c r="KA187" s="236"/>
      <c r="KB187" s="236"/>
      <c r="KC187" s="236"/>
      <c r="KD187" s="236"/>
      <c r="KE187" s="236"/>
      <c r="KF187" s="236"/>
      <c r="KG187" s="236"/>
      <c r="KH187" s="236"/>
      <c r="KI187" s="236"/>
      <c r="KJ187" s="236"/>
      <c r="KK187" s="236"/>
      <c r="KL187" s="236"/>
      <c r="KM187" s="236"/>
      <c r="KN187" s="236"/>
      <c r="KO187" s="236"/>
      <c r="KP187" s="236"/>
      <c r="KQ187" s="236"/>
      <c r="KR187" s="236"/>
      <c r="KS187" s="236"/>
      <c r="KT187" s="143"/>
      <c r="KU187" s="236"/>
      <c r="KV187" s="236"/>
      <c r="KW187" s="236"/>
      <c r="KX187" s="236"/>
      <c r="KY187" s="236"/>
      <c r="KZ187" s="236"/>
      <c r="LA187" s="236"/>
      <c r="LB187" s="236"/>
      <c r="LC187" s="236"/>
      <c r="LD187" s="236"/>
      <c r="LE187" s="236"/>
      <c r="LF187" s="236"/>
      <c r="LG187" s="236"/>
      <c r="LH187" s="236"/>
      <c r="LI187" s="236"/>
      <c r="LJ187" s="236"/>
      <c r="LK187" s="236"/>
      <c r="LL187" s="236"/>
      <c r="LM187" s="236"/>
      <c r="LN187" s="236"/>
      <c r="LO187" s="236"/>
      <c r="LP187" s="236"/>
      <c r="LQ187" s="236"/>
      <c r="LR187" s="143"/>
      <c r="LS187" s="236"/>
      <c r="LT187" s="236"/>
      <c r="LU187" s="236"/>
      <c r="LV187" s="236"/>
      <c r="LW187" s="236"/>
      <c r="LX187" s="236"/>
      <c r="LY187" s="236"/>
      <c r="LZ187" s="236"/>
      <c r="MA187" s="236"/>
      <c r="MB187" s="236"/>
      <c r="MC187" s="236"/>
      <c r="MD187" s="236"/>
      <c r="ME187" s="236"/>
      <c r="MF187" s="236"/>
      <c r="MG187" s="236"/>
      <c r="MH187" s="236"/>
      <c r="MI187" s="236"/>
      <c r="MJ187" s="236"/>
      <c r="MK187" s="236"/>
      <c r="ML187" s="236"/>
      <c r="MM187" s="236"/>
      <c r="MN187" s="236"/>
      <c r="MO187" s="236"/>
      <c r="MP187" s="236"/>
      <c r="MQ187" s="236"/>
      <c r="MR187" s="236"/>
      <c r="MS187" s="236"/>
      <c r="MT187" s="236"/>
      <c r="MU187" s="236"/>
      <c r="MV187" s="236"/>
      <c r="MW187" s="236"/>
      <c r="MX187" s="236"/>
      <c r="MY187" s="236"/>
      <c r="MZ187" s="236"/>
      <c r="NA187" s="236"/>
      <c r="NB187" s="359"/>
      <c r="NC187" s="1159"/>
      <c r="ND187" s="378"/>
      <c r="NE187" s="378"/>
      <c r="NF187" s="382"/>
      <c r="NG187" s="274"/>
      <c r="NH187" s="819"/>
      <c r="NI187" s="269"/>
      <c r="NJ187" s="274"/>
      <c r="NK187" s="1113"/>
      <c r="NL187" s="992"/>
      <c r="NM187" s="413"/>
      <c r="NN187" s="378"/>
      <c r="NO187" s="243"/>
      <c r="NP187" s="243"/>
      <c r="NQ187" s="276"/>
      <c r="NR187" s="254"/>
      <c r="NS187" s="757"/>
      <c r="NT187" s="757"/>
      <c r="NU187" s="758"/>
      <c r="NV187" s="758"/>
      <c r="NW187" s="758"/>
      <c r="NX187" s="234"/>
      <c r="NY187" s="241"/>
      <c r="NZ187" s="241"/>
      <c r="OA187" s="143"/>
      <c r="OB187" s="241"/>
      <c r="OC187" s="241"/>
      <c r="OD187" s="236"/>
      <c r="OE187" s="236"/>
      <c r="OF187" s="236"/>
      <c r="OG187" s="234"/>
      <c r="OH187" s="143"/>
      <c r="OI187" s="236"/>
      <c r="OJ187" s="236"/>
      <c r="OK187" s="236"/>
      <c r="OL187" s="236"/>
      <c r="OM187" s="236"/>
      <c r="ON187" s="236"/>
      <c r="OO187" s="236"/>
      <c r="OP187" s="236"/>
      <c r="OQ187" s="236"/>
      <c r="OR187" s="236"/>
      <c r="OS187" s="236"/>
      <c r="OT187" s="236"/>
      <c r="OU187" s="236"/>
      <c r="OV187" s="236"/>
      <c r="OW187" s="236"/>
      <c r="OX187" s="236"/>
      <c r="OY187" s="236"/>
      <c r="OZ187" s="236"/>
      <c r="PA187" s="236"/>
      <c r="PB187" s="236"/>
      <c r="PC187" s="236"/>
      <c r="PD187" s="236"/>
      <c r="PE187" s="236"/>
      <c r="PF187" s="236"/>
      <c r="PG187" s="236"/>
      <c r="PH187" s="236"/>
      <c r="PI187" s="236"/>
      <c r="PJ187" s="236"/>
      <c r="PK187" s="236"/>
      <c r="PL187" s="236"/>
      <c r="PM187" s="236"/>
      <c r="PN187" s="236"/>
      <c r="PO187" s="236"/>
      <c r="PP187" s="236"/>
      <c r="PQ187" s="236"/>
      <c r="PR187" s="236"/>
      <c r="PS187" s="236"/>
      <c r="PT187" s="236"/>
      <c r="PU187" s="236"/>
      <c r="PV187" s="236"/>
      <c r="PW187" s="236"/>
      <c r="PX187" s="236"/>
      <c r="PY187" s="236"/>
      <c r="PZ187" s="236"/>
      <c r="QA187" s="236"/>
      <c r="QB187" s="236"/>
      <c r="QC187" s="236"/>
      <c r="QD187" s="236"/>
      <c r="QE187" s="236"/>
      <c r="QF187" s="236"/>
      <c r="QG187" s="236"/>
      <c r="QH187" s="236"/>
      <c r="QI187" s="236"/>
      <c r="QJ187" s="236"/>
      <c r="QK187" s="236"/>
      <c r="QL187" s="236"/>
      <c r="QM187" s="236"/>
      <c r="QN187" s="236"/>
      <c r="QO187" s="236"/>
      <c r="QP187" s="236"/>
      <c r="QQ187" s="236"/>
      <c r="QR187" s="236"/>
      <c r="QS187" s="236"/>
      <c r="QT187" s="236"/>
      <c r="QU187" s="236"/>
      <c r="QV187" s="236"/>
      <c r="QW187" s="236"/>
      <c r="QX187" s="236"/>
      <c r="QY187" s="84"/>
      <c r="QZ187" s="84"/>
      <c r="RA187" s="84"/>
      <c r="RB187" s="84"/>
      <c r="RC187" s="84"/>
      <c r="RD187" s="84"/>
      <c r="RE187" s="84"/>
      <c r="RF187" s="84"/>
      <c r="RG187" s="84"/>
      <c r="RH187" s="84"/>
      <c r="RI187" s="84"/>
      <c r="RJ187" s="84"/>
      <c r="RK187" s="84"/>
      <c r="RL187" s="84"/>
      <c r="RM187" s="84"/>
      <c r="RN187" s="84"/>
      <c r="RO187" s="84"/>
      <c r="RP187" s="84"/>
      <c r="RQ187" s="84"/>
      <c r="RR187" s="84"/>
      <c r="RS187" s="84"/>
      <c r="RT187" s="84"/>
      <c r="RU187" s="84"/>
      <c r="RV187" s="84"/>
      <c r="RW187" s="84"/>
      <c r="RX187" s="84"/>
      <c r="RY187" s="84"/>
      <c r="RZ187" s="84"/>
      <c r="SA187" s="84"/>
      <c r="SB187" s="84"/>
      <c r="SC187" s="84"/>
      <c r="SD187" s="84"/>
      <c r="SE187" s="84"/>
      <c r="SF187" s="84"/>
      <c r="SG187" s="84"/>
      <c r="SH187" s="84"/>
      <c r="SI187" s="84"/>
      <c r="SJ187" s="84"/>
      <c r="SK187" s="84"/>
      <c r="SL187" s="84"/>
      <c r="SM187" s="84"/>
      <c r="SN187" s="84"/>
      <c r="SO187" s="84"/>
      <c r="SP187" s="84"/>
      <c r="SQ187" s="84"/>
      <c r="SR187" s="84"/>
      <c r="SS187" s="84"/>
      <c r="ST187" s="84"/>
      <c r="SU187" s="84"/>
      <c r="SV187" s="84"/>
      <c r="SW187" s="84"/>
      <c r="SX187" s="84"/>
      <c r="SY187" s="84"/>
      <c r="SZ187" s="84"/>
      <c r="TA187" s="84"/>
      <c r="TB187" s="84"/>
      <c r="TC187" s="84"/>
      <c r="TD187" s="84"/>
      <c r="TE187" s="84"/>
      <c r="TF187" s="84"/>
      <c r="TG187" s="84"/>
      <c r="TH187" s="84"/>
      <c r="TI187" s="84"/>
      <c r="TJ187" s="84"/>
      <c r="TK187" s="84"/>
      <c r="TL187" s="84"/>
      <c r="TM187" s="84"/>
      <c r="TN187" s="84"/>
      <c r="TO187" s="84"/>
      <c r="TP187" s="84"/>
      <c r="TQ187" s="84"/>
      <c r="TR187" s="84"/>
      <c r="TS187" s="84"/>
      <c r="TT187" s="84"/>
      <c r="TU187" s="84"/>
      <c r="TV187" s="84"/>
      <c r="TW187" s="84"/>
      <c r="TX187" s="84"/>
      <c r="TY187" s="84"/>
      <c r="TZ187" s="84"/>
      <c r="UA187" s="84"/>
      <c r="UB187" s="84"/>
      <c r="UC187" s="84"/>
      <c r="UD187" s="84"/>
      <c r="UE187" s="84"/>
      <c r="UF187" s="84"/>
      <c r="UG187" s="84"/>
      <c r="UH187" s="84"/>
      <c r="UI187" s="84"/>
    </row>
    <row r="188" spans="1:555" s="90" customFormat="1" ht="19.5" customHeight="1" x14ac:dyDescent="0.35">
      <c r="A188" s="84"/>
      <c r="B188" s="1167"/>
      <c r="C188" s="867"/>
      <c r="D188" s="869"/>
      <c r="E188" s="869"/>
      <c r="F188" s="872">
        <f>SUM(F175:F187)</f>
        <v>142420.68000000002</v>
      </c>
      <c r="G188" s="873"/>
      <c r="H188" s="955">
        <f>F188/D55</f>
        <v>5.6968272000000013</v>
      </c>
      <c r="I188" s="503"/>
      <c r="L188" s="1146"/>
      <c r="M188" s="330"/>
      <c r="N188" s="384">
        <v>238452.5</v>
      </c>
      <c r="O188" s="498"/>
      <c r="P188" s="330"/>
      <c r="Q188" s="537">
        <f>SUM(Q175:Q187)</f>
        <v>23845.260000000002</v>
      </c>
      <c r="R188" s="274">
        <f>Q188*P188</f>
        <v>0</v>
      </c>
      <c r="S188" s="499"/>
      <c r="T188" s="1038">
        <v>312241</v>
      </c>
      <c r="U188" s="269"/>
      <c r="V188" s="499"/>
      <c r="W188" s="1038">
        <v>31224.1</v>
      </c>
      <c r="X188" s="269"/>
      <c r="Y188" s="499"/>
      <c r="Z188" s="415">
        <f>SUM(Z175:Z187)</f>
        <v>71422.5</v>
      </c>
      <c r="AA188" s="358"/>
      <c r="AB188" s="330"/>
      <c r="AC188" s="304">
        <f>SUM(AC175:AC187)</f>
        <v>35711.25</v>
      </c>
      <c r="AD188" s="274"/>
      <c r="AE188" s="499"/>
      <c r="AF188" s="1038">
        <v>7142.25</v>
      </c>
      <c r="AG188" s="274"/>
      <c r="AH188" s="499"/>
      <c r="AI188" s="1038">
        <v>106108.75</v>
      </c>
      <c r="AJ188" s="392"/>
      <c r="AK188" s="499"/>
      <c r="AL188" s="1038">
        <v>53054.37</v>
      </c>
      <c r="AM188" s="274"/>
      <c r="AN188" s="499"/>
      <c r="AO188" s="1038">
        <v>21221.75</v>
      </c>
      <c r="AP188" s="392"/>
      <c r="AQ188" s="318"/>
      <c r="AR188" s="304">
        <f>SUM(AR175:AR187)</f>
        <v>94635.5</v>
      </c>
      <c r="AS188" s="544"/>
      <c r="AT188" s="277"/>
      <c r="AU188" s="304">
        <f>SUM(AU175:AU187)</f>
        <v>47317.77</v>
      </c>
      <c r="AV188" s="304"/>
      <c r="AW188" s="591"/>
      <c r="AX188" s="304">
        <f>SUM(AX175:AX187)</f>
        <v>9463.57</v>
      </c>
      <c r="AY188" s="304"/>
      <c r="AZ188" s="318"/>
      <c r="BA188" s="304">
        <f>SUM(BA175:BA187)</f>
        <v>24350</v>
      </c>
      <c r="BB188" s="544"/>
      <c r="BC188" s="318"/>
      <c r="BD188" s="304">
        <f>SUM(BD175:BD187)</f>
        <v>3880</v>
      </c>
      <c r="BE188" s="544"/>
      <c r="BF188" s="318"/>
      <c r="BG188" s="1038">
        <v>37262.5</v>
      </c>
      <c r="BH188" s="544"/>
      <c r="BI188" s="318"/>
      <c r="BJ188" s="699">
        <f>SUM(BJ175:BJ187)</f>
        <v>32706.25</v>
      </c>
      <c r="BK188" s="544"/>
      <c r="BL188" s="318"/>
      <c r="BM188" s="699">
        <f>SUM(BM175:BM187)</f>
        <v>16353.125</v>
      </c>
      <c r="BN188" s="544"/>
      <c r="BO188" s="318"/>
      <c r="BP188" s="699">
        <f>SUM(BP175:BP187)</f>
        <v>25137.5</v>
      </c>
      <c r="BQ188" s="544"/>
      <c r="BR188" s="318"/>
      <c r="BS188" s="699">
        <f>SUM(BS175:BS187)</f>
        <v>37581.25</v>
      </c>
      <c r="BT188" s="544"/>
      <c r="BU188" s="499"/>
      <c r="BV188" s="699">
        <f>SUM(BV175:BV187)</f>
        <v>18790.625</v>
      </c>
      <c r="BW188" s="358"/>
      <c r="BX188" s="499"/>
      <c r="BY188" s="1038">
        <v>40315</v>
      </c>
      <c r="BZ188" s="358"/>
      <c r="CA188" s="499"/>
      <c r="CB188" s="1038">
        <v>143800</v>
      </c>
      <c r="CC188" s="269"/>
      <c r="CD188" s="499"/>
      <c r="CE188" s="699">
        <f>SUM(CE175:CE187)</f>
        <v>71900</v>
      </c>
      <c r="CF188" s="358"/>
      <c r="CG188" s="499"/>
      <c r="CH188" s="1038">
        <v>14380</v>
      </c>
      <c r="CI188" s="269"/>
      <c r="CJ188" s="499">
        <f>CJ182</f>
        <v>0</v>
      </c>
      <c r="CK188" s="271"/>
      <c r="CL188" s="392">
        <f>CK188*CJ188</f>
        <v>0</v>
      </c>
      <c r="CM188" s="499">
        <f>CM182</f>
        <v>0</v>
      </c>
      <c r="CN188" s="271"/>
      <c r="CO188" s="269">
        <f>CN188*CM188</f>
        <v>0</v>
      </c>
      <c r="CP188" s="501">
        <f>CP182</f>
        <v>0</v>
      </c>
      <c r="CQ188" s="271"/>
      <c r="CR188" s="299"/>
      <c r="CS188" s="330">
        <f>CS182</f>
        <v>1</v>
      </c>
      <c r="CT188" s="271"/>
      <c r="CU188" s="274">
        <f>CT188*CS188</f>
        <v>0</v>
      </c>
      <c r="CV188" s="1206">
        <f>SUM(CV175:CV187)</f>
        <v>142420.68000000002</v>
      </c>
      <c r="CW188" s="371"/>
      <c r="CX188" s="223"/>
      <c r="CY188" s="1127"/>
      <c r="CZ188" s="297"/>
      <c r="DA188" s="230">
        <f>SUM(DA175:DA187)</f>
        <v>114002</v>
      </c>
      <c r="DB188" s="305"/>
      <c r="DC188" s="297"/>
      <c r="DD188" s="230">
        <f>SUM(DD175:DD187)</f>
        <v>11400.195000000002</v>
      </c>
      <c r="DE188" s="305"/>
      <c r="DF188" s="297"/>
      <c r="DG188" s="384">
        <v>129859.3</v>
      </c>
      <c r="DH188" s="305"/>
      <c r="DI188" s="297"/>
      <c r="DJ188" s="1038">
        <v>12985.93</v>
      </c>
      <c r="DK188" s="596"/>
      <c r="DL188" s="297"/>
      <c r="DM188" s="384">
        <v>43400</v>
      </c>
      <c r="DN188" s="596"/>
      <c r="DO188" s="330"/>
      <c r="DP188" s="304">
        <f>SUM(DP175:DP187)</f>
        <v>21700</v>
      </c>
      <c r="DQ188" s="274"/>
      <c r="DR188" s="499"/>
      <c r="DS188" s="304">
        <f>SUM(DS175:DS187)</f>
        <v>4340</v>
      </c>
      <c r="DT188" s="274"/>
      <c r="DU188" s="300"/>
      <c r="DV188" s="278">
        <f>SUM(DV175:DV187)</f>
        <v>67972.5</v>
      </c>
      <c r="DW188" s="299"/>
      <c r="DX188" s="300"/>
      <c r="DY188" s="304">
        <f>SUM(DY175:DY187)</f>
        <v>33986.25</v>
      </c>
      <c r="DZ188" s="299"/>
      <c r="EA188" s="300"/>
      <c r="EB188" s="759">
        <f>SUM(EB175:EB187)</f>
        <v>13594.5</v>
      </c>
      <c r="EC188" s="299"/>
      <c r="ED188" s="276"/>
      <c r="EE188" s="230">
        <f>SUM(EE175:EE187)</f>
        <v>41262.5</v>
      </c>
      <c r="EF188" s="269"/>
      <c r="EG188" s="316"/>
      <c r="EH188" s="230">
        <f>SUM(EH175:EH187)</f>
        <v>20631.25</v>
      </c>
      <c r="EI188" s="358"/>
      <c r="EJ188" s="276"/>
      <c r="EK188" s="230">
        <f>SUM(EK175:EK187)</f>
        <v>4126.25</v>
      </c>
      <c r="EL188" s="269"/>
      <c r="EM188" s="300"/>
      <c r="EN188" s="1227">
        <v>7245</v>
      </c>
      <c r="EO188" s="299"/>
      <c r="EP188" s="300"/>
      <c r="EQ188" s="230">
        <f>SUM(EQ175:EQ187)</f>
        <v>1555</v>
      </c>
      <c r="ER188" s="299"/>
      <c r="ES188" s="300"/>
      <c r="ET188" s="1038">
        <v>24765</v>
      </c>
      <c r="EU188" s="299"/>
      <c r="EV188" s="300"/>
      <c r="EW188" s="1038">
        <v>22081.25</v>
      </c>
      <c r="EX188" s="299"/>
      <c r="EY188" s="300"/>
      <c r="EZ188" s="1038">
        <v>11040.63</v>
      </c>
      <c r="FA188" s="299"/>
      <c r="FB188" s="300"/>
      <c r="FC188" s="1038">
        <f>SUM(FC175:FC186)</f>
        <v>24418.75</v>
      </c>
      <c r="FD188" s="299"/>
      <c r="FE188" s="300"/>
      <c r="FF188" s="304">
        <f>SUM(FF175:FF187)</f>
        <v>21362.5</v>
      </c>
      <c r="FG188" s="299"/>
      <c r="FH188" s="300"/>
      <c r="FI188" s="304">
        <f>SUM(FI175:FI187)</f>
        <v>10681.249999999998</v>
      </c>
      <c r="FJ188" s="299"/>
      <c r="FK188" s="300"/>
      <c r="FL188" s="1038">
        <v>17995</v>
      </c>
      <c r="FM188" s="269"/>
      <c r="FN188" s="301"/>
      <c r="FO188" s="1038">
        <v>89310</v>
      </c>
      <c r="FP188" s="269"/>
      <c r="FQ188" s="269">
        <f>FO188+FQ173</f>
        <v>310630</v>
      </c>
      <c r="FR188" s="300"/>
      <c r="FS188" s="304">
        <f>SUM(FS175:FS187)</f>
        <v>44655</v>
      </c>
      <c r="FT188" s="269"/>
      <c r="FU188" s="300"/>
      <c r="FV188" s="304">
        <f>SUM(FV175:FV187)</f>
        <v>8931</v>
      </c>
      <c r="FW188" s="269"/>
      <c r="FX188" s="746">
        <f>SUM(FX175:FX187)</f>
        <v>0</v>
      </c>
      <c r="FY188" s="492"/>
      <c r="FZ188" s="302"/>
      <c r="GA188" s="1131"/>
      <c r="GB188" s="316"/>
      <c r="GC188" s="384">
        <v>47456.25</v>
      </c>
      <c r="GD188" s="267"/>
      <c r="GE188" s="551"/>
      <c r="GF188" s="1038">
        <v>4745.63</v>
      </c>
      <c r="GG188" s="545"/>
      <c r="GH188" s="277"/>
      <c r="GI188" s="1038">
        <v>105497.5</v>
      </c>
      <c r="GJ188" s="275"/>
      <c r="GK188" s="555"/>
      <c r="GL188" s="275">
        <f>SUM(GL175:GL187)</f>
        <v>10546.75</v>
      </c>
      <c r="GM188" s="393"/>
      <c r="GN188" s="602"/>
      <c r="GO188" s="275">
        <f>SUM(GO175:GO187)</f>
        <v>28906.5</v>
      </c>
      <c r="GP188" s="393"/>
      <c r="GQ188" s="499"/>
      <c r="GR188" s="304">
        <f>SUM(GR175:GR187)</f>
        <v>13087.75</v>
      </c>
      <c r="GS188" s="274"/>
      <c r="GT188" s="499"/>
      <c r="GU188" s="304">
        <f>SUM(GU175:GU187)</f>
        <v>432.71999999999935</v>
      </c>
      <c r="GV188" s="274"/>
      <c r="GW188" s="637"/>
      <c r="GX188" s="278">
        <f>SUM(GX175:GX187)</f>
        <v>78227.5</v>
      </c>
      <c r="GY188" s="274"/>
      <c r="GZ188" s="499"/>
      <c r="HA188" s="304">
        <f>SUM(HA175:HA187)</f>
        <v>39113.75</v>
      </c>
      <c r="HB188" s="274"/>
      <c r="HC188" s="499"/>
      <c r="HD188" s="1038">
        <v>15645.5</v>
      </c>
      <c r="HE188" s="274"/>
      <c r="HF188" s="499"/>
      <c r="HG188" s="304">
        <f>SUM(HG175:HG187)</f>
        <v>21842.5</v>
      </c>
      <c r="HH188" s="274"/>
      <c r="HI188" s="691"/>
      <c r="HJ188" s="304">
        <f>SUM(HJ175:HJ187)</f>
        <v>10921.25</v>
      </c>
      <c r="HK188" s="498"/>
      <c r="HL188" s="316"/>
      <c r="HM188" s="304">
        <f>SUM(HM175:HM187)</f>
        <v>2184.25</v>
      </c>
      <c r="HN188" s="498"/>
      <c r="HO188" s="276"/>
      <c r="HP188" s="304">
        <f>SUM(HP175:HP187)</f>
        <v>-1619.0100000000002</v>
      </c>
      <c r="HQ188" s="317"/>
      <c r="HR188" s="316"/>
      <c r="HS188" s="704"/>
      <c r="HT188" s="317"/>
      <c r="HU188" s="691"/>
      <c r="HV188" s="304">
        <f>SUM(HV175:HV187)</f>
        <v>1347.67</v>
      </c>
      <c r="HW188" s="498"/>
      <c r="HX188" s="316"/>
      <c r="HY188" s="704"/>
      <c r="HZ188" s="317"/>
      <c r="IA188" s="316"/>
      <c r="IB188" s="304">
        <f>SUM(IB175:IB187)</f>
        <v>28581.25</v>
      </c>
      <c r="IC188" s="317"/>
      <c r="ID188" s="316"/>
      <c r="IE188" s="304">
        <f>SUM(IE175:IE187)</f>
        <v>2534.2599999999998</v>
      </c>
      <c r="IF188" s="317"/>
      <c r="IG188" s="316"/>
      <c r="IH188" s="304">
        <f>SUM(IH175:IH187)</f>
        <v>14840</v>
      </c>
      <c r="II188" s="498"/>
      <c r="IJ188" s="316"/>
      <c r="IK188" s="704">
        <f>SUM(IK175:IK187)</f>
        <v>7420</v>
      </c>
      <c r="IL188" s="317"/>
      <c r="IM188" s="316"/>
      <c r="IN188" s="304">
        <f>SUM(IN175:IN187)</f>
        <v>902.68999999999994</v>
      </c>
      <c r="IO188" s="317"/>
      <c r="IP188" s="316"/>
      <c r="IQ188" s="1038">
        <v>14776.87</v>
      </c>
      <c r="IR188" s="317"/>
      <c r="IS188" s="316"/>
      <c r="IT188" s="304"/>
      <c r="IU188" s="317"/>
      <c r="IV188" s="316"/>
      <c r="IW188" s="704">
        <f>SUM(IW175:IW187)</f>
        <v>22027.5</v>
      </c>
      <c r="IX188" s="317"/>
      <c r="IY188" s="316"/>
      <c r="IZ188" s="704">
        <f>SUM(IZ175:IZ187)</f>
        <v>11013.744999999999</v>
      </c>
      <c r="JA188" s="317"/>
      <c r="JB188" s="316"/>
      <c r="JC188" s="304">
        <f>SUM(JC175:JC187)</f>
        <v>1695.3900000000003</v>
      </c>
      <c r="JD188" s="317"/>
      <c r="JE188" s="316"/>
      <c r="JF188" s="304">
        <f>SUM(JF175:JF187)</f>
        <v>13322.5</v>
      </c>
      <c r="JG188" s="317"/>
      <c r="JH188" s="316"/>
      <c r="JI188" s="1038">
        <v>38832.5</v>
      </c>
      <c r="JJ188" s="317"/>
      <c r="JK188" s="316"/>
      <c r="JL188" s="704">
        <f>SUM(JL175:JL187)</f>
        <v>19416.25</v>
      </c>
      <c r="JM188" s="317"/>
      <c r="JN188" s="316"/>
      <c r="JO188" s="704">
        <f>SUM(JO175:JO187)</f>
        <v>3883.25</v>
      </c>
      <c r="JP188" s="317"/>
      <c r="JQ188" s="639">
        <f>SUM(JQ175:JQ187)</f>
        <v>0</v>
      </c>
      <c r="JR188" s="498"/>
      <c r="JS188" s="223"/>
      <c r="JT188" s="236"/>
      <c r="JU188" s="236"/>
      <c r="JV188" s="236"/>
      <c r="JW188" s="84"/>
      <c r="JX188" s="236"/>
      <c r="JY188" s="236"/>
      <c r="JZ188" s="236"/>
      <c r="KA188" s="236"/>
      <c r="KB188" s="236"/>
      <c r="KC188" s="236"/>
      <c r="KD188" s="236"/>
      <c r="KE188" s="236"/>
      <c r="KF188" s="236"/>
      <c r="KG188" s="236"/>
      <c r="KH188" s="236"/>
      <c r="KI188" s="236"/>
      <c r="KJ188" s="236"/>
      <c r="KK188" s="236"/>
      <c r="KL188" s="236"/>
      <c r="KM188" s="236"/>
      <c r="KN188" s="236"/>
      <c r="KO188" s="236"/>
      <c r="KP188" s="236"/>
      <c r="KQ188" s="236"/>
      <c r="KR188" s="236"/>
      <c r="KS188" s="236"/>
      <c r="KT188" s="143"/>
      <c r="KU188" s="236"/>
      <c r="KV188" s="236"/>
      <c r="KW188" s="236"/>
      <c r="KX188" s="236"/>
      <c r="KY188" s="236"/>
      <c r="KZ188" s="236"/>
      <c r="LA188" s="236"/>
      <c r="LB188" s="236"/>
      <c r="LC188" s="236"/>
      <c r="LD188" s="236"/>
      <c r="LE188" s="236"/>
      <c r="LF188" s="236"/>
      <c r="LG188" s="236"/>
      <c r="LH188" s="236"/>
      <c r="LI188" s="236"/>
      <c r="LJ188" s="236"/>
      <c r="LK188" s="236"/>
      <c r="LL188" s="236"/>
      <c r="LM188" s="236"/>
      <c r="LN188" s="236"/>
      <c r="LO188" s="236"/>
      <c r="LP188" s="236"/>
      <c r="LQ188" s="236"/>
      <c r="LR188" s="143"/>
      <c r="LS188" s="236"/>
      <c r="LT188" s="236"/>
      <c r="LU188" s="236"/>
      <c r="LV188" s="236"/>
      <c r="LW188" s="236"/>
      <c r="LX188" s="236"/>
      <c r="LY188" s="236"/>
      <c r="LZ188" s="236"/>
      <c r="MA188" s="236"/>
      <c r="MB188" s="236"/>
      <c r="MC188" s="236"/>
      <c r="MD188" s="236"/>
      <c r="ME188" s="236"/>
      <c r="MF188" s="236"/>
      <c r="MG188" s="236"/>
      <c r="MH188" s="236"/>
      <c r="MI188" s="236"/>
      <c r="MJ188" s="236"/>
      <c r="MK188" s="236"/>
      <c r="ML188" s="236"/>
      <c r="MM188" s="236"/>
      <c r="MN188" s="236"/>
      <c r="MO188" s="236"/>
      <c r="MP188" s="236"/>
      <c r="MQ188" s="236"/>
      <c r="MR188" s="236"/>
      <c r="MS188" s="236"/>
      <c r="MT188" s="236"/>
      <c r="MU188" s="236"/>
      <c r="MV188" s="236"/>
      <c r="MW188" s="236"/>
      <c r="MX188" s="236"/>
      <c r="MY188" s="236"/>
      <c r="MZ188" s="236"/>
      <c r="NA188" s="236"/>
      <c r="NB188" s="359"/>
      <c r="NC188" s="1159"/>
      <c r="ND188" s="378"/>
      <c r="NE188" s="378"/>
      <c r="NF188" s="382"/>
      <c r="NG188" s="274"/>
      <c r="NH188" s="819"/>
      <c r="NI188" s="269"/>
      <c r="NJ188" s="274"/>
      <c r="NK188" s="1113"/>
      <c r="NL188" s="992"/>
      <c r="NM188" s="413"/>
      <c r="NN188" s="378"/>
      <c r="NO188" s="243"/>
      <c r="NP188" s="243"/>
      <c r="NQ188" s="276"/>
      <c r="NR188" s="254"/>
      <c r="NS188" s="757"/>
      <c r="NT188" s="757"/>
      <c r="NU188" s="758"/>
      <c r="NV188" s="758"/>
      <c r="NW188" s="758"/>
      <c r="NX188" s="234"/>
      <c r="NY188" s="241"/>
      <c r="NZ188" s="241"/>
      <c r="OA188" s="143"/>
      <c r="OB188" s="241"/>
      <c r="OC188" s="241"/>
      <c r="OD188" s="236"/>
      <c r="OE188" s="236"/>
      <c r="OF188" s="236"/>
      <c r="OG188" s="234"/>
      <c r="OH188" s="143"/>
      <c r="OI188" s="236"/>
      <c r="OJ188" s="236"/>
      <c r="OK188" s="236"/>
      <c r="OL188" s="236"/>
      <c r="OM188" s="236"/>
      <c r="ON188" s="236"/>
      <c r="OO188" s="236"/>
      <c r="OP188" s="236"/>
      <c r="OQ188" s="236"/>
      <c r="OR188" s="236"/>
      <c r="OS188" s="236"/>
      <c r="OT188" s="236"/>
      <c r="OU188" s="236"/>
      <c r="OV188" s="236"/>
      <c r="OW188" s="236"/>
      <c r="OX188" s="236"/>
      <c r="OY188" s="236"/>
      <c r="OZ188" s="236"/>
      <c r="PA188" s="236"/>
      <c r="PB188" s="236"/>
      <c r="PC188" s="236"/>
      <c r="PD188" s="236"/>
      <c r="PE188" s="236"/>
      <c r="PF188" s="236"/>
      <c r="PG188" s="236"/>
      <c r="PH188" s="236"/>
      <c r="PI188" s="236"/>
      <c r="PJ188" s="236"/>
      <c r="PK188" s="236"/>
      <c r="PL188" s="236"/>
      <c r="PM188" s="236"/>
      <c r="PN188" s="236"/>
      <c r="PO188" s="236"/>
      <c r="PP188" s="236"/>
      <c r="PQ188" s="236"/>
      <c r="PR188" s="236"/>
      <c r="PS188" s="236"/>
      <c r="PT188" s="236"/>
      <c r="PU188" s="236"/>
      <c r="PV188" s="236"/>
      <c r="PW188" s="236"/>
      <c r="PX188" s="236"/>
      <c r="PY188" s="236"/>
      <c r="PZ188" s="236"/>
      <c r="QA188" s="236"/>
      <c r="QB188" s="236"/>
      <c r="QC188" s="236"/>
      <c r="QD188" s="236"/>
      <c r="QE188" s="236"/>
      <c r="QF188" s="236"/>
      <c r="QG188" s="236"/>
      <c r="QH188" s="236"/>
      <c r="QI188" s="236"/>
      <c r="QJ188" s="236"/>
      <c r="QK188" s="236"/>
      <c r="QL188" s="236"/>
      <c r="QM188" s="236"/>
      <c r="QN188" s="236"/>
      <c r="QO188" s="236"/>
      <c r="QP188" s="236"/>
      <c r="QQ188" s="236"/>
      <c r="QR188" s="236"/>
      <c r="QS188" s="236"/>
      <c r="QT188" s="236"/>
      <c r="QU188" s="236"/>
      <c r="QV188" s="236"/>
      <c r="QW188" s="236"/>
      <c r="QX188" s="236"/>
      <c r="QY188" s="84"/>
      <c r="QZ188" s="84"/>
      <c r="RA188" s="84"/>
      <c r="RB188" s="84"/>
      <c r="RC188" s="84"/>
      <c r="RD188" s="84"/>
      <c r="RE188" s="84"/>
      <c r="RF188" s="84"/>
      <c r="RG188" s="84"/>
      <c r="RH188" s="84"/>
      <c r="RI188" s="84"/>
      <c r="RJ188" s="84"/>
      <c r="RK188" s="84"/>
      <c r="RL188" s="84"/>
      <c r="RM188" s="84"/>
      <c r="RN188" s="84"/>
      <c r="RO188" s="84"/>
      <c r="RP188" s="84"/>
      <c r="RQ188" s="84"/>
      <c r="RR188" s="84"/>
      <c r="RS188" s="84"/>
      <c r="RT188" s="84"/>
      <c r="RU188" s="84"/>
      <c r="RV188" s="84"/>
      <c r="RW188" s="84"/>
      <c r="RX188" s="84"/>
      <c r="RY188" s="84"/>
      <c r="RZ188" s="84"/>
      <c r="SA188" s="84"/>
      <c r="SB188" s="84"/>
      <c r="SC188" s="84"/>
      <c r="SD188" s="84"/>
      <c r="SE188" s="84"/>
      <c r="SF188" s="84"/>
      <c r="SG188" s="84"/>
      <c r="SH188" s="84"/>
      <c r="SI188" s="84"/>
      <c r="SJ188" s="84"/>
      <c r="SK188" s="84"/>
      <c r="SL188" s="84"/>
      <c r="SM188" s="84"/>
      <c r="SN188" s="84"/>
      <c r="SO188" s="84"/>
      <c r="SP188" s="84"/>
      <c r="SQ188" s="84"/>
      <c r="SR188" s="84"/>
      <c r="SS188" s="84"/>
      <c r="ST188" s="84"/>
      <c r="SU188" s="84"/>
      <c r="SV188" s="84"/>
      <c r="SW188" s="84"/>
      <c r="SX188" s="84"/>
      <c r="SY188" s="84"/>
      <c r="SZ188" s="84"/>
      <c r="TA188" s="84"/>
      <c r="TB188" s="84"/>
      <c r="TC188" s="84"/>
      <c r="TD188" s="84"/>
      <c r="TE188" s="84"/>
      <c r="TF188" s="84"/>
      <c r="TG188" s="84"/>
      <c r="TH188" s="84"/>
      <c r="TI188" s="84"/>
      <c r="TJ188" s="84"/>
      <c r="TK188" s="84"/>
      <c r="TL188" s="84"/>
      <c r="TM188" s="84"/>
      <c r="TN188" s="84"/>
      <c r="TO188" s="84"/>
      <c r="TP188" s="84"/>
      <c r="TQ188" s="84"/>
      <c r="TR188" s="84"/>
      <c r="TS188" s="84"/>
      <c r="TT188" s="84"/>
      <c r="TU188" s="84"/>
      <c r="TV188" s="84"/>
      <c r="TW188" s="84"/>
      <c r="TX188" s="84"/>
      <c r="TY188" s="84"/>
      <c r="TZ188" s="84"/>
      <c r="UA188" s="84"/>
      <c r="UB188" s="84"/>
      <c r="UC188" s="84"/>
      <c r="UD188" s="84"/>
      <c r="UE188" s="84"/>
      <c r="UF188" s="84"/>
      <c r="UG188" s="84"/>
      <c r="UH188" s="84"/>
      <c r="UI188" s="84"/>
    </row>
    <row r="189" spans="1:555" s="90" customFormat="1" ht="21.75" customHeight="1" x14ac:dyDescent="0.35">
      <c r="A189" s="84"/>
      <c r="B189" s="1167"/>
      <c r="C189" s="867"/>
      <c r="D189" s="869"/>
      <c r="E189" s="869"/>
      <c r="F189" s="872"/>
      <c r="G189" s="873"/>
      <c r="H189" s="955"/>
      <c r="I189" s="503"/>
      <c r="J189" s="355"/>
      <c r="K189" s="355"/>
      <c r="L189" s="1146"/>
      <c r="M189" s="330"/>
      <c r="N189"/>
      <c r="O189" s="498"/>
      <c r="P189" s="330"/>
      <c r="Q189" s="537"/>
      <c r="R189" s="274"/>
      <c r="S189" s="499"/>
      <c r="T189" s="1093"/>
      <c r="U189" s="269"/>
      <c r="V189" s="499"/>
      <c r="W189" s="267"/>
      <c r="X189" s="269"/>
      <c r="Y189" s="499"/>
      <c r="Z189" s="415"/>
      <c r="AA189" s="358"/>
      <c r="AB189" s="330"/>
      <c r="AC189" s="304"/>
      <c r="AD189" s="274"/>
      <c r="AE189" s="499"/>
      <c r="AF189" s="267"/>
      <c r="AG189" s="274"/>
      <c r="AH189" s="499"/>
      <c r="AI189" s="267"/>
      <c r="AJ189" s="392"/>
      <c r="AK189" s="330"/>
      <c r="AL189" s="267"/>
      <c r="AM189" s="274"/>
      <c r="AN189" s="499"/>
      <c r="AO189" s="267"/>
      <c r="AP189" s="392"/>
      <c r="AQ189" s="318"/>
      <c r="AR189" s="304"/>
      <c r="AS189" s="544"/>
      <c r="AT189" s="277"/>
      <c r="AU189" s="304"/>
      <c r="AV189" s="304"/>
      <c r="AW189" s="591"/>
      <c r="AX189" s="304"/>
      <c r="AY189" s="304"/>
      <c r="AZ189" s="318"/>
      <c r="BA189" s="304"/>
      <c r="BB189" s="544"/>
      <c r="BC189" s="277"/>
      <c r="BD189" s="304"/>
      <c r="BE189" s="304"/>
      <c r="BF189" s="318"/>
      <c r="BG189" s="267"/>
      <c r="BH189" s="544"/>
      <c r="BI189" s="318"/>
      <c r="BJ189" s="699"/>
      <c r="BK189" s="304"/>
      <c r="BL189" s="318"/>
      <c r="BM189" s="699"/>
      <c r="BN189" s="544"/>
      <c r="BO189" s="318"/>
      <c r="BP189" s="699"/>
      <c r="BQ189" s="304"/>
      <c r="BR189" s="318"/>
      <c r="BS189" s="699"/>
      <c r="BT189" s="304"/>
      <c r="BU189" s="499"/>
      <c r="BV189" s="699"/>
      <c r="BW189" s="358"/>
      <c r="BX189" s="499"/>
      <c r="BY189" s="267"/>
      <c r="BZ189" s="358"/>
      <c r="CA189" s="330"/>
      <c r="CB189" s="267"/>
      <c r="CC189" s="269"/>
      <c r="CD189" s="499"/>
      <c r="CE189" s="699"/>
      <c r="CF189" s="269"/>
      <c r="CG189" s="330"/>
      <c r="CH189" s="267"/>
      <c r="CI189" s="269"/>
      <c r="CJ189" s="499"/>
      <c r="CK189" s="271"/>
      <c r="CL189" s="392"/>
      <c r="CM189" s="330"/>
      <c r="CN189" s="271"/>
      <c r="CO189" s="269"/>
      <c r="CP189" s="501"/>
      <c r="CQ189" s="271"/>
      <c r="CR189" s="299"/>
      <c r="CS189" s="330"/>
      <c r="CT189" s="271"/>
      <c r="CU189" s="274"/>
      <c r="CV189" s="1206"/>
      <c r="CW189" s="371"/>
      <c r="CX189" s="223"/>
      <c r="CY189" s="1127"/>
      <c r="CZ189" s="297"/>
      <c r="DA189" s="230"/>
      <c r="DB189" s="305"/>
      <c r="DC189" s="297"/>
      <c r="DD189" s="230"/>
      <c r="DE189" s="305"/>
      <c r="DF189" s="297"/>
      <c r="DG189"/>
      <c r="DH189" s="305"/>
      <c r="DI189" s="297"/>
      <c r="DJ189" s="267"/>
      <c r="DK189" s="596"/>
      <c r="DL189" s="297"/>
      <c r="DM189"/>
      <c r="DN189" s="596"/>
      <c r="DO189" s="330"/>
      <c r="DP189" s="304"/>
      <c r="DQ189" s="274"/>
      <c r="DR189" s="499"/>
      <c r="DS189" s="304"/>
      <c r="DT189" s="274"/>
      <c r="DU189" s="300"/>
      <c r="DV189" s="278"/>
      <c r="DW189" s="299"/>
      <c r="DX189" s="300"/>
      <c r="DY189" s="304"/>
      <c r="DZ189" s="299"/>
      <c r="EA189" s="300"/>
      <c r="EB189" s="759"/>
      <c r="EC189" s="299"/>
      <c r="ED189" s="276"/>
      <c r="EE189" s="230"/>
      <c r="EF189" s="269"/>
      <c r="EG189" s="316"/>
      <c r="EH189" s="230"/>
      <c r="EI189" s="358"/>
      <c r="EJ189" s="276"/>
      <c r="EK189" s="230"/>
      <c r="EL189" s="269"/>
      <c r="EM189" s="300"/>
      <c r="EN189" s="1228"/>
      <c r="EO189" s="299"/>
      <c r="EP189" s="300"/>
      <c r="EQ189" s="230"/>
      <c r="ER189" s="299"/>
      <c r="ES189" s="300"/>
      <c r="ET189" s="267"/>
      <c r="EU189" s="299"/>
      <c r="EV189" s="300"/>
      <c r="EW189" s="267"/>
      <c r="EX189" s="299"/>
      <c r="EY189" s="300"/>
      <c r="EZ189" s="267"/>
      <c r="FA189" s="299"/>
      <c r="FB189" s="300"/>
      <c r="FC189" s="267"/>
      <c r="FD189" s="299"/>
      <c r="FE189" s="300"/>
      <c r="FF189" s="304"/>
      <c r="FG189" s="299"/>
      <c r="FH189" s="300"/>
      <c r="FI189" s="304"/>
      <c r="FJ189" s="299"/>
      <c r="FK189" s="269"/>
      <c r="FL189" s="267"/>
      <c r="FM189" s="269"/>
      <c r="FN189" s="301"/>
      <c r="FO189" s="267"/>
      <c r="FP189" s="269"/>
      <c r="FQ189" s="299"/>
      <c r="FR189" s="300"/>
      <c r="FS189" s="304"/>
      <c r="FT189" s="269"/>
      <c r="FU189" s="300"/>
      <c r="FV189" s="304"/>
      <c r="FW189" s="269"/>
      <c r="FX189" s="746"/>
      <c r="FY189" s="492"/>
      <c r="FZ189" s="302"/>
      <c r="GA189" s="1131"/>
      <c r="GB189" s="316"/>
      <c r="GC189"/>
      <c r="GD189" s="267"/>
      <c r="GE189" s="551"/>
      <c r="GF189" s="267"/>
      <c r="GG189" s="545"/>
      <c r="GH189" s="277"/>
      <c r="GI189" s="267"/>
      <c r="GJ189" s="275"/>
      <c r="GK189" s="555"/>
      <c r="GL189" s="275"/>
      <c r="GM189" s="393"/>
      <c r="GN189" s="602"/>
      <c r="GO189" s="275"/>
      <c r="GP189" s="275"/>
      <c r="GQ189" s="499"/>
      <c r="GR189" s="304"/>
      <c r="GS189" s="274"/>
      <c r="GT189" s="499"/>
      <c r="GU189" s="304"/>
      <c r="GV189" s="274"/>
      <c r="GW189" s="637"/>
      <c r="GX189" s="278"/>
      <c r="GY189" s="274"/>
      <c r="GZ189" s="499"/>
      <c r="HA189" s="304"/>
      <c r="HB189" s="274"/>
      <c r="HC189" s="499"/>
      <c r="HD189" s="267"/>
      <c r="HE189" s="274"/>
      <c r="HF189" s="499"/>
      <c r="HG189" s="304"/>
      <c r="HH189" s="274"/>
      <c r="HI189" s="691"/>
      <c r="HJ189" s="304"/>
      <c r="HK189" s="498"/>
      <c r="HL189" s="276"/>
      <c r="HM189" s="304"/>
      <c r="HN189" s="498"/>
      <c r="HO189" s="276"/>
      <c r="HP189" s="304"/>
      <c r="HQ189" s="317"/>
      <c r="HR189" s="316"/>
      <c r="HS189" s="704"/>
      <c r="HT189" s="317"/>
      <c r="HU189" s="691"/>
      <c r="HV189" s="304"/>
      <c r="HW189" s="498"/>
      <c r="HX189" s="316"/>
      <c r="HY189" s="704"/>
      <c r="HZ189" s="317"/>
      <c r="IA189" s="316"/>
      <c r="IB189" s="304"/>
      <c r="IC189" s="317"/>
      <c r="ID189" s="316"/>
      <c r="IE189" s="304"/>
      <c r="IF189" s="317"/>
      <c r="IG189" s="316"/>
      <c r="IH189" s="304"/>
      <c r="II189" s="498"/>
      <c r="IJ189" s="316"/>
      <c r="IK189" s="704"/>
      <c r="IL189" s="317"/>
      <c r="IM189" s="316"/>
      <c r="IN189" s="304"/>
      <c r="IO189" s="317"/>
      <c r="IP189" s="316"/>
      <c r="IQ189" s="267"/>
      <c r="IR189" s="317"/>
      <c r="IS189" s="316"/>
      <c r="IT189" s="304"/>
      <c r="IU189" s="317"/>
      <c r="IV189" s="316"/>
      <c r="IW189" s="704"/>
      <c r="IX189" s="317"/>
      <c r="IY189" s="316"/>
      <c r="IZ189" s="704"/>
      <c r="JA189" s="317"/>
      <c r="JB189" s="316"/>
      <c r="JC189" s="304"/>
      <c r="JD189" s="317"/>
      <c r="JE189" s="316"/>
      <c r="JF189" s="304"/>
      <c r="JG189" s="317"/>
      <c r="JH189" s="316"/>
      <c r="JI189" s="267"/>
      <c r="JJ189" s="317"/>
      <c r="JK189" s="316"/>
      <c r="JL189" s="704"/>
      <c r="JM189" s="317"/>
      <c r="JN189" s="316"/>
      <c r="JO189" s="704"/>
      <c r="JP189" s="317"/>
      <c r="JQ189" s="639"/>
      <c r="JR189" s="498"/>
      <c r="JS189" s="223"/>
      <c r="JT189" s="236"/>
      <c r="JU189" s="236"/>
      <c r="JV189" s="236"/>
      <c r="JW189" s="84"/>
      <c r="JX189" s="236"/>
      <c r="JY189" s="236"/>
      <c r="JZ189" s="236"/>
      <c r="KA189" s="236"/>
      <c r="KB189" s="236"/>
      <c r="KC189" s="236"/>
      <c r="KD189" s="236"/>
      <c r="KE189" s="236"/>
      <c r="KF189" s="236"/>
      <c r="KG189" s="236"/>
      <c r="KH189" s="236"/>
      <c r="KI189" s="236"/>
      <c r="KJ189" s="236"/>
      <c r="KK189" s="236"/>
      <c r="KL189" s="236"/>
      <c r="KM189" s="236"/>
      <c r="KN189" s="236"/>
      <c r="KO189" s="236"/>
      <c r="KP189" s="236"/>
      <c r="KQ189" s="236"/>
      <c r="KR189" s="236"/>
      <c r="KS189" s="236"/>
      <c r="KT189" s="143"/>
      <c r="KU189" s="236"/>
      <c r="KV189" s="236"/>
      <c r="KW189" s="236"/>
      <c r="KX189" s="236"/>
      <c r="KY189" s="236"/>
      <c r="KZ189" s="236"/>
      <c r="LA189" s="236"/>
      <c r="LB189" s="236"/>
      <c r="LC189" s="236"/>
      <c r="LD189" s="236"/>
      <c r="LE189" s="236"/>
      <c r="LF189" s="236"/>
      <c r="LG189" s="236"/>
      <c r="LH189" s="236"/>
      <c r="LI189" s="236"/>
      <c r="LJ189" s="236"/>
      <c r="LK189" s="236"/>
      <c r="LL189" s="236"/>
      <c r="LM189" s="236"/>
      <c r="LN189" s="236"/>
      <c r="LO189" s="236"/>
      <c r="LP189" s="236"/>
      <c r="LQ189" s="236"/>
      <c r="LR189" s="143"/>
      <c r="LS189" s="236"/>
      <c r="LT189" s="236"/>
      <c r="LU189" s="236"/>
      <c r="LV189" s="236"/>
      <c r="LW189" s="236"/>
      <c r="LX189" s="236"/>
      <c r="LY189" s="236"/>
      <c r="LZ189" s="236"/>
      <c r="MA189" s="236"/>
      <c r="MB189" s="236"/>
      <c r="MC189" s="236"/>
      <c r="MD189" s="236"/>
      <c r="ME189" s="236"/>
      <c r="MF189" s="236"/>
      <c r="MG189" s="236"/>
      <c r="MH189" s="236"/>
      <c r="MI189" s="236"/>
      <c r="MJ189" s="236"/>
      <c r="MK189" s="236"/>
      <c r="ML189" s="236"/>
      <c r="MM189" s="236"/>
      <c r="MN189" s="236"/>
      <c r="MO189" s="236"/>
      <c r="MP189" s="236"/>
      <c r="MQ189" s="236"/>
      <c r="MR189" s="236"/>
      <c r="MS189" s="236"/>
      <c r="MT189" s="236"/>
      <c r="MU189" s="236"/>
      <c r="MV189" s="236"/>
      <c r="MW189" s="236"/>
      <c r="MX189" s="236"/>
      <c r="MY189" s="236"/>
      <c r="MZ189" s="236"/>
      <c r="NA189" s="236"/>
      <c r="NB189" s="359"/>
      <c r="NC189" s="1159">
        <f>JT163</f>
        <v>44927</v>
      </c>
      <c r="ND189" s="378">
        <f>CV190</f>
        <v>1909.9949999999999</v>
      </c>
      <c r="NE189" s="378">
        <f>FX190</f>
        <v>0</v>
      </c>
      <c r="NF189" s="382">
        <f>JQ190</f>
        <v>0</v>
      </c>
      <c r="NG189" s="274">
        <f t="shared" ref="NG189" si="2872">SUM(ND189:NF189)</f>
        <v>1909.9949999999999</v>
      </c>
      <c r="NH189" s="819">
        <f>NC189</f>
        <v>44927</v>
      </c>
      <c r="NI189" s="269">
        <f>NG189*NK189</f>
        <v>1909.9949999999999</v>
      </c>
      <c r="NJ189" s="274">
        <f>NL189*NG189</f>
        <v>0</v>
      </c>
      <c r="NK189" s="1113">
        <f>(NG189&gt;0)*1</f>
        <v>1</v>
      </c>
      <c r="NL189" s="992">
        <f>(NG189&lt;0)*1</f>
        <v>0</v>
      </c>
      <c r="NM189" s="413">
        <f>NC189</f>
        <v>44927</v>
      </c>
      <c r="NN189" s="378">
        <f>NN186+NG189</f>
        <v>595885.40500000003</v>
      </c>
      <c r="NO189" s="243">
        <f>MAX(NN58:NN189)</f>
        <v>595885.40500000003</v>
      </c>
      <c r="NP189" s="243">
        <f>NN189-NO189</f>
        <v>0</v>
      </c>
      <c r="NQ189" s="276">
        <f>(NP189=NP203)*1</f>
        <v>0</v>
      </c>
      <c r="NR189" s="254">
        <f>NQ189*NM189</f>
        <v>0</v>
      </c>
      <c r="NX189" s="234"/>
      <c r="NY189" s="241"/>
      <c r="NZ189" s="241"/>
      <c r="OA189" s="143"/>
      <c r="OB189" s="241"/>
      <c r="OC189" s="241"/>
      <c r="OD189" s="236"/>
      <c r="OE189" s="236"/>
      <c r="OF189" s="236"/>
      <c r="OG189" s="234"/>
      <c r="OH189" s="143"/>
      <c r="OI189" s="236"/>
      <c r="OJ189" s="236"/>
      <c r="OK189" s="236"/>
      <c r="OL189" s="236"/>
      <c r="OM189" s="236"/>
      <c r="ON189" s="236"/>
      <c r="OO189" s="236"/>
      <c r="OP189" s="236"/>
      <c r="OQ189" s="236"/>
      <c r="OR189" s="236"/>
      <c r="OS189" s="236"/>
      <c r="OT189" s="236"/>
      <c r="OU189" s="236"/>
      <c r="OV189" s="236"/>
      <c r="OW189" s="236"/>
      <c r="OX189" s="236"/>
      <c r="OY189" s="236"/>
      <c r="OZ189" s="236"/>
      <c r="PA189" s="236"/>
      <c r="PB189" s="236"/>
      <c r="PC189" s="236"/>
      <c r="PD189" s="236"/>
      <c r="PE189" s="236"/>
      <c r="PF189" s="236"/>
      <c r="PG189" s="236"/>
      <c r="PH189" s="236"/>
      <c r="PI189" s="236"/>
      <c r="PJ189" s="236"/>
      <c r="PK189" s="236"/>
      <c r="PL189" s="236"/>
      <c r="PM189" s="236"/>
      <c r="PN189" s="236"/>
      <c r="PO189" s="236"/>
      <c r="PP189" s="236"/>
      <c r="PQ189" s="236"/>
      <c r="PR189" s="236"/>
      <c r="PS189" s="236"/>
      <c r="PT189" s="236"/>
      <c r="PU189" s="236"/>
      <c r="PV189" s="236"/>
      <c r="PW189" s="236"/>
      <c r="PX189" s="236"/>
      <c r="PY189" s="236"/>
      <c r="PZ189" s="236"/>
      <c r="QA189" s="236"/>
      <c r="QB189" s="236"/>
      <c r="QC189" s="236"/>
      <c r="QD189" s="236"/>
      <c r="QE189" s="236"/>
      <c r="QF189" s="236"/>
      <c r="QG189" s="236"/>
      <c r="QH189" s="236"/>
      <c r="QI189" s="236"/>
      <c r="QJ189" s="236"/>
      <c r="QK189" s="236"/>
      <c r="QL189" s="236"/>
      <c r="QM189" s="236"/>
      <c r="QN189" s="236"/>
      <c r="QO189" s="236"/>
      <c r="QP189" s="236"/>
      <c r="QQ189" s="236"/>
      <c r="QR189" s="236"/>
      <c r="QS189" s="236"/>
      <c r="QT189" s="236"/>
      <c r="QU189" s="236"/>
      <c r="QV189" s="236"/>
      <c r="QW189" s="236"/>
      <c r="QX189" s="236"/>
      <c r="QY189" s="84"/>
      <c r="QZ189" s="84"/>
      <c r="RA189" s="84"/>
      <c r="RB189" s="84"/>
      <c r="RC189" s="84"/>
      <c r="RD189" s="84"/>
      <c r="RE189" s="84"/>
      <c r="RF189" s="84"/>
      <c r="RG189" s="84"/>
      <c r="RH189" s="84"/>
      <c r="RI189" s="84"/>
      <c r="RJ189" s="84"/>
      <c r="RK189" s="84"/>
      <c r="RL189" s="84"/>
      <c r="RM189" s="84"/>
      <c r="RN189" s="84"/>
      <c r="RO189" s="84"/>
      <c r="RP189" s="84"/>
      <c r="RQ189" s="84"/>
      <c r="RR189" s="84"/>
      <c r="RS189" s="84"/>
      <c r="RT189" s="84"/>
      <c r="RU189" s="84"/>
      <c r="RV189" s="84"/>
      <c r="RW189" s="84"/>
      <c r="RX189" s="84"/>
      <c r="RY189" s="84"/>
      <c r="RZ189" s="84"/>
      <c r="SA189" s="84"/>
      <c r="SB189" s="84"/>
      <c r="SC189" s="84"/>
      <c r="SD189" s="84"/>
      <c r="SE189" s="84"/>
      <c r="SF189" s="84"/>
      <c r="SG189" s="84"/>
      <c r="SH189" s="84"/>
      <c r="SI189" s="84"/>
      <c r="SJ189" s="84"/>
      <c r="SK189" s="84"/>
      <c r="SL189" s="84"/>
      <c r="SM189" s="84"/>
      <c r="SN189" s="84"/>
      <c r="SO189" s="84"/>
      <c r="SP189" s="84"/>
      <c r="SQ189" s="84"/>
      <c r="SR189" s="84"/>
      <c r="SS189" s="84"/>
      <c r="ST189" s="84"/>
      <c r="SU189" s="84"/>
      <c r="SV189" s="84"/>
      <c r="SW189" s="84"/>
      <c r="SX189" s="84"/>
      <c r="SY189" s="84"/>
      <c r="SZ189" s="84"/>
      <c r="TA189" s="84"/>
      <c r="TB189" s="84"/>
      <c r="TC189" s="84"/>
      <c r="TD189" s="84"/>
      <c r="TE189" s="84"/>
      <c r="TF189" s="84"/>
      <c r="TG189" s="84"/>
      <c r="TH189" s="84"/>
      <c r="TI189" s="84"/>
      <c r="TJ189" s="84"/>
      <c r="TK189" s="84"/>
      <c r="TL189" s="84"/>
      <c r="TM189" s="84"/>
      <c r="TN189" s="84"/>
      <c r="TO189" s="84"/>
      <c r="TP189" s="84"/>
      <c r="TQ189" s="84"/>
      <c r="TR189" s="84"/>
      <c r="TS189" s="84"/>
      <c r="TT189" s="84"/>
      <c r="TU189" s="84"/>
      <c r="TV189" s="84"/>
      <c r="TW189" s="84"/>
      <c r="TX189" s="84"/>
      <c r="TY189" s="84"/>
      <c r="TZ189" s="84"/>
      <c r="UA189" s="84"/>
      <c r="UB189" s="84"/>
      <c r="UC189" s="84"/>
      <c r="UD189" s="84"/>
      <c r="UE189" s="84"/>
      <c r="UF189" s="84"/>
      <c r="UG189" s="84"/>
      <c r="UH189" s="84"/>
      <c r="UI189" s="84"/>
    </row>
    <row r="190" spans="1:555" s="89" customFormat="1" ht="21.75" customHeight="1" x14ac:dyDescent="0.35">
      <c r="A190" s="189"/>
      <c r="B190" s="1193">
        <v>44927</v>
      </c>
      <c r="C190" s="867">
        <f>C175</f>
        <v>25000</v>
      </c>
      <c r="D190" s="867">
        <v>0</v>
      </c>
      <c r="E190" s="867">
        <f>-F188</f>
        <v>-142420.68000000002</v>
      </c>
      <c r="F190" s="867">
        <f>NG189</f>
        <v>1909.9949999999999</v>
      </c>
      <c r="G190" s="870">
        <f>F190+D55</f>
        <v>26909.994999999999</v>
      </c>
      <c r="H190" s="953">
        <f>F190/D55</f>
        <v>7.639979999999999E-2</v>
      </c>
      <c r="I190" s="355">
        <f>F190+I186</f>
        <v>595885.40500000003</v>
      </c>
      <c r="J190" s="355">
        <f>MAX(I60:I190)</f>
        <v>595885.40500000003</v>
      </c>
      <c r="K190" s="355">
        <f>I190-J190</f>
        <v>0</v>
      </c>
      <c r="L190" s="1168">
        <f>B190</f>
        <v>44927</v>
      </c>
      <c r="M190" s="330">
        <f>M186</f>
        <v>0</v>
      </c>
      <c r="N190" s="1034">
        <v>9766.25</v>
      </c>
      <c r="O190" s="498">
        <f>N190*M190</f>
        <v>0</v>
      </c>
      <c r="P190" s="330">
        <f>P186</f>
        <v>1</v>
      </c>
      <c r="Q190" s="378">
        <v>976.63</v>
      </c>
      <c r="R190" s="274">
        <f>Q190*P190</f>
        <v>976.63</v>
      </c>
      <c r="S190" s="499">
        <f>S186</f>
        <v>0</v>
      </c>
      <c r="T190" s="378">
        <v>14390</v>
      </c>
      <c r="U190" s="274">
        <f>T190*S190</f>
        <v>0</v>
      </c>
      <c r="V190" s="499">
        <f>V186</f>
        <v>1</v>
      </c>
      <c r="W190" s="1036">
        <v>1429</v>
      </c>
      <c r="X190" s="274">
        <f>W190*V190</f>
        <v>1429</v>
      </c>
      <c r="Y190" s="499">
        <f>Y186</f>
        <v>0</v>
      </c>
      <c r="Z190" s="378">
        <v>11610</v>
      </c>
      <c r="AA190" s="274">
        <f>Z190*Y190</f>
        <v>0</v>
      </c>
      <c r="AB190" s="499">
        <f>AB186</f>
        <v>0</v>
      </c>
      <c r="AC190" s="298">
        <f>Z190/2</f>
        <v>5805</v>
      </c>
      <c r="AD190" s="274">
        <f>AC190*AB190</f>
        <v>0</v>
      </c>
      <c r="AE190" s="499">
        <f>AE186</f>
        <v>1</v>
      </c>
      <c r="AF190" s="1036">
        <v>1161</v>
      </c>
      <c r="AG190" s="274">
        <f>AF190*AE190</f>
        <v>1161</v>
      </c>
      <c r="AH190" s="499">
        <f>AH186</f>
        <v>0</v>
      </c>
      <c r="AI190" s="964">
        <v>-8960</v>
      </c>
      <c r="AJ190" s="274">
        <f>AI190*AH190</f>
        <v>0</v>
      </c>
      <c r="AK190" s="499">
        <f>AK186</f>
        <v>0</v>
      </c>
      <c r="AL190" s="964">
        <v>-4480</v>
      </c>
      <c r="AM190" s="274">
        <f>AL190*AK190</f>
        <v>0</v>
      </c>
      <c r="AN190" s="499">
        <f>AN186</f>
        <v>1</v>
      </c>
      <c r="AO190" s="964">
        <v>-1792</v>
      </c>
      <c r="AP190" s="274">
        <f>AO190*AN190</f>
        <v>-1792</v>
      </c>
      <c r="AQ190" s="499">
        <f>AQ186</f>
        <v>0</v>
      </c>
      <c r="AR190" s="378">
        <v>5691.25</v>
      </c>
      <c r="AS190" s="274">
        <f>AR190*AQ190</f>
        <v>0</v>
      </c>
      <c r="AT190" s="499">
        <f>AT186</f>
        <v>0</v>
      </c>
      <c r="AU190" s="378">
        <v>2845.62</v>
      </c>
      <c r="AV190" s="274">
        <f>AU190*AT190</f>
        <v>0</v>
      </c>
      <c r="AW190" s="499">
        <f>AW186</f>
        <v>1</v>
      </c>
      <c r="AX190" s="378">
        <v>569.12</v>
      </c>
      <c r="AY190" s="274">
        <f>AX190*AW190</f>
        <v>569.12</v>
      </c>
      <c r="AZ190" s="499">
        <f>AZ186</f>
        <v>0</v>
      </c>
      <c r="BA190" s="378">
        <v>-365</v>
      </c>
      <c r="BB190" s="274">
        <f>BA190*AZ190</f>
        <v>0</v>
      </c>
      <c r="BC190" s="499">
        <f>BC186</f>
        <v>0</v>
      </c>
      <c r="BD190" s="378">
        <v>555</v>
      </c>
      <c r="BE190" s="274">
        <f>BD190*BC190</f>
        <v>0</v>
      </c>
      <c r="BF190" s="499">
        <f>BF186</f>
        <v>0</v>
      </c>
      <c r="BG190" s="964">
        <v>-650</v>
      </c>
      <c r="BH190" s="274">
        <f>BG190*BF190</f>
        <v>0</v>
      </c>
      <c r="BI190" s="499">
        <f>BI186</f>
        <v>0</v>
      </c>
      <c r="BJ190" s="378">
        <v>-843.75</v>
      </c>
      <c r="BK190" s="274">
        <f>BJ190*BI190</f>
        <v>0</v>
      </c>
      <c r="BL190" s="499">
        <f>BL186</f>
        <v>1</v>
      </c>
      <c r="BM190" s="378">
        <v>-421.88</v>
      </c>
      <c r="BN190" s="274">
        <f>BM190*BL190</f>
        <v>-421.88</v>
      </c>
      <c r="BO190" s="499">
        <f>BO186</f>
        <v>0</v>
      </c>
      <c r="BP190" s="378">
        <v>125</v>
      </c>
      <c r="BQ190" s="274">
        <f>BP190*BO190</f>
        <v>0</v>
      </c>
      <c r="BR190" s="499">
        <f>BR186</f>
        <v>0</v>
      </c>
      <c r="BS190" s="378">
        <v>-843.75</v>
      </c>
      <c r="BT190" s="274">
        <f>BS190*BR190</f>
        <v>0</v>
      </c>
      <c r="BU190" s="499">
        <f>BU186</f>
        <v>1</v>
      </c>
      <c r="BV190" s="378">
        <f>BS190/2</f>
        <v>-421.875</v>
      </c>
      <c r="BW190" s="274">
        <f>BV190*BU190</f>
        <v>-421.875</v>
      </c>
      <c r="BX190" s="499">
        <f>BX186</f>
        <v>0</v>
      </c>
      <c r="BY190" s="1036">
        <v>1415</v>
      </c>
      <c r="BZ190" s="274">
        <f>BY190*BX190</f>
        <v>0</v>
      </c>
      <c r="CA190" s="499">
        <f>CA186</f>
        <v>0</v>
      </c>
      <c r="CB190" s="1036">
        <v>4100</v>
      </c>
      <c r="CC190" s="274">
        <f>CB190*CA190</f>
        <v>0</v>
      </c>
      <c r="CD190" s="499">
        <f>CD186</f>
        <v>0</v>
      </c>
      <c r="CE190" s="378">
        <f>CB190/2</f>
        <v>2050</v>
      </c>
      <c r="CF190" s="274">
        <f>CE190*CD190</f>
        <v>0</v>
      </c>
      <c r="CG190" s="499">
        <f>CG185</f>
        <v>1</v>
      </c>
      <c r="CH190" s="1036">
        <v>410</v>
      </c>
      <c r="CI190" s="274">
        <f>CH190*CG190</f>
        <v>410</v>
      </c>
      <c r="CJ190" s="1169"/>
      <c r="CK190" s="1036"/>
      <c r="CL190" s="358"/>
      <c r="CM190" s="244"/>
      <c r="CN190" s="1036"/>
      <c r="CO190" s="269"/>
      <c r="CP190" s="1171"/>
      <c r="CQ190" s="1036"/>
      <c r="CR190" s="299"/>
      <c r="CS190" s="244"/>
      <c r="CT190" s="1036"/>
      <c r="CU190" s="269"/>
      <c r="CV190" s="323">
        <f t="shared" ref="CV190" si="2873">O190+R190+U190+X190+AA190+AD190+AG190+AJ190+AM190+AP190+BB190+CL190+BE190+BH190+CO190+BK190+BN190+BQ190+BT190+BW190+CU190+BZ190+CR190+CC190+CF190+CI190+AS190+AV190+AY190</f>
        <v>1909.9949999999999</v>
      </c>
      <c r="CW190" s="323">
        <f>CV190+CW186</f>
        <v>595885.40500000003</v>
      </c>
      <c r="CX190" s="223"/>
      <c r="CY190" s="1127">
        <f>EDATE(CY186,1)</f>
        <v>44927</v>
      </c>
      <c r="CZ190" s="297">
        <f>CZ186</f>
        <v>0</v>
      </c>
      <c r="DA190" s="269">
        <v>-4003.75</v>
      </c>
      <c r="DB190" s="299">
        <f>DA190*CZ190</f>
        <v>0</v>
      </c>
      <c r="DC190" s="297">
        <f>DC186</f>
        <v>0</v>
      </c>
      <c r="DD190" s="269">
        <v>-400.38</v>
      </c>
      <c r="DE190" s="299">
        <f>DD190*DC190</f>
        <v>0</v>
      </c>
      <c r="DF190" s="297">
        <f>DF186</f>
        <v>0</v>
      </c>
      <c r="DG190" s="1035">
        <v>-7360</v>
      </c>
      <c r="DH190" s="299">
        <f>DG190*DF190</f>
        <v>0</v>
      </c>
      <c r="DI190" s="297">
        <f>DI186</f>
        <v>0</v>
      </c>
      <c r="DJ190" s="964">
        <v>-736</v>
      </c>
      <c r="DK190" s="299">
        <f>DJ190*DI190</f>
        <v>0</v>
      </c>
      <c r="DL190" s="297">
        <f>DL186</f>
        <v>0</v>
      </c>
      <c r="DM190" s="1034">
        <v>3370</v>
      </c>
      <c r="DN190" s="299">
        <f>DM190*DL190</f>
        <v>0</v>
      </c>
      <c r="DO190" s="297">
        <f>DO186</f>
        <v>0</v>
      </c>
      <c r="DP190" s="298">
        <f t="shared" ref="DP190" si="2874">DM190/2</f>
        <v>1685</v>
      </c>
      <c r="DQ190" s="299">
        <f>DP190*DO190</f>
        <v>0</v>
      </c>
      <c r="DR190" s="297">
        <f>DR186</f>
        <v>0</v>
      </c>
      <c r="DS190" s="298">
        <f t="shared" ref="DS190" si="2875">DM190/10</f>
        <v>337</v>
      </c>
      <c r="DT190" s="299">
        <f>DS190*DR190</f>
        <v>0</v>
      </c>
      <c r="DU190" s="297">
        <f>DU186</f>
        <v>0</v>
      </c>
      <c r="DV190" s="269">
        <v>-16227.5</v>
      </c>
      <c r="DW190" s="299">
        <f>DV190*DU190</f>
        <v>0</v>
      </c>
      <c r="DX190" s="297">
        <f>DX186</f>
        <v>0</v>
      </c>
      <c r="DY190" s="269">
        <v>-8113.75</v>
      </c>
      <c r="DZ190" s="299">
        <f>DY190*DX190</f>
        <v>0</v>
      </c>
      <c r="EA190" s="297">
        <f>EA186</f>
        <v>0</v>
      </c>
      <c r="EB190" s="269">
        <v>-3245.5</v>
      </c>
      <c r="EC190" s="299">
        <f>EB190*EA190</f>
        <v>0</v>
      </c>
      <c r="ED190" s="297">
        <f>ED186</f>
        <v>0</v>
      </c>
      <c r="EE190" s="269">
        <v>4200</v>
      </c>
      <c r="EF190" s="299">
        <f>EE190*ED190</f>
        <v>0</v>
      </c>
      <c r="EG190" s="297">
        <f>EG186</f>
        <v>0</v>
      </c>
      <c r="EH190" s="269">
        <v>2100</v>
      </c>
      <c r="EI190" s="299">
        <f>EH190*EG190</f>
        <v>0</v>
      </c>
      <c r="EJ190" s="297">
        <f>EJ186</f>
        <v>0</v>
      </c>
      <c r="EK190" s="269">
        <v>420</v>
      </c>
      <c r="EL190" s="299">
        <f>EK190*EJ190</f>
        <v>0</v>
      </c>
      <c r="EM190" s="297">
        <f>EM186</f>
        <v>0</v>
      </c>
      <c r="EN190" s="1225">
        <v>-2860</v>
      </c>
      <c r="EO190" s="299">
        <f>EN190*EM190</f>
        <v>0</v>
      </c>
      <c r="EP190" s="297">
        <f>EP186</f>
        <v>0</v>
      </c>
      <c r="EQ190" s="269">
        <v>-1410</v>
      </c>
      <c r="ER190" s="299">
        <f>EQ190*EP190</f>
        <v>0</v>
      </c>
      <c r="ES190" s="297">
        <f>ES186</f>
        <v>0</v>
      </c>
      <c r="ET190" s="964">
        <v>-1830</v>
      </c>
      <c r="EU190" s="299">
        <f>ET190*ES190</f>
        <v>0</v>
      </c>
      <c r="EV190" s="297">
        <f>EV186</f>
        <v>0</v>
      </c>
      <c r="EW190" s="1036">
        <v>100</v>
      </c>
      <c r="EX190" s="299">
        <f>EW190*EV190</f>
        <v>0</v>
      </c>
      <c r="EY190" s="297">
        <f>EY186</f>
        <v>0</v>
      </c>
      <c r="EZ190" s="1036">
        <v>50</v>
      </c>
      <c r="FA190" s="299">
        <f>EZ190*EY190</f>
        <v>0</v>
      </c>
      <c r="FB190" s="297">
        <f>FB186</f>
        <v>0</v>
      </c>
      <c r="FC190" s="964">
        <v>-906.25</v>
      </c>
      <c r="FD190" s="596">
        <f>FC190*FB190</f>
        <v>0</v>
      </c>
      <c r="FE190" s="297">
        <f>FE186</f>
        <v>0</v>
      </c>
      <c r="FF190" s="269">
        <v>-2218.75</v>
      </c>
      <c r="FG190" s="596">
        <f>FF190*FE190</f>
        <v>0</v>
      </c>
      <c r="FH190" s="297">
        <f>FH186</f>
        <v>0</v>
      </c>
      <c r="FI190" s="269">
        <v>-1109.3800000000001</v>
      </c>
      <c r="FJ190" s="596">
        <f>FI190*FH190</f>
        <v>0</v>
      </c>
      <c r="FK190" s="297">
        <f>FK186</f>
        <v>0</v>
      </c>
      <c r="FL190" s="964">
        <v>-1035</v>
      </c>
      <c r="FM190" s="299">
        <f>FL190*FK190</f>
        <v>0</v>
      </c>
      <c r="FN190" s="297">
        <f>FN186</f>
        <v>0</v>
      </c>
      <c r="FO190" s="964">
        <v>-4410</v>
      </c>
      <c r="FP190" s="269">
        <f>FO190*FN190</f>
        <v>0</v>
      </c>
      <c r="FQ190" s="299"/>
      <c r="FR190" s="297">
        <f>FR186</f>
        <v>0</v>
      </c>
      <c r="FS190" s="269">
        <v>-2205</v>
      </c>
      <c r="FT190" s="299">
        <f>FS190*FR190</f>
        <v>0</v>
      </c>
      <c r="FU190" s="297">
        <f>FU186</f>
        <v>0</v>
      </c>
      <c r="FV190" s="269">
        <f>FO190/10</f>
        <v>-441</v>
      </c>
      <c r="FW190" s="299">
        <f>FV190*FU190</f>
        <v>0</v>
      </c>
      <c r="FX190" s="301">
        <f>DB190+DE190+DH190+DK190+DN190+DQ190+DT190+DW190+DZ190+EC190+EF190+EI190+EL190+EO190+ER190+EU190+EX190+FA190+FD190+FG190+FJ190+FM190+FP190+FT190+FW190</f>
        <v>0</v>
      </c>
      <c r="FY190" s="492">
        <f>FX190+FY186</f>
        <v>0</v>
      </c>
      <c r="FZ190" s="302"/>
      <c r="GA190" s="1131">
        <f>CY190</f>
        <v>44927</v>
      </c>
      <c r="GB190" s="316">
        <f>GB186</f>
        <v>0</v>
      </c>
      <c r="GC190" s="1034">
        <v>1645</v>
      </c>
      <c r="GD190" s="268">
        <f>GC190*GB190</f>
        <v>0</v>
      </c>
      <c r="GE190" s="316">
        <f>GE186</f>
        <v>0</v>
      </c>
      <c r="GF190" s="1036">
        <v>164.5</v>
      </c>
      <c r="GG190" s="268">
        <f>GF190*GE190</f>
        <v>0</v>
      </c>
      <c r="GH190" s="316">
        <f>GH186</f>
        <v>0</v>
      </c>
      <c r="GI190" s="323">
        <v>6965</v>
      </c>
      <c r="GJ190" s="268">
        <f>GI190*GH190</f>
        <v>0</v>
      </c>
      <c r="GK190" s="316">
        <f>GK186</f>
        <v>0</v>
      </c>
      <c r="GL190" s="323">
        <v>696.5</v>
      </c>
      <c r="GM190" s="268">
        <f>GL190*GK190</f>
        <v>0</v>
      </c>
      <c r="GN190" s="316">
        <f>GN186</f>
        <v>0</v>
      </c>
      <c r="GO190" s="323">
        <v>11316.25</v>
      </c>
      <c r="GP190" s="268">
        <f>GO190*GN190</f>
        <v>0</v>
      </c>
      <c r="GQ190" s="316">
        <f>GQ186</f>
        <v>0</v>
      </c>
      <c r="GR190" s="323">
        <f>GO190/2</f>
        <v>5658.125</v>
      </c>
      <c r="GS190" s="268">
        <f>GR190*GQ190</f>
        <v>0</v>
      </c>
      <c r="GT190" s="316">
        <f>GT186</f>
        <v>0</v>
      </c>
      <c r="GU190" s="323">
        <v>1131.6300000000001</v>
      </c>
      <c r="GV190" s="268">
        <f>GU190*GT190</f>
        <v>0</v>
      </c>
      <c r="GW190" s="316">
        <f>GW186</f>
        <v>0</v>
      </c>
      <c r="GX190" s="323">
        <v>-14522.5</v>
      </c>
      <c r="GY190" s="268">
        <f>GX190*GW190</f>
        <v>0</v>
      </c>
      <c r="GZ190" s="316">
        <f>GZ186</f>
        <v>0</v>
      </c>
      <c r="HA190" s="323">
        <f>GX190/2</f>
        <v>-7261.25</v>
      </c>
      <c r="HB190" s="268">
        <f>HA190*GZ190</f>
        <v>0</v>
      </c>
      <c r="HC190" s="316">
        <f>HC186</f>
        <v>0</v>
      </c>
      <c r="HD190" s="964">
        <v>-2904.5</v>
      </c>
      <c r="HE190" s="268">
        <f>HD190*HC190</f>
        <v>0</v>
      </c>
      <c r="HF190" s="316">
        <f>HF186</f>
        <v>0</v>
      </c>
      <c r="HG190" s="323">
        <v>7505</v>
      </c>
      <c r="HH190" s="268">
        <f>HG190*HF190</f>
        <v>0</v>
      </c>
      <c r="HI190" s="316">
        <f>HI186</f>
        <v>0</v>
      </c>
      <c r="HJ190" s="323">
        <v>3752.5</v>
      </c>
      <c r="HK190" s="268">
        <f>HJ190*HI190</f>
        <v>0</v>
      </c>
      <c r="HL190" s="316">
        <f>HL186</f>
        <v>0</v>
      </c>
      <c r="HM190" s="323">
        <v>750.5</v>
      </c>
      <c r="HN190" s="268">
        <f>HM190*HL190</f>
        <v>0</v>
      </c>
      <c r="HO190" s="316">
        <f>HO186</f>
        <v>0</v>
      </c>
      <c r="HP190" s="323">
        <v>-610</v>
      </c>
      <c r="HQ190" s="268">
        <f>HP190*HO190</f>
        <v>0</v>
      </c>
      <c r="HR190" s="1169"/>
      <c r="HS190" s="317"/>
      <c r="HT190" s="358"/>
      <c r="HU190" s="316">
        <f>HU186</f>
        <v>0</v>
      </c>
      <c r="HV190" s="323">
        <v>-2150</v>
      </c>
      <c r="HW190" s="268">
        <f>HV190*HU190</f>
        <v>0</v>
      </c>
      <c r="HX190" s="1169"/>
      <c r="HY190" s="317"/>
      <c r="HZ190" s="269"/>
      <c r="IA190" s="316">
        <f>IA186</f>
        <v>0</v>
      </c>
      <c r="IB190" s="323">
        <v>-3881.25</v>
      </c>
      <c r="IC190" s="268">
        <f>IB190*IA190</f>
        <v>0</v>
      </c>
      <c r="ID190" s="316">
        <f>ID186</f>
        <v>0</v>
      </c>
      <c r="IE190" s="323">
        <f>IB190/10</f>
        <v>-388.125</v>
      </c>
      <c r="IF190" s="1036">
        <f>IE190*ID190</f>
        <v>0</v>
      </c>
      <c r="IG190" s="316">
        <f>IG186</f>
        <v>0</v>
      </c>
      <c r="IH190" s="323">
        <v>-1487.5</v>
      </c>
      <c r="II190" s="268">
        <f>IH190*IG190</f>
        <v>0</v>
      </c>
      <c r="IJ190" s="316">
        <f>IJ186</f>
        <v>0</v>
      </c>
      <c r="IK190" s="323">
        <f>IH190/2</f>
        <v>-743.75</v>
      </c>
      <c r="IL190" s="268">
        <f>IK190*IJ190</f>
        <v>0</v>
      </c>
      <c r="IM190" s="316">
        <f>IM186</f>
        <v>0</v>
      </c>
      <c r="IN190" s="323">
        <f>IH190/7</f>
        <v>-212.5</v>
      </c>
      <c r="IO190" s="268">
        <f>IN190*IM190</f>
        <v>0</v>
      </c>
      <c r="IP190" s="316">
        <f>IP186</f>
        <v>0</v>
      </c>
      <c r="IQ190" s="964">
        <v>-831.25</v>
      </c>
      <c r="IR190" s="268">
        <f>IQ190*IP190</f>
        <v>0</v>
      </c>
      <c r="IS190" s="1169"/>
      <c r="IT190" s="317"/>
      <c r="IU190" s="358"/>
      <c r="IV190" s="316">
        <f>IV186</f>
        <v>0</v>
      </c>
      <c r="IW190" s="323">
        <v>-356.25</v>
      </c>
      <c r="IX190" s="268">
        <f>IW190*IV190</f>
        <v>0</v>
      </c>
      <c r="IY190" s="316">
        <f>IY186</f>
        <v>0</v>
      </c>
      <c r="IZ190" s="323">
        <v>-178.12</v>
      </c>
      <c r="JA190" s="268">
        <f>IZ190*IY190</f>
        <v>0</v>
      </c>
      <c r="JB190" s="548"/>
      <c r="JC190" s="317"/>
      <c r="JD190" s="358"/>
      <c r="JE190" s="316">
        <f>JE186</f>
        <v>0</v>
      </c>
      <c r="JF190" s="323">
        <v>-615</v>
      </c>
      <c r="JG190" s="268">
        <f>JF190*JE190</f>
        <v>0</v>
      </c>
      <c r="JH190" s="316">
        <f>JH186</f>
        <v>0</v>
      </c>
      <c r="JI190" s="1036">
        <v>2380</v>
      </c>
      <c r="JJ190" s="268">
        <f>JI190*JH190</f>
        <v>0</v>
      </c>
      <c r="JK190" s="316">
        <f>JK186</f>
        <v>0</v>
      </c>
      <c r="JL190" s="323">
        <v>1190</v>
      </c>
      <c r="JM190" s="268">
        <f>JL190*JK190</f>
        <v>0</v>
      </c>
      <c r="JN190" s="316">
        <f>JN186</f>
        <v>0</v>
      </c>
      <c r="JO190" s="323">
        <v>238</v>
      </c>
      <c r="JP190" s="268">
        <f>JO190*JN190</f>
        <v>0</v>
      </c>
      <c r="JQ190" s="561">
        <f t="shared" ref="JQ190:JQ191" si="2876">GD190+GG190+GJ190+GM190+GP190+GS190+GV190+GY190+HB190+HE190+HH190+HK190+HN190+HQ190+HW190+IC190+II190+IL190+IR190+IX190+JA190+JG190+JJ190+JM190+JP190+HT190+HZ190+IF190+IO190+IU190+JD190</f>
        <v>0</v>
      </c>
      <c r="JR190" s="498">
        <f>JR186+JQ190</f>
        <v>0</v>
      </c>
      <c r="JS190" s="223"/>
      <c r="JT190" s="233"/>
      <c r="JU190" s="233"/>
      <c r="JV190" s="233"/>
      <c r="JW190" s="233"/>
      <c r="JX190" s="233"/>
      <c r="JY190" s="233"/>
      <c r="JZ190" s="233"/>
      <c r="KA190" s="233"/>
      <c r="KB190" s="233"/>
      <c r="KC190" s="233"/>
      <c r="KD190" s="233"/>
      <c r="KE190" s="233"/>
      <c r="KF190" s="233"/>
      <c r="KG190" s="233"/>
      <c r="KH190" s="233"/>
      <c r="KI190" s="233"/>
      <c r="KJ190" s="233"/>
      <c r="KK190" s="233"/>
      <c r="KL190" s="233"/>
      <c r="KM190" s="233"/>
      <c r="KN190" s="233"/>
      <c r="KO190" s="233"/>
      <c r="KP190" s="233"/>
      <c r="KQ190" s="233"/>
      <c r="KR190" s="233"/>
      <c r="KS190" s="233"/>
      <c r="KT190" s="118"/>
      <c r="KU190" s="233"/>
      <c r="KV190" s="233"/>
      <c r="KW190" s="233"/>
      <c r="KX190" s="233"/>
      <c r="KY190" s="233"/>
      <c r="KZ190" s="233"/>
      <c r="LA190" s="233"/>
      <c r="LB190" s="233"/>
      <c r="LC190" s="233"/>
      <c r="LD190" s="233"/>
      <c r="LE190" s="233"/>
      <c r="LF190" s="233"/>
      <c r="LG190" s="233"/>
      <c r="LH190" s="233"/>
      <c r="LI190" s="233"/>
      <c r="LJ190" s="233"/>
      <c r="LK190" s="233"/>
      <c r="LL190" s="233"/>
      <c r="LM190" s="233"/>
      <c r="LN190" s="233"/>
      <c r="LO190" s="233"/>
      <c r="LP190" s="233"/>
      <c r="LQ190" s="233"/>
      <c r="LR190" s="118"/>
      <c r="LS190" s="233"/>
      <c r="LT190" s="233"/>
      <c r="LU190" s="233"/>
      <c r="LV190" s="233"/>
      <c r="LW190" s="233"/>
      <c r="LX190" s="233"/>
      <c r="LY190" s="233"/>
      <c r="LZ190" s="233"/>
      <c r="MA190" s="233"/>
      <c r="MB190" s="233"/>
      <c r="MC190" s="233"/>
      <c r="MD190" s="233"/>
      <c r="ME190" s="233"/>
      <c r="MF190" s="233"/>
      <c r="MG190" s="233"/>
      <c r="MH190" s="233"/>
      <c r="MI190" s="233"/>
      <c r="MJ190" s="233"/>
      <c r="MK190" s="233"/>
      <c r="ML190" s="233"/>
      <c r="MM190" s="233"/>
      <c r="MN190" s="233"/>
      <c r="MO190" s="233"/>
      <c r="MP190" s="233"/>
      <c r="MQ190" s="233"/>
      <c r="MR190" s="233"/>
      <c r="MS190" s="233"/>
      <c r="MT190" s="233"/>
      <c r="MU190" s="233"/>
      <c r="MV190" s="233"/>
      <c r="MW190" s="233"/>
      <c r="MX190" s="233"/>
      <c r="MY190" s="233"/>
      <c r="MZ190" s="233"/>
      <c r="NA190" s="233"/>
      <c r="NB190" s="359"/>
      <c r="NC190" s="1159">
        <f>JT164</f>
        <v>44958</v>
      </c>
      <c r="ND190" s="378">
        <f>CV191</f>
        <v>9131.875</v>
      </c>
      <c r="NE190" s="378">
        <f>FX191</f>
        <v>0</v>
      </c>
      <c r="NF190" s="382">
        <f>JQ191</f>
        <v>0</v>
      </c>
      <c r="NG190" s="274">
        <f>SUM(ND190:NF190)</f>
        <v>9131.875</v>
      </c>
      <c r="NH190" s="819">
        <f>NC190</f>
        <v>44958</v>
      </c>
      <c r="NI190" s="269">
        <f>NG190*NK190</f>
        <v>9131.875</v>
      </c>
      <c r="NJ190" s="274">
        <f>NL190*NG190</f>
        <v>0</v>
      </c>
      <c r="NK190" s="1113">
        <f>(NG190&gt;0)*1</f>
        <v>1</v>
      </c>
      <c r="NL190" s="992">
        <f>(NG190&lt;0)*1</f>
        <v>0</v>
      </c>
      <c r="NM190" s="413">
        <f t="shared" ref="NM190" si="2877">NC190</f>
        <v>44958</v>
      </c>
      <c r="NN190" s="378">
        <f t="shared" ref="NN190" si="2878">NN189+NG190</f>
        <v>605017.28</v>
      </c>
      <c r="NO190" s="243">
        <f>MAX(NN69:NN190)</f>
        <v>605017.28</v>
      </c>
      <c r="NP190" s="243">
        <f t="shared" ref="NP190" si="2879">NN190-NO190</f>
        <v>0</v>
      </c>
      <c r="NQ190" s="276">
        <f>(NP190=NP203)*1</f>
        <v>0</v>
      </c>
      <c r="NR190" s="254">
        <f t="shared" ref="NR190" si="2880">NQ190*NM190</f>
        <v>0</v>
      </c>
      <c r="NS190" s="1175"/>
      <c r="NT190" s="1175"/>
      <c r="NU190" s="1059"/>
      <c r="NV190" s="1059"/>
      <c r="NW190" s="1059"/>
      <c r="NX190" s="241"/>
      <c r="NY190" s="241"/>
      <c r="NZ190" s="241"/>
      <c r="OA190" s="118"/>
      <c r="OB190" s="241"/>
      <c r="OC190" s="241"/>
      <c r="OD190" s="233"/>
      <c r="OE190" s="233"/>
      <c r="OF190" s="233"/>
      <c r="OG190" s="241"/>
      <c r="OH190" s="118"/>
      <c r="OI190" s="233"/>
      <c r="OJ190" s="233"/>
      <c r="OK190" s="233"/>
      <c r="OL190" s="233"/>
      <c r="OM190" s="233"/>
      <c r="ON190" s="233"/>
      <c r="OO190" s="233"/>
      <c r="OP190" s="233"/>
      <c r="OQ190" s="233"/>
      <c r="OR190" s="233"/>
      <c r="OS190" s="233"/>
      <c r="OT190" s="233"/>
      <c r="OU190" s="233"/>
      <c r="OV190" s="233"/>
      <c r="OW190" s="233"/>
      <c r="OX190" s="233"/>
      <c r="OY190" s="233"/>
      <c r="OZ190" s="233"/>
      <c r="PA190" s="233"/>
      <c r="PB190" s="233"/>
      <c r="PC190" s="233"/>
      <c r="PD190" s="233"/>
      <c r="PE190" s="233"/>
      <c r="PF190" s="233"/>
      <c r="PG190" s="233"/>
      <c r="PH190" s="233"/>
      <c r="PI190" s="233"/>
      <c r="PJ190" s="233"/>
      <c r="PK190" s="233"/>
      <c r="PL190" s="233"/>
      <c r="PM190" s="233"/>
      <c r="PN190" s="233"/>
      <c r="PO190" s="233"/>
      <c r="PP190" s="233"/>
      <c r="PQ190" s="233"/>
      <c r="PR190" s="233"/>
      <c r="PS190" s="233"/>
      <c r="PT190" s="233"/>
      <c r="PU190" s="233"/>
      <c r="PV190" s="233"/>
      <c r="PW190" s="233"/>
      <c r="PX190" s="233"/>
      <c r="PY190" s="233"/>
      <c r="PZ190" s="233"/>
      <c r="QA190" s="233"/>
      <c r="QB190" s="233"/>
      <c r="QC190" s="233"/>
      <c r="QD190" s="233"/>
      <c r="QE190" s="233"/>
      <c r="QF190" s="233"/>
      <c r="QG190" s="233"/>
      <c r="QH190" s="233"/>
      <c r="QI190" s="233"/>
      <c r="QJ190" s="233"/>
      <c r="QK190" s="233"/>
      <c r="QL190" s="233"/>
      <c r="QM190" s="233"/>
      <c r="QN190" s="233"/>
      <c r="QO190" s="233"/>
      <c r="QP190" s="233"/>
      <c r="QQ190" s="233"/>
      <c r="QR190" s="233"/>
      <c r="QS190" s="233"/>
      <c r="QT190" s="233"/>
      <c r="QU190" s="233"/>
      <c r="QV190" s="233"/>
      <c r="QW190" s="233"/>
      <c r="QX190" s="233"/>
      <c r="QY190" s="189"/>
      <c r="QZ190" s="189"/>
      <c r="RA190" s="189"/>
      <c r="RB190" s="189"/>
      <c r="RC190" s="189"/>
      <c r="RD190" s="189"/>
      <c r="RE190" s="189"/>
      <c r="RF190" s="189"/>
      <c r="RG190" s="189"/>
      <c r="RH190" s="189"/>
      <c r="RI190" s="189"/>
      <c r="RJ190" s="189"/>
      <c r="RK190" s="189"/>
      <c r="RL190" s="189"/>
      <c r="RM190" s="189"/>
      <c r="RN190" s="189"/>
      <c r="RO190" s="189"/>
      <c r="RP190" s="189"/>
      <c r="RQ190" s="189"/>
      <c r="RR190" s="189"/>
      <c r="RS190" s="189"/>
      <c r="RT190" s="189"/>
      <c r="RU190" s="189"/>
      <c r="RV190" s="189"/>
      <c r="RW190" s="189"/>
      <c r="RX190" s="189"/>
      <c r="RY190" s="189"/>
      <c r="RZ190" s="189"/>
      <c r="SA190" s="189"/>
      <c r="SB190" s="189"/>
      <c r="SC190" s="189"/>
      <c r="SD190" s="189"/>
      <c r="SE190" s="189"/>
      <c r="SF190" s="189"/>
      <c r="SG190" s="189"/>
      <c r="SH190" s="189"/>
      <c r="SI190" s="189"/>
      <c r="SJ190" s="189"/>
      <c r="SK190" s="189"/>
      <c r="SL190" s="189"/>
      <c r="SM190" s="189"/>
      <c r="SN190" s="189"/>
      <c r="SO190" s="189"/>
      <c r="SP190" s="189"/>
      <c r="SQ190" s="189"/>
      <c r="SR190" s="189"/>
      <c r="SS190" s="189"/>
      <c r="ST190" s="189"/>
      <c r="SU190" s="189"/>
      <c r="SV190" s="189"/>
      <c r="SW190" s="189"/>
      <c r="SX190" s="189"/>
      <c r="SY190" s="189"/>
      <c r="SZ190" s="189"/>
      <c r="TA190" s="189"/>
      <c r="TB190" s="189"/>
      <c r="TC190" s="189"/>
      <c r="TD190" s="189"/>
      <c r="TE190" s="189"/>
      <c r="TF190" s="189"/>
      <c r="TG190" s="189"/>
      <c r="TH190" s="189"/>
      <c r="TI190" s="189"/>
      <c r="TJ190" s="189"/>
      <c r="TK190" s="189"/>
      <c r="TL190" s="189"/>
      <c r="TM190" s="189"/>
      <c r="TN190" s="189"/>
      <c r="TO190" s="189"/>
      <c r="TP190" s="189"/>
      <c r="TQ190" s="189"/>
      <c r="TR190" s="189"/>
      <c r="TS190" s="189"/>
      <c r="TT190" s="189"/>
      <c r="TU190" s="189"/>
      <c r="TV190" s="189"/>
      <c r="TW190" s="189"/>
      <c r="TX190" s="189"/>
      <c r="TY190" s="189"/>
      <c r="TZ190" s="189"/>
      <c r="UA190" s="189"/>
      <c r="UB190" s="189"/>
      <c r="UC190" s="189"/>
      <c r="UD190" s="189"/>
      <c r="UE190" s="189"/>
      <c r="UF190" s="189"/>
      <c r="UG190" s="189"/>
      <c r="UH190" s="189"/>
      <c r="UI190" s="189"/>
    </row>
    <row r="191" spans="1:555" s="89" customFormat="1" ht="21.75" customHeight="1" x14ac:dyDescent="0.35">
      <c r="A191" s="189"/>
      <c r="B191" s="1193">
        <v>44958</v>
      </c>
      <c r="C191" s="867">
        <f t="shared" ref="C191" si="2881">G190</f>
        <v>26909.994999999999</v>
      </c>
      <c r="D191" s="867">
        <v>0</v>
      </c>
      <c r="E191" s="867">
        <v>0</v>
      </c>
      <c r="F191" s="867">
        <f>NG190</f>
        <v>9131.875</v>
      </c>
      <c r="G191" s="870">
        <f>F191+G190</f>
        <v>36041.869999999995</v>
      </c>
      <c r="H191" s="953">
        <f t="shared" ref="H191" si="2882">F191/G190</f>
        <v>0.3393488181621736</v>
      </c>
      <c r="I191" s="355">
        <f t="shared" ref="I191" si="2883">F191+I190</f>
        <v>605017.28</v>
      </c>
      <c r="J191" s="355">
        <f>MAX(I70:I191)</f>
        <v>605017.28</v>
      </c>
      <c r="K191" s="355">
        <f t="shared" ref="K191" si="2884">I191-J191</f>
        <v>0</v>
      </c>
      <c r="L191" s="1168">
        <f t="shared" ref="L191" si="2885">B191</f>
        <v>44958</v>
      </c>
      <c r="M191" s="330">
        <f t="shared" ref="M191" si="2886">M190</f>
        <v>0</v>
      </c>
      <c r="N191" s="1034">
        <v>1747.5</v>
      </c>
      <c r="O191" s="498">
        <f t="shared" ref="O191" si="2887">N191*M191</f>
        <v>0</v>
      </c>
      <c r="P191" s="330">
        <f t="shared" ref="P191" si="2888">P190</f>
        <v>1</v>
      </c>
      <c r="Q191" s="378">
        <f>N191/10</f>
        <v>174.75</v>
      </c>
      <c r="R191" s="274">
        <f t="shared" ref="R191" si="2889">Q191*P191</f>
        <v>174.75</v>
      </c>
      <c r="S191" s="499">
        <f t="shared" ref="S191" si="2890">S190</f>
        <v>0</v>
      </c>
      <c r="T191" s="378">
        <v>11410</v>
      </c>
      <c r="U191" s="269">
        <f t="shared" ref="U191" si="2891">T191*S191</f>
        <v>0</v>
      </c>
      <c r="V191" s="499">
        <f t="shared" ref="V191" si="2892">V190</f>
        <v>1</v>
      </c>
      <c r="W191" s="1036">
        <v>1141</v>
      </c>
      <c r="X191" s="269">
        <f t="shared" ref="X191" si="2893">W191*V191</f>
        <v>1141</v>
      </c>
      <c r="Y191" s="499">
        <f t="shared" ref="Y191" si="2894">Y190</f>
        <v>0</v>
      </c>
      <c r="Z191" s="298">
        <v>10740</v>
      </c>
      <c r="AA191" s="392">
        <f t="shared" ref="AA191" si="2895">Y191*Z191</f>
        <v>0</v>
      </c>
      <c r="AB191" s="330">
        <f t="shared" ref="AB191" si="2896">AB190</f>
        <v>0</v>
      </c>
      <c r="AC191" s="298">
        <f t="shared" ref="AC191" si="2897">Z191/2</f>
        <v>5370</v>
      </c>
      <c r="AD191" s="274">
        <f t="shared" ref="AD191" si="2898">AC191*AB191</f>
        <v>0</v>
      </c>
      <c r="AE191" s="499">
        <f t="shared" ref="AE191" si="2899">AE190</f>
        <v>1</v>
      </c>
      <c r="AF191" s="317">
        <f>Z191/10</f>
        <v>1074</v>
      </c>
      <c r="AG191" s="274">
        <f t="shared" ref="AG191" si="2900">AF191*AE191</f>
        <v>1074</v>
      </c>
      <c r="AH191" s="499">
        <f t="shared" ref="AH191" si="2901">AH190</f>
        <v>0</v>
      </c>
      <c r="AI191" s="1036">
        <v>8835</v>
      </c>
      <c r="AJ191" s="392">
        <f t="shared" ref="AJ191" si="2902">AI191*AH191</f>
        <v>0</v>
      </c>
      <c r="AK191" s="499">
        <f t="shared" ref="AK191" si="2903">AK190</f>
        <v>0</v>
      </c>
      <c r="AL191" s="1036">
        <f>AI191/2</f>
        <v>4417.5</v>
      </c>
      <c r="AM191" s="392">
        <f t="shared" ref="AM191" si="2904">AL191*AK191</f>
        <v>0</v>
      </c>
      <c r="AN191" s="499">
        <f t="shared" ref="AN191" si="2905">AN190</f>
        <v>1</v>
      </c>
      <c r="AO191" s="1036">
        <f>AI191/5</f>
        <v>1767</v>
      </c>
      <c r="AP191" s="392">
        <f t="shared" ref="AP191" si="2906">AO191*AN191</f>
        <v>1767</v>
      </c>
      <c r="AQ191" s="499">
        <f t="shared" ref="AQ191" si="2907">AQ190</f>
        <v>0</v>
      </c>
      <c r="AR191" s="1036">
        <v>7352.5</v>
      </c>
      <c r="AS191" s="392">
        <f t="shared" ref="AS191" si="2908">AR191*AQ191</f>
        <v>0</v>
      </c>
      <c r="AT191" s="499">
        <f t="shared" ref="AT191" si="2909">AT190</f>
        <v>0</v>
      </c>
      <c r="AU191" s="1036">
        <f>AR191/2</f>
        <v>3676.25</v>
      </c>
      <c r="AV191" s="392">
        <f t="shared" ref="AV191" si="2910">AU191*AT191</f>
        <v>0</v>
      </c>
      <c r="AW191" s="499">
        <f t="shared" ref="AW191" si="2911">AW190</f>
        <v>1</v>
      </c>
      <c r="AX191" s="1036">
        <f>AR191/10</f>
        <v>735.25</v>
      </c>
      <c r="AY191" s="392">
        <f t="shared" ref="AY191" si="2912">AX191*AW191</f>
        <v>735.25</v>
      </c>
      <c r="AZ191" s="499">
        <f t="shared" ref="AZ191" si="2913">AZ190</f>
        <v>0</v>
      </c>
      <c r="BA191" s="268">
        <v>2915</v>
      </c>
      <c r="BB191" s="392">
        <f t="shared" ref="BB191" si="2914">BA191*AZ191</f>
        <v>0</v>
      </c>
      <c r="BC191" s="499">
        <f t="shared" ref="BC191" si="2915">BC190</f>
        <v>0</v>
      </c>
      <c r="BD191" s="268">
        <v>190</v>
      </c>
      <c r="BE191" s="392">
        <f t="shared" ref="BE191" si="2916">BD191*BC191</f>
        <v>0</v>
      </c>
      <c r="BF191" s="499">
        <f t="shared" ref="BF191" si="2917">BF190</f>
        <v>0</v>
      </c>
      <c r="BG191" s="268">
        <v>5837.5</v>
      </c>
      <c r="BH191" s="392">
        <f t="shared" ref="BH191" si="2918">BG191*BF191</f>
        <v>0</v>
      </c>
      <c r="BI191" s="499">
        <f t="shared" ref="BI191" si="2919">BI190</f>
        <v>0</v>
      </c>
      <c r="BJ191" s="268">
        <v>6050</v>
      </c>
      <c r="BK191" s="392">
        <f t="shared" ref="BK191" si="2920">BJ191*BI191</f>
        <v>0</v>
      </c>
      <c r="BL191" s="499">
        <f t="shared" ref="BL191" si="2921">BL190</f>
        <v>1</v>
      </c>
      <c r="BM191" s="268">
        <f>BJ191/2</f>
        <v>3025</v>
      </c>
      <c r="BN191" s="392">
        <f t="shared" ref="BN191" si="2922">BM191*BL191</f>
        <v>3025</v>
      </c>
      <c r="BO191" s="499">
        <f t="shared" ref="BO191" si="2923">BO190</f>
        <v>0</v>
      </c>
      <c r="BP191" s="268">
        <v>2956.25</v>
      </c>
      <c r="BQ191" s="392">
        <f t="shared" ref="BQ191" si="2924">BP191*BO191</f>
        <v>0</v>
      </c>
      <c r="BR191" s="499">
        <f t="shared" ref="BR191" si="2925">BR190</f>
        <v>0</v>
      </c>
      <c r="BS191" s="268">
        <v>1943.75</v>
      </c>
      <c r="BT191" s="392">
        <f t="shared" ref="BT191" si="2926">BS191*BR191</f>
        <v>0</v>
      </c>
      <c r="BU191" s="499">
        <f t="shared" ref="BU191" si="2927">BU190</f>
        <v>1</v>
      </c>
      <c r="BV191" s="378">
        <f>BS191/2</f>
        <v>971.875</v>
      </c>
      <c r="BW191" s="392">
        <f t="shared" ref="BW191" si="2928">BV191*BU191</f>
        <v>971.875</v>
      </c>
      <c r="BX191" s="499">
        <f t="shared" ref="BX191" si="2929">BX190</f>
        <v>0</v>
      </c>
      <c r="BY191" s="268">
        <v>4680</v>
      </c>
      <c r="BZ191" s="392">
        <f t="shared" ref="BZ191" si="2930">BY191*BX191</f>
        <v>0</v>
      </c>
      <c r="CA191" s="499">
        <f t="shared" ref="CA191" si="2931">CA190</f>
        <v>0</v>
      </c>
      <c r="CB191" s="268">
        <v>2430</v>
      </c>
      <c r="CC191" s="392">
        <f t="shared" ref="CC191" si="2932">CB191*CA191</f>
        <v>0</v>
      </c>
      <c r="CD191" s="499">
        <f t="shared" ref="CD191" si="2933">CD190</f>
        <v>0</v>
      </c>
      <c r="CE191" s="378">
        <f>CB191/2</f>
        <v>1215</v>
      </c>
      <c r="CF191" s="392">
        <f t="shared" ref="CF191" si="2934">CE191*CD191</f>
        <v>0</v>
      </c>
      <c r="CG191" s="499">
        <f t="shared" ref="CG191" si="2935">CG190</f>
        <v>1</v>
      </c>
      <c r="CH191" s="1036">
        <v>243</v>
      </c>
      <c r="CI191" s="392">
        <f t="shared" ref="CI191" si="2936">CH191*CG191</f>
        <v>243</v>
      </c>
      <c r="CJ191" s="1169"/>
      <c r="CK191" s="1036"/>
      <c r="CL191" s="358"/>
      <c r="CM191" s="244"/>
      <c r="CN191" s="1036"/>
      <c r="CO191" s="269"/>
      <c r="CP191" s="1171"/>
      <c r="CQ191" s="1036"/>
      <c r="CR191" s="299"/>
      <c r="CS191" s="244"/>
      <c r="CT191" s="1036"/>
      <c r="CU191" s="269"/>
      <c r="CV191" s="323">
        <f t="shared" ref="CV191" si="2937">O191+R191+U191+X191+AA191+AD191+AG191+AJ191+AM191+AP191+BB191+CL191+BE191+BH191+CO191+BK191+BN191+BQ191+BT191+BW191+CU191+BZ191+CR191+CC191+CF191+CI191+AS191+AV191+AY191</f>
        <v>9131.875</v>
      </c>
      <c r="CW191" s="323">
        <f t="shared" ref="CW191" si="2938">CV191+CW190</f>
        <v>605017.28</v>
      </c>
      <c r="CX191" s="223"/>
      <c r="CY191" s="1127"/>
      <c r="CZ191" s="297">
        <f>CZ190</f>
        <v>0</v>
      </c>
      <c r="DA191" s="269">
        <v>4118.75</v>
      </c>
      <c r="DB191" s="299">
        <f>DA191*CZ191</f>
        <v>0</v>
      </c>
      <c r="DC191" s="297">
        <f t="shared" ref="DC191" si="2939">DC190</f>
        <v>0</v>
      </c>
      <c r="DD191" s="298">
        <f t="shared" ref="DD191" si="2940">DA191/10</f>
        <v>411.875</v>
      </c>
      <c r="DE191" s="299">
        <f t="shared" ref="DE191" si="2941">DD191*DC191</f>
        <v>0</v>
      </c>
      <c r="DF191" s="297">
        <f t="shared" ref="DF191" si="2942">DF190</f>
        <v>0</v>
      </c>
      <c r="DG191" s="102">
        <v>5770</v>
      </c>
      <c r="DH191" s="299">
        <f>DG191*DF191</f>
        <v>0</v>
      </c>
      <c r="DI191" s="297">
        <f t="shared" ref="DI191" si="2943">DI190</f>
        <v>0</v>
      </c>
      <c r="DJ191" s="1036">
        <v>577</v>
      </c>
      <c r="DK191" s="596">
        <f t="shared" ref="DK191" si="2944">DJ191*DI191</f>
        <v>0</v>
      </c>
      <c r="DL191" s="297">
        <f t="shared" ref="DL191" si="2945">DL190</f>
        <v>0</v>
      </c>
      <c r="DM191" s="1034">
        <v>6070</v>
      </c>
      <c r="DN191" s="596">
        <f t="shared" ref="DN191" si="2946">DM191*DL191</f>
        <v>0</v>
      </c>
      <c r="DO191" s="297">
        <f t="shared" ref="DO191" si="2947">DO190</f>
        <v>0</v>
      </c>
      <c r="DP191" s="1034">
        <f>DM191/2</f>
        <v>3035</v>
      </c>
      <c r="DQ191" s="596">
        <f t="shared" ref="DQ191" si="2948">DP191*DO191</f>
        <v>0</v>
      </c>
      <c r="DR191" s="297">
        <f t="shared" ref="DR191" si="2949">DR190</f>
        <v>0</v>
      </c>
      <c r="DS191" s="1034">
        <f>DM191/10</f>
        <v>607</v>
      </c>
      <c r="DT191" s="596">
        <f t="shared" ref="DT191" si="2950">DS191*DR191</f>
        <v>0</v>
      </c>
      <c r="DU191" s="297">
        <f t="shared" ref="DU191" si="2951">DU190</f>
        <v>0</v>
      </c>
      <c r="DV191" s="1036">
        <v>8405</v>
      </c>
      <c r="DW191" s="596">
        <f t="shared" ref="DW191" si="2952">DV191*DU191</f>
        <v>0</v>
      </c>
      <c r="DX191" s="297">
        <f t="shared" ref="DX191" si="2953">DX190</f>
        <v>0</v>
      </c>
      <c r="DY191" s="269">
        <f>DV191/2</f>
        <v>4202.5</v>
      </c>
      <c r="DZ191" s="596">
        <f t="shared" ref="DZ191" si="2954">DY191*DX191</f>
        <v>0</v>
      </c>
      <c r="EA191" s="297">
        <f t="shared" ref="EA191" si="2955">EA190</f>
        <v>0</v>
      </c>
      <c r="EB191" s="269">
        <f>DV191/5</f>
        <v>1681</v>
      </c>
      <c r="EC191" s="596">
        <f t="shared" ref="EC191" si="2956">EB191*EA191</f>
        <v>0</v>
      </c>
      <c r="ED191" s="297">
        <f t="shared" ref="ED191" si="2957">ED190</f>
        <v>0</v>
      </c>
      <c r="EE191" s="269">
        <v>1825</v>
      </c>
      <c r="EF191" s="596">
        <f t="shared" ref="EF191" si="2958">EE191*ED191</f>
        <v>0</v>
      </c>
      <c r="EG191" s="297">
        <f t="shared" ref="EG191" si="2959">EG190</f>
        <v>0</v>
      </c>
      <c r="EH191" s="269">
        <f>EE191/2</f>
        <v>912.5</v>
      </c>
      <c r="EI191" s="596">
        <f t="shared" ref="EI191" si="2960">EH191*EG191</f>
        <v>0</v>
      </c>
      <c r="EJ191" s="297">
        <f t="shared" ref="EJ191" si="2961">EJ190</f>
        <v>0</v>
      </c>
      <c r="EK191" s="269">
        <f>EE191/10</f>
        <v>182.5</v>
      </c>
      <c r="EL191" s="596">
        <f t="shared" ref="EL191" si="2962">EK191*EJ191</f>
        <v>0</v>
      </c>
      <c r="EM191" s="297">
        <f t="shared" ref="EM191" si="2963">EM190</f>
        <v>0</v>
      </c>
      <c r="EN191" s="269">
        <v>-10</v>
      </c>
      <c r="EO191" s="596">
        <f t="shared" ref="EO191" si="2964">EN191*EM191</f>
        <v>0</v>
      </c>
      <c r="EP191" s="297">
        <f t="shared" ref="EP191" si="2965">EP190</f>
        <v>0</v>
      </c>
      <c r="EQ191" s="269">
        <v>995</v>
      </c>
      <c r="ER191" s="596">
        <f t="shared" ref="ER191" si="2966">EQ191*EP191</f>
        <v>0</v>
      </c>
      <c r="ES191" s="297">
        <f t="shared" ref="ES191" si="2967">ES190</f>
        <v>0</v>
      </c>
      <c r="ET191" s="269">
        <v>870</v>
      </c>
      <c r="EU191" s="596">
        <f t="shared" ref="EU191" si="2968">ET191*ES191</f>
        <v>0</v>
      </c>
      <c r="EV191" s="297">
        <f t="shared" ref="EV191" si="2969">EV190</f>
        <v>0</v>
      </c>
      <c r="EW191" s="269">
        <v>1043.75</v>
      </c>
      <c r="EX191" s="596">
        <f t="shared" ref="EX191" si="2970">EW191*EV191</f>
        <v>0</v>
      </c>
      <c r="EY191" s="297">
        <f t="shared" ref="EY191" si="2971">EY190</f>
        <v>0</v>
      </c>
      <c r="EZ191" s="269">
        <f>EW191/2</f>
        <v>521.875</v>
      </c>
      <c r="FA191" s="596">
        <f t="shared" ref="FA191" si="2972">EZ191*EY191</f>
        <v>0</v>
      </c>
      <c r="FB191" s="297">
        <f t="shared" ref="FB191" si="2973">FB190</f>
        <v>0</v>
      </c>
      <c r="FC191" s="1036">
        <v>-412.5</v>
      </c>
      <c r="FD191" s="596">
        <f t="shared" ref="FD191" si="2974">FC191*FB191</f>
        <v>0</v>
      </c>
      <c r="FE191" s="297">
        <f t="shared" ref="FE191" si="2975">FE190</f>
        <v>0</v>
      </c>
      <c r="FF191" s="269">
        <v>737.5</v>
      </c>
      <c r="FG191" s="596">
        <f t="shared" ref="FG191" si="2976">FF191*FE191</f>
        <v>0</v>
      </c>
      <c r="FH191" s="297">
        <f t="shared" ref="FH191" si="2977">FH190</f>
        <v>0</v>
      </c>
      <c r="FI191" s="269">
        <f>FF191/2</f>
        <v>368.75</v>
      </c>
      <c r="FJ191" s="596">
        <f t="shared" ref="FJ191" si="2978">FI191*FH191</f>
        <v>0</v>
      </c>
      <c r="FK191" s="297">
        <f t="shared" ref="FK191" si="2979">FK190</f>
        <v>0</v>
      </c>
      <c r="FL191" s="269">
        <v>285</v>
      </c>
      <c r="FM191" s="299">
        <f t="shared" ref="FM191" si="2980">FL191*FK191</f>
        <v>0</v>
      </c>
      <c r="FN191" s="297">
        <f t="shared" ref="FN191" si="2981">FN190</f>
        <v>0</v>
      </c>
      <c r="FO191" s="269">
        <v>8140</v>
      </c>
      <c r="FP191" s="274">
        <f t="shared" ref="FP191" si="2982">FO191*FN191</f>
        <v>0</v>
      </c>
      <c r="FQ191" s="299"/>
      <c r="FR191" s="297">
        <f t="shared" ref="FR191" si="2983">FR190</f>
        <v>0</v>
      </c>
      <c r="FS191" s="269">
        <f>FO191/2</f>
        <v>4070</v>
      </c>
      <c r="FT191" s="596">
        <f t="shared" ref="FT191" si="2984">FS191*FR191</f>
        <v>0</v>
      </c>
      <c r="FU191" s="297">
        <f t="shared" ref="FU191" si="2985">FU190</f>
        <v>0</v>
      </c>
      <c r="FV191" s="269">
        <f>FO191/10</f>
        <v>814</v>
      </c>
      <c r="FW191" s="596">
        <f t="shared" ref="FW191" si="2986">FV191*FU191</f>
        <v>0</v>
      </c>
      <c r="FX191" s="301">
        <f t="shared" ref="FX191" si="2987">DB191+DE191+DH191+DK191+DN191+DQ191+DT191+DW191+DZ191+EC191+EF191+EI191+EL191+EO191+ER191+EU191+EX191+FA191+FD191+FG191+FJ191+FM191+FP191+FT191+FW191</f>
        <v>0</v>
      </c>
      <c r="FY191" s="492">
        <f t="shared" ref="FY191" si="2988">FX191+FY190</f>
        <v>0</v>
      </c>
      <c r="FZ191" s="302"/>
      <c r="GA191" s="1131"/>
      <c r="GB191" s="316">
        <f t="shared" ref="GB191" si="2989">GB190</f>
        <v>0</v>
      </c>
      <c r="GC191" s="102">
        <v>3347.5</v>
      </c>
      <c r="GD191" s="268">
        <f t="shared" ref="GD191" si="2990">GC191*GB191</f>
        <v>0</v>
      </c>
      <c r="GE191" s="316">
        <f t="shared" ref="GE191" si="2991">GE190</f>
        <v>0</v>
      </c>
      <c r="GF191" s="1036">
        <v>334.75</v>
      </c>
      <c r="GG191" s="386">
        <f t="shared" ref="GG191" si="2992">GF191*GE191</f>
        <v>0</v>
      </c>
      <c r="GH191" s="669">
        <f t="shared" ref="GH191" si="2993">GH190</f>
        <v>0</v>
      </c>
      <c r="GI191" s="1036">
        <v>4087.5</v>
      </c>
      <c r="GJ191" s="268">
        <f t="shared" ref="GJ191" si="2994">GI191*GH191</f>
        <v>0</v>
      </c>
      <c r="GK191" s="546">
        <f t="shared" ref="GK191" si="2995">GK190</f>
        <v>0</v>
      </c>
      <c r="GL191" s="268">
        <f t="shared" ref="GL191" si="2996">GI191/10</f>
        <v>408.75</v>
      </c>
      <c r="GM191" s="386">
        <f t="shared" ref="GM191" si="2997">GL191*GK191</f>
        <v>0</v>
      </c>
      <c r="GN191" s="297">
        <f t="shared" ref="GN191" si="2998">GN190</f>
        <v>0</v>
      </c>
      <c r="GO191" s="317">
        <v>7318.75</v>
      </c>
      <c r="GP191" s="596">
        <f t="shared" ref="GP191" si="2999">GO191*GN191</f>
        <v>0</v>
      </c>
      <c r="GQ191" s="297">
        <f t="shared" ref="GQ191" si="3000">GQ190</f>
        <v>0</v>
      </c>
      <c r="GR191" s="317">
        <f>GO191/2</f>
        <v>3659.375</v>
      </c>
      <c r="GS191" s="596">
        <f t="shared" ref="GS191" si="3001">GR191*GQ191</f>
        <v>0</v>
      </c>
      <c r="GT191" s="297">
        <f t="shared" ref="GT191" si="3002">GT190</f>
        <v>0</v>
      </c>
      <c r="GU191" s="317">
        <f>GO191/10</f>
        <v>731.875</v>
      </c>
      <c r="GV191" s="596">
        <f t="shared" ref="GV191" si="3003">GU191*GT191</f>
        <v>0</v>
      </c>
      <c r="GW191" s="499">
        <f t="shared" ref="GW191" si="3004">GW190</f>
        <v>0</v>
      </c>
      <c r="GX191" s="1036">
        <v>5732</v>
      </c>
      <c r="GY191" s="274">
        <f t="shared" ref="GY191" si="3005">GX191*GW191</f>
        <v>0</v>
      </c>
      <c r="GZ191" s="499">
        <f t="shared" ref="GZ191" si="3006">GZ190</f>
        <v>0</v>
      </c>
      <c r="HA191" s="1036">
        <f>GX191/2</f>
        <v>2866</v>
      </c>
      <c r="HB191" s="274">
        <f t="shared" ref="HB191" si="3007">HA191*GZ191</f>
        <v>0</v>
      </c>
      <c r="HC191" s="499">
        <f t="shared" ref="HC191" si="3008">HC190</f>
        <v>0</v>
      </c>
      <c r="HD191" s="1036">
        <v>1146.5</v>
      </c>
      <c r="HE191" s="274">
        <f t="shared" ref="HE191" si="3009">HD191*HC191</f>
        <v>0</v>
      </c>
      <c r="HF191" s="691">
        <f t="shared" ref="HF191" si="3010">HF190</f>
        <v>0</v>
      </c>
      <c r="HG191" s="317">
        <v>1340</v>
      </c>
      <c r="HH191" s="498">
        <f t="shared" ref="HH191" si="3011">HG191*HF191</f>
        <v>0</v>
      </c>
      <c r="HI191" s="691">
        <f t="shared" ref="HI191" si="3012">HI190</f>
        <v>0</v>
      </c>
      <c r="HJ191" s="317">
        <f>HG191/2</f>
        <v>670</v>
      </c>
      <c r="HK191" s="498">
        <f t="shared" ref="HK191" si="3013">HJ191*HI191</f>
        <v>0</v>
      </c>
      <c r="HL191" s="691">
        <f t="shared" ref="HL191" si="3014">HL190</f>
        <v>0</v>
      </c>
      <c r="HM191" s="317">
        <f>HG191/10</f>
        <v>134</v>
      </c>
      <c r="HN191" s="498">
        <f t="shared" ref="HN191" si="3015">HM191*HL191</f>
        <v>0</v>
      </c>
      <c r="HO191" s="691">
        <f t="shared" ref="HO191" si="3016">HO190</f>
        <v>0</v>
      </c>
      <c r="HP191" s="317">
        <v>1000</v>
      </c>
      <c r="HQ191" s="498">
        <f t="shared" ref="HQ191" si="3017">HP191*HO191</f>
        <v>0</v>
      </c>
      <c r="HR191" s="1169"/>
      <c r="HS191" s="317"/>
      <c r="HT191" s="269"/>
      <c r="HU191" s="691">
        <f t="shared" ref="HU191" si="3018">HU190</f>
        <v>0</v>
      </c>
      <c r="HV191" s="317">
        <v>595</v>
      </c>
      <c r="HW191" s="498">
        <f t="shared" ref="HW191" si="3019">HV191*HU191</f>
        <v>0</v>
      </c>
      <c r="HX191" s="1169"/>
      <c r="HY191" s="317"/>
      <c r="HZ191" s="269"/>
      <c r="IA191" s="691">
        <f t="shared" ref="IA191" si="3020">IA190</f>
        <v>0</v>
      </c>
      <c r="IB191" s="317">
        <v>-1000</v>
      </c>
      <c r="IC191" s="498">
        <f t="shared" ref="IC191" si="3021">IB191*IA191</f>
        <v>0</v>
      </c>
      <c r="ID191" s="691">
        <f t="shared" ref="ID191" si="3022">ID190</f>
        <v>0</v>
      </c>
      <c r="IE191" s="323">
        <f>IB191/10</f>
        <v>-100</v>
      </c>
      <c r="IF191" s="498">
        <f t="shared" ref="IF191" si="3023">IE191*ID191</f>
        <v>0</v>
      </c>
      <c r="IG191" s="691">
        <f t="shared" ref="IG191" si="3024">IG190</f>
        <v>0</v>
      </c>
      <c r="IH191" s="317">
        <v>1256.25</v>
      </c>
      <c r="II191" s="1240">
        <f t="shared" ref="II191" si="3025">IH191*IG191</f>
        <v>0</v>
      </c>
      <c r="IJ191" s="691">
        <f t="shared" ref="IJ191" si="3026">IJ190</f>
        <v>0</v>
      </c>
      <c r="IK191" s="317">
        <f>IH191/2</f>
        <v>628.125</v>
      </c>
      <c r="IL191" s="1240">
        <f t="shared" ref="IL191" si="3027">IK191*IJ191</f>
        <v>0</v>
      </c>
      <c r="IM191" s="691">
        <f t="shared" ref="IM191" si="3028">IM190</f>
        <v>0</v>
      </c>
      <c r="IN191" s="317">
        <v>95.63</v>
      </c>
      <c r="IO191" s="1240">
        <f t="shared" ref="IO191" si="3029">IN191*IM191</f>
        <v>0</v>
      </c>
      <c r="IP191" s="691">
        <f t="shared" ref="IP191" si="3030">IP190</f>
        <v>0</v>
      </c>
      <c r="IQ191" s="964">
        <v>-1350</v>
      </c>
      <c r="IR191" s="498">
        <f t="shared" ref="IR191" si="3031">IQ191*IP191</f>
        <v>0</v>
      </c>
      <c r="IS191" s="1169"/>
      <c r="IT191" s="317"/>
      <c r="IU191" s="269"/>
      <c r="IV191" s="691">
        <f t="shared" ref="IV191" si="3032">IV190</f>
        <v>0</v>
      </c>
      <c r="IW191" s="317">
        <v>2143.75</v>
      </c>
      <c r="IX191" s="498">
        <f t="shared" ref="IX191" si="3033">IW191*IV191</f>
        <v>0</v>
      </c>
      <c r="IY191" s="691">
        <f t="shared" ref="IY191" si="3034">IY190</f>
        <v>0</v>
      </c>
      <c r="IZ191" s="317">
        <f>IW191/2</f>
        <v>1071.875</v>
      </c>
      <c r="JA191" s="498">
        <f t="shared" ref="JA191" si="3035">IZ191*IY191</f>
        <v>0</v>
      </c>
      <c r="JB191" s="548"/>
      <c r="JC191" s="317"/>
      <c r="JD191" s="269"/>
      <c r="JE191" s="691">
        <f t="shared" ref="JE191" si="3036">JE190</f>
        <v>0</v>
      </c>
      <c r="JF191" s="317">
        <v>1500</v>
      </c>
      <c r="JG191" s="1240">
        <f t="shared" ref="JG191" si="3037">JF191*JE191</f>
        <v>0</v>
      </c>
      <c r="JH191" s="691">
        <f t="shared" ref="JH191" si="3038">JH190</f>
        <v>0</v>
      </c>
      <c r="JI191" s="317">
        <v>4050</v>
      </c>
      <c r="JJ191" s="1244">
        <f t="shared" ref="JJ191" si="3039">JI191*JH191</f>
        <v>0</v>
      </c>
      <c r="JK191" s="691">
        <f t="shared" ref="JK191" si="3040">JK190</f>
        <v>0</v>
      </c>
      <c r="JL191" s="1036">
        <f t="shared" ref="JL191" si="3041">JI191/2</f>
        <v>2025</v>
      </c>
      <c r="JM191" s="1240">
        <f t="shared" ref="JM191" si="3042">JL191*JK191</f>
        <v>0</v>
      </c>
      <c r="JN191" s="691">
        <f t="shared" ref="JN191" si="3043">JN190</f>
        <v>0</v>
      </c>
      <c r="JO191" s="298">
        <f t="shared" ref="JO191" si="3044">JI191/10</f>
        <v>405</v>
      </c>
      <c r="JP191" s="1240">
        <f t="shared" ref="JP191" si="3045">JO191*JN191</f>
        <v>0</v>
      </c>
      <c r="JQ191" s="561">
        <f t="shared" si="2876"/>
        <v>0</v>
      </c>
      <c r="JR191" s="498">
        <f t="shared" ref="JR191" si="3046">JR190+JQ191</f>
        <v>0</v>
      </c>
      <c r="JS191" s="223"/>
      <c r="JT191" s="233"/>
      <c r="JU191" s="233"/>
      <c r="JV191" s="233"/>
      <c r="JW191" s="233"/>
      <c r="JX191" s="233"/>
      <c r="JY191" s="233"/>
      <c r="JZ191" s="233"/>
      <c r="KA191" s="233"/>
      <c r="KB191" s="233"/>
      <c r="KC191" s="233"/>
      <c r="KD191" s="233"/>
      <c r="KE191" s="233"/>
      <c r="KF191" s="233"/>
      <c r="KG191" s="233"/>
      <c r="KH191" s="233"/>
      <c r="KI191" s="233"/>
      <c r="KJ191" s="233"/>
      <c r="KK191" s="233"/>
      <c r="KL191" s="233"/>
      <c r="KM191" s="233"/>
      <c r="KN191" s="233"/>
      <c r="KO191" s="233"/>
      <c r="KP191" s="233"/>
      <c r="KQ191" s="233"/>
      <c r="KR191" s="233"/>
      <c r="KS191" s="233"/>
      <c r="KT191" s="118"/>
      <c r="KU191" s="233"/>
      <c r="KV191" s="233"/>
      <c r="KW191" s="233"/>
      <c r="KX191" s="233"/>
      <c r="KY191" s="233"/>
      <c r="KZ191" s="233"/>
      <c r="LA191" s="233"/>
      <c r="LB191" s="233"/>
      <c r="LC191" s="233"/>
      <c r="LD191" s="233"/>
      <c r="LE191" s="233"/>
      <c r="LF191" s="233"/>
      <c r="LG191" s="233"/>
      <c r="LH191" s="233"/>
      <c r="LI191" s="233"/>
      <c r="LJ191" s="233"/>
      <c r="LK191" s="233"/>
      <c r="LL191" s="233"/>
      <c r="LM191" s="233"/>
      <c r="LN191" s="233"/>
      <c r="LO191" s="233"/>
      <c r="LP191" s="233"/>
      <c r="LQ191" s="233"/>
      <c r="LR191" s="118"/>
      <c r="LS191" s="233"/>
      <c r="LT191" s="233"/>
      <c r="LU191" s="233"/>
      <c r="LV191" s="233"/>
      <c r="LW191" s="233"/>
      <c r="LX191" s="233"/>
      <c r="LY191" s="233"/>
      <c r="LZ191" s="233"/>
      <c r="MA191" s="233"/>
      <c r="MB191" s="233"/>
      <c r="MC191" s="233"/>
      <c r="MD191" s="233"/>
      <c r="ME191" s="233"/>
      <c r="MF191" s="233"/>
      <c r="MG191" s="233"/>
      <c r="MH191" s="233"/>
      <c r="MI191" s="233"/>
      <c r="MJ191" s="233"/>
      <c r="MK191" s="233"/>
      <c r="ML191" s="233"/>
      <c r="MM191" s="233"/>
      <c r="MN191" s="233"/>
      <c r="MO191" s="233"/>
      <c r="MP191" s="233"/>
      <c r="MQ191" s="233"/>
      <c r="MR191" s="233"/>
      <c r="MS191" s="233"/>
      <c r="MT191" s="233"/>
      <c r="MU191" s="233"/>
      <c r="MV191" s="233"/>
      <c r="MW191" s="233"/>
      <c r="MX191" s="233"/>
      <c r="MY191" s="233"/>
      <c r="MZ191" s="233"/>
      <c r="NA191" s="233"/>
      <c r="NB191" s="359"/>
      <c r="NC191" s="1159"/>
      <c r="ND191" s="378"/>
      <c r="NE191" s="378"/>
      <c r="NF191" s="378"/>
      <c r="NG191" s="269"/>
      <c r="NH191" s="747"/>
      <c r="NI191" s="269"/>
      <c r="NJ191" s="269"/>
      <c r="NK191" s="1172"/>
      <c r="NL191" s="1173"/>
      <c r="NM191" s="413"/>
      <c r="NN191" s="378"/>
      <c r="NO191" s="378"/>
      <c r="NP191" s="378"/>
      <c r="NQ191" s="1170"/>
      <c r="NR191" s="1174"/>
      <c r="NS191" s="1175"/>
      <c r="NT191" s="1175"/>
      <c r="NU191" s="1059"/>
      <c r="NV191" s="1059"/>
      <c r="NW191" s="1059"/>
      <c r="NX191" s="241"/>
      <c r="NY191" s="241"/>
      <c r="NZ191" s="241"/>
      <c r="OA191" s="118"/>
      <c r="OB191" s="241"/>
      <c r="OC191" s="241"/>
      <c r="OD191" s="233"/>
      <c r="OE191" s="233"/>
      <c r="OF191" s="233"/>
      <c r="OG191" s="241"/>
      <c r="OH191" s="118"/>
      <c r="OI191" s="233"/>
      <c r="OJ191" s="233"/>
      <c r="OK191" s="233"/>
      <c r="OL191" s="233"/>
      <c r="OM191" s="233"/>
      <c r="ON191" s="233"/>
      <c r="OO191" s="233"/>
      <c r="OP191" s="233"/>
      <c r="OQ191" s="233"/>
      <c r="OR191" s="233"/>
      <c r="OS191" s="233"/>
      <c r="OT191" s="233"/>
      <c r="OU191" s="233"/>
      <c r="OV191" s="233"/>
      <c r="OW191" s="233"/>
      <c r="OX191" s="233"/>
      <c r="OY191" s="233"/>
      <c r="OZ191" s="233"/>
      <c r="PA191" s="233"/>
      <c r="PB191" s="233"/>
      <c r="PC191" s="233"/>
      <c r="PD191" s="233"/>
      <c r="PE191" s="233"/>
      <c r="PF191" s="233"/>
      <c r="PG191" s="233"/>
      <c r="PH191" s="233"/>
      <c r="PI191" s="233"/>
      <c r="PJ191" s="233"/>
      <c r="PK191" s="233"/>
      <c r="PL191" s="233"/>
      <c r="PM191" s="233"/>
      <c r="PN191" s="233"/>
      <c r="PO191" s="233"/>
      <c r="PP191" s="233"/>
      <c r="PQ191" s="233"/>
      <c r="PR191" s="233"/>
      <c r="PS191" s="233"/>
      <c r="PT191" s="233"/>
      <c r="PU191" s="233"/>
      <c r="PV191" s="233"/>
      <c r="PW191" s="233"/>
      <c r="PX191" s="233"/>
      <c r="PY191" s="233"/>
      <c r="PZ191" s="233"/>
      <c r="QA191" s="233"/>
      <c r="QB191" s="233"/>
      <c r="QC191" s="233"/>
      <c r="QD191" s="233"/>
      <c r="QE191" s="233"/>
      <c r="QF191" s="233"/>
      <c r="QG191" s="233"/>
      <c r="QH191" s="233"/>
      <c r="QI191" s="233"/>
      <c r="QJ191" s="233"/>
      <c r="QK191" s="233"/>
      <c r="QL191" s="233"/>
      <c r="QM191" s="233"/>
      <c r="QN191" s="233"/>
      <c r="QO191" s="233"/>
      <c r="QP191" s="233"/>
      <c r="QQ191" s="233"/>
      <c r="QR191" s="233"/>
      <c r="QS191" s="233"/>
      <c r="QT191" s="233"/>
      <c r="QU191" s="233"/>
      <c r="QV191" s="233"/>
      <c r="QW191" s="233"/>
      <c r="QX191" s="233"/>
      <c r="QY191" s="189"/>
      <c r="QZ191" s="189"/>
      <c r="RA191" s="189"/>
      <c r="RB191" s="189"/>
      <c r="RC191" s="189"/>
      <c r="RD191" s="189"/>
      <c r="RE191" s="189"/>
      <c r="RF191" s="189"/>
      <c r="RG191" s="189"/>
      <c r="RH191" s="189"/>
      <c r="RI191" s="189"/>
      <c r="RJ191" s="189"/>
      <c r="RK191" s="189"/>
      <c r="RL191" s="189"/>
      <c r="RM191" s="189"/>
      <c r="RN191" s="189"/>
      <c r="RO191" s="189"/>
      <c r="RP191" s="189"/>
      <c r="RQ191" s="189"/>
      <c r="RR191" s="189"/>
      <c r="RS191" s="189"/>
      <c r="RT191" s="189"/>
      <c r="RU191" s="189"/>
      <c r="RV191" s="189"/>
      <c r="RW191" s="189"/>
      <c r="RX191" s="189"/>
      <c r="RY191" s="189"/>
      <c r="RZ191" s="189"/>
      <c r="SA191" s="189"/>
      <c r="SB191" s="189"/>
      <c r="SC191" s="189"/>
      <c r="SD191" s="189"/>
      <c r="SE191" s="189"/>
      <c r="SF191" s="189"/>
      <c r="SG191" s="189"/>
      <c r="SH191" s="189"/>
      <c r="SI191" s="189"/>
      <c r="SJ191" s="189"/>
      <c r="SK191" s="189"/>
      <c r="SL191" s="189"/>
      <c r="SM191" s="189"/>
      <c r="SN191" s="189"/>
      <c r="SO191" s="189"/>
      <c r="SP191" s="189"/>
      <c r="SQ191" s="189"/>
      <c r="SR191" s="189"/>
      <c r="SS191" s="189"/>
      <c r="ST191" s="189"/>
      <c r="SU191" s="189"/>
      <c r="SV191" s="189"/>
      <c r="SW191" s="189"/>
      <c r="SX191" s="189"/>
      <c r="SY191" s="189"/>
      <c r="SZ191" s="189"/>
      <c r="TA191" s="189"/>
      <c r="TB191" s="189"/>
      <c r="TC191" s="189"/>
      <c r="TD191" s="189"/>
      <c r="TE191" s="189"/>
      <c r="TF191" s="189"/>
      <c r="TG191" s="189"/>
      <c r="TH191" s="189"/>
      <c r="TI191" s="189"/>
      <c r="TJ191" s="189"/>
      <c r="TK191" s="189"/>
      <c r="TL191" s="189"/>
      <c r="TM191" s="189"/>
      <c r="TN191" s="189"/>
      <c r="TO191" s="189"/>
      <c r="TP191" s="189"/>
      <c r="TQ191" s="189"/>
      <c r="TR191" s="189"/>
      <c r="TS191" s="189"/>
      <c r="TT191" s="189"/>
      <c r="TU191" s="189"/>
      <c r="TV191" s="189"/>
      <c r="TW191" s="189"/>
      <c r="TX191" s="189"/>
      <c r="TY191" s="189"/>
      <c r="TZ191" s="189"/>
      <c r="UA191" s="189"/>
      <c r="UB191" s="189"/>
      <c r="UC191" s="189"/>
      <c r="UD191" s="189"/>
      <c r="UE191" s="189"/>
      <c r="UF191" s="189"/>
      <c r="UG191" s="189"/>
      <c r="UH191" s="189"/>
      <c r="UI191" s="189"/>
    </row>
    <row r="192" spans="1:555" s="90" customFormat="1" ht="21.75" customHeight="1" x14ac:dyDescent="0.35">
      <c r="A192" s="84"/>
      <c r="B192" s="1167"/>
      <c r="C192" s="867"/>
      <c r="D192" s="869"/>
      <c r="E192" s="869"/>
      <c r="F192" s="871" t="s">
        <v>35</v>
      </c>
      <c r="G192" s="873"/>
      <c r="H192" s="955"/>
      <c r="I192" s="503"/>
      <c r="J192" s="871"/>
      <c r="K192" s="355"/>
      <c r="L192" s="1146"/>
      <c r="M192" s="330"/>
      <c r="N192" s="270" t="s">
        <v>89</v>
      </c>
      <c r="O192" s="498"/>
      <c r="P192" s="330"/>
      <c r="Q192" s="270" t="s">
        <v>89</v>
      </c>
      <c r="R192" s="274"/>
      <c r="S192" s="499"/>
      <c r="T192" s="270" t="s">
        <v>89</v>
      </c>
      <c r="U192" s="269"/>
      <c r="V192" s="499"/>
      <c r="W192" s="1093"/>
      <c r="X192" s="269"/>
      <c r="Y192" s="499"/>
      <c r="Z192" s="270" t="s">
        <v>89</v>
      </c>
      <c r="AA192" s="269"/>
      <c r="AB192" s="499"/>
      <c r="AC192" s="270" t="s">
        <v>89</v>
      </c>
      <c r="AD192" s="269"/>
      <c r="AE192" s="499"/>
      <c r="AF192" s="1093"/>
      <c r="AG192" s="269"/>
      <c r="AH192" s="499"/>
      <c r="AI192" s="18"/>
      <c r="AJ192" s="269"/>
      <c r="AK192" s="499"/>
      <c r="AL192" s="1093"/>
      <c r="AM192" s="269"/>
      <c r="AN192" s="499"/>
      <c r="AO192" s="1093"/>
      <c r="AP192" s="269"/>
      <c r="AQ192" s="499"/>
      <c r="AR192" s="270" t="s">
        <v>89</v>
      </c>
      <c r="AS192" s="269"/>
      <c r="AT192" s="499"/>
      <c r="AU192" s="270" t="s">
        <v>89</v>
      </c>
      <c r="AV192" s="269"/>
      <c r="AW192" s="499"/>
      <c r="AX192" s="270" t="s">
        <v>89</v>
      </c>
      <c r="AY192" s="269"/>
      <c r="AZ192" s="499"/>
      <c r="BA192" s="270" t="s">
        <v>89</v>
      </c>
      <c r="BB192" s="269"/>
      <c r="BC192" s="499"/>
      <c r="BD192" s="270" t="s">
        <v>89</v>
      </c>
      <c r="BE192" s="269"/>
      <c r="BF192" s="499"/>
      <c r="BG192" s="270" t="s">
        <v>89</v>
      </c>
      <c r="BH192" s="269"/>
      <c r="BI192" s="499"/>
      <c r="BJ192" s="270" t="s">
        <v>89</v>
      </c>
      <c r="BK192" s="269"/>
      <c r="BL192" s="499"/>
      <c r="BM192" s="270" t="s">
        <v>89</v>
      </c>
      <c r="BN192" s="269"/>
      <c r="BO192" s="499"/>
      <c r="BP192" s="270" t="s">
        <v>89</v>
      </c>
      <c r="BQ192" s="269"/>
      <c r="BR192" s="499"/>
      <c r="BS192" s="270" t="s">
        <v>89</v>
      </c>
      <c r="BT192" s="269"/>
      <c r="BU192" s="499"/>
      <c r="BV192" s="270" t="s">
        <v>89</v>
      </c>
      <c r="BW192" s="269"/>
      <c r="BX192" s="499"/>
      <c r="BY192" s="1093"/>
      <c r="BZ192" s="269"/>
      <c r="CA192" s="499"/>
      <c r="CB192" s="1093"/>
      <c r="CC192" s="269"/>
      <c r="CD192" s="499"/>
      <c r="CE192" s="270" t="s">
        <v>89</v>
      </c>
      <c r="CF192" s="269"/>
      <c r="CG192" s="499"/>
      <c r="CH192" s="270" t="s">
        <v>89</v>
      </c>
      <c r="CI192" s="269"/>
      <c r="CJ192" s="499"/>
      <c r="CK192" s="271"/>
      <c r="CL192" s="392"/>
      <c r="CM192" s="330"/>
      <c r="CN192" s="271"/>
      <c r="CO192" s="269"/>
      <c r="CP192" s="501"/>
      <c r="CQ192" s="271"/>
      <c r="CR192" s="299"/>
      <c r="CS192" s="330"/>
      <c r="CT192" s="271"/>
      <c r="CU192" s="274"/>
      <c r="CV192" s="1209" t="s">
        <v>190</v>
      </c>
      <c r="CW192" s="371"/>
      <c r="CX192" s="223"/>
      <c r="CY192" s="1127"/>
      <c r="CZ192" s="297"/>
      <c r="DA192" s="269" t="s">
        <v>89</v>
      </c>
      <c r="DB192" s="305"/>
      <c r="DC192" s="297"/>
      <c r="DD192" s="269" t="s">
        <v>89</v>
      </c>
      <c r="DE192" s="305"/>
      <c r="DF192" s="297"/>
      <c r="DG192" s="269" t="s">
        <v>89</v>
      </c>
      <c r="DH192" s="305"/>
      <c r="DI192" s="297"/>
      <c r="DJ192" s="1093"/>
      <c r="DK192" s="305"/>
      <c r="DL192" s="297"/>
      <c r="DM192" s="18"/>
      <c r="DN192" s="305"/>
      <c r="DO192" s="297"/>
      <c r="DP192" s="269" t="s">
        <v>89</v>
      </c>
      <c r="DQ192" s="305"/>
      <c r="DR192" s="297"/>
      <c r="DS192" s="269" t="s">
        <v>89</v>
      </c>
      <c r="DT192" s="305"/>
      <c r="DU192" s="297"/>
      <c r="DV192" s="269" t="s">
        <v>89</v>
      </c>
      <c r="DW192" s="305"/>
      <c r="DX192" s="297"/>
      <c r="DY192" s="269" t="s">
        <v>89</v>
      </c>
      <c r="DZ192" s="305"/>
      <c r="EA192" s="297"/>
      <c r="EB192" s="269" t="s">
        <v>89</v>
      </c>
      <c r="EC192" s="305"/>
      <c r="ED192" s="297"/>
      <c r="EE192" s="269" t="s">
        <v>89</v>
      </c>
      <c r="EF192" s="305"/>
      <c r="EG192" s="297"/>
      <c r="EH192" s="269" t="s">
        <v>89</v>
      </c>
      <c r="EI192" s="305"/>
      <c r="EJ192" s="297"/>
      <c r="EK192" s="269" t="s">
        <v>89</v>
      </c>
      <c r="EL192" s="305"/>
      <c r="EM192" s="297"/>
      <c r="EN192" s="269" t="s">
        <v>89</v>
      </c>
      <c r="EO192" s="305"/>
      <c r="EP192" s="297"/>
      <c r="EQ192" s="269" t="s">
        <v>89</v>
      </c>
      <c r="ER192" s="305"/>
      <c r="ES192" s="297"/>
      <c r="ET192" s="1093"/>
      <c r="EU192" s="305"/>
      <c r="EV192" s="297"/>
      <c r="EW192" s="1037" t="s">
        <v>89</v>
      </c>
      <c r="EX192" s="305"/>
      <c r="EY192" s="297"/>
      <c r="EZ192" s="1093"/>
      <c r="FA192" s="305"/>
      <c r="FB192" s="297"/>
      <c r="FC192" s="1093"/>
      <c r="FD192" s="305"/>
      <c r="FE192" s="297"/>
      <c r="FF192" s="269" t="s">
        <v>89</v>
      </c>
      <c r="FG192" s="305"/>
      <c r="FH192" s="297"/>
      <c r="FI192" s="269" t="s">
        <v>89</v>
      </c>
      <c r="FJ192" s="305"/>
      <c r="FK192" s="297"/>
      <c r="FL192" s="1093"/>
      <c r="FM192" s="305"/>
      <c r="FN192" s="297"/>
      <c r="FO192" s="269" t="s">
        <v>89</v>
      </c>
      <c r="FP192" s="278"/>
      <c r="FQ192" s="299"/>
      <c r="FR192" s="297"/>
      <c r="FS192" s="269" t="s">
        <v>89</v>
      </c>
      <c r="FT192" s="305"/>
      <c r="FU192" s="297"/>
      <c r="FV192" s="269" t="s">
        <v>89</v>
      </c>
      <c r="FW192" s="305"/>
      <c r="FX192" s="745" t="s">
        <v>89</v>
      </c>
      <c r="FY192" s="492"/>
      <c r="FZ192" s="302"/>
      <c r="GA192" s="1131"/>
      <c r="GB192" s="316"/>
      <c r="GC192" s="269" t="s">
        <v>89</v>
      </c>
      <c r="GD192" s="267"/>
      <c r="GE192" s="316"/>
      <c r="GF192" s="269" t="s">
        <v>89</v>
      </c>
      <c r="GG192" s="267"/>
      <c r="GH192" s="316"/>
      <c r="GI192" s="269" t="s">
        <v>89</v>
      </c>
      <c r="GJ192" s="267"/>
      <c r="GK192" s="316"/>
      <c r="GL192" s="269" t="s">
        <v>89</v>
      </c>
      <c r="GM192" s="267"/>
      <c r="GN192" s="316"/>
      <c r="GO192" s="269" t="s">
        <v>89</v>
      </c>
      <c r="GP192" s="267"/>
      <c r="GQ192" s="316"/>
      <c r="GR192" s="269" t="s">
        <v>89</v>
      </c>
      <c r="GS192" s="267"/>
      <c r="GT192" s="316"/>
      <c r="GU192" s="269" t="s">
        <v>89</v>
      </c>
      <c r="GV192" s="267"/>
      <c r="GW192" s="316"/>
      <c r="GX192" s="269" t="s">
        <v>89</v>
      </c>
      <c r="GY192" s="267"/>
      <c r="GZ192" s="316"/>
      <c r="HA192" s="269" t="s">
        <v>89</v>
      </c>
      <c r="HB192" s="267"/>
      <c r="HC192" s="316"/>
      <c r="HD192" s="1093"/>
      <c r="HE192" s="267"/>
      <c r="HF192" s="316"/>
      <c r="HG192" s="269" t="s">
        <v>89</v>
      </c>
      <c r="HH192" s="267"/>
      <c r="HI192" s="316"/>
      <c r="HJ192" s="269" t="s">
        <v>89</v>
      </c>
      <c r="HK192" s="267"/>
      <c r="HL192" s="316"/>
      <c r="HM192" s="269" t="s">
        <v>89</v>
      </c>
      <c r="HN192" s="267"/>
      <c r="HO192" s="316"/>
      <c r="HP192" s="269" t="s">
        <v>89</v>
      </c>
      <c r="HQ192" s="267"/>
      <c r="HR192" s="316"/>
      <c r="HS192" s="704"/>
      <c r="HT192" s="317"/>
      <c r="HU192" s="316"/>
      <c r="HV192" s="269" t="s">
        <v>89</v>
      </c>
      <c r="HW192" s="267"/>
      <c r="HX192" s="316"/>
      <c r="HY192" s="704"/>
      <c r="HZ192" s="317"/>
      <c r="IA192" s="316"/>
      <c r="IB192" s="269" t="s">
        <v>89</v>
      </c>
      <c r="IC192" s="267"/>
      <c r="ID192" s="316"/>
      <c r="IE192" s="269" t="s">
        <v>89</v>
      </c>
      <c r="IF192" s="267"/>
      <c r="IG192" s="316"/>
      <c r="IH192" s="269" t="s">
        <v>89</v>
      </c>
      <c r="II192" s="267"/>
      <c r="IJ192" s="316"/>
      <c r="IK192" s="269" t="s">
        <v>89</v>
      </c>
      <c r="IL192" s="267"/>
      <c r="IM192" s="316"/>
      <c r="IN192" s="269" t="s">
        <v>89</v>
      </c>
      <c r="IO192" s="267"/>
      <c r="IP192" s="316"/>
      <c r="IQ192" s="1093"/>
      <c r="IR192" s="267"/>
      <c r="IS192" s="316"/>
      <c r="IT192" s="304"/>
      <c r="IU192" s="317"/>
      <c r="IV192" s="316"/>
      <c r="IW192" s="269" t="s">
        <v>89</v>
      </c>
      <c r="IX192" s="267"/>
      <c r="IY192" s="316"/>
      <c r="IZ192" s="269" t="s">
        <v>89</v>
      </c>
      <c r="JA192" s="267"/>
      <c r="JB192" s="316"/>
      <c r="JC192" s="304"/>
      <c r="JD192" s="317"/>
      <c r="JE192" s="316"/>
      <c r="JF192" s="269" t="s">
        <v>89</v>
      </c>
      <c r="JG192" s="267"/>
      <c r="JH192" s="316"/>
      <c r="JI192" s="1093"/>
      <c r="JJ192" s="267"/>
      <c r="JK192" s="316"/>
      <c r="JL192" s="269" t="s">
        <v>89</v>
      </c>
      <c r="JM192" s="267"/>
      <c r="JN192" s="316"/>
      <c r="JO192" s="269" t="s">
        <v>89</v>
      </c>
      <c r="JP192" s="267"/>
      <c r="JQ192" s="301" t="s">
        <v>89</v>
      </c>
      <c r="JR192" s="498"/>
      <c r="JS192" s="223"/>
      <c r="JT192" s="236"/>
      <c r="JU192" s="236"/>
      <c r="JV192" s="236"/>
      <c r="JW192" s="84"/>
      <c r="JX192" s="236"/>
      <c r="JY192" s="236"/>
      <c r="JZ192" s="236"/>
      <c r="KA192" s="236"/>
      <c r="KB192" s="236"/>
      <c r="KC192" s="236"/>
      <c r="KD192" s="236"/>
      <c r="KE192" s="236"/>
      <c r="KF192" s="236"/>
      <c r="KG192" s="236"/>
      <c r="KH192" s="236"/>
      <c r="KI192" s="236"/>
      <c r="KJ192" s="236"/>
      <c r="KK192" s="236"/>
      <c r="KL192" s="236"/>
      <c r="KM192" s="236"/>
      <c r="KN192" s="236"/>
      <c r="KO192" s="236"/>
      <c r="KP192" s="236"/>
      <c r="KQ192" s="236"/>
      <c r="KR192" s="236"/>
      <c r="KS192" s="236"/>
      <c r="KT192" s="143"/>
      <c r="KU192" s="236"/>
      <c r="KV192" s="236"/>
      <c r="KW192" s="236"/>
      <c r="KX192" s="236"/>
      <c r="KY192" s="236"/>
      <c r="KZ192" s="236"/>
      <c r="LA192" s="236"/>
      <c r="LB192" s="236"/>
      <c r="LC192" s="236"/>
      <c r="LD192" s="236"/>
      <c r="LE192" s="236"/>
      <c r="LF192" s="236"/>
      <c r="LG192" s="236"/>
      <c r="LH192" s="236"/>
      <c r="LI192" s="236"/>
      <c r="LJ192" s="236"/>
      <c r="LK192" s="236"/>
      <c r="LL192" s="236"/>
      <c r="LM192" s="236"/>
      <c r="LN192" s="236"/>
      <c r="LO192" s="236"/>
      <c r="LP192" s="236"/>
      <c r="LQ192" s="236"/>
      <c r="LR192" s="143"/>
      <c r="LS192" s="236"/>
      <c r="LT192" s="236"/>
      <c r="LU192" s="236"/>
      <c r="LV192" s="236"/>
      <c r="LW192" s="236"/>
      <c r="LX192" s="236"/>
      <c r="LY192" s="236"/>
      <c r="LZ192" s="236"/>
      <c r="MA192" s="236"/>
      <c r="MB192" s="236"/>
      <c r="MC192" s="236"/>
      <c r="MD192" s="236"/>
      <c r="ME192" s="236"/>
      <c r="MF192" s="236"/>
      <c r="MG192" s="236"/>
      <c r="MH192" s="236"/>
      <c r="MI192" s="236"/>
      <c r="MJ192" s="236"/>
      <c r="MK192" s="236"/>
      <c r="ML192" s="236"/>
      <c r="MM192" s="236"/>
      <c r="MN192" s="236"/>
      <c r="MO192" s="236"/>
      <c r="MP192" s="236"/>
      <c r="MQ192" s="236"/>
      <c r="MR192" s="236"/>
      <c r="MS192" s="236"/>
      <c r="MT192" s="236"/>
      <c r="MU192" s="236"/>
      <c r="MV192" s="236"/>
      <c r="MW192" s="236"/>
      <c r="MX192" s="236"/>
      <c r="MY192" s="236"/>
      <c r="MZ192" s="236"/>
      <c r="NA192" s="236"/>
      <c r="NB192" s="359"/>
      <c r="NC192" s="1159"/>
      <c r="ND192" s="378"/>
      <c r="NE192" s="378"/>
      <c r="NF192" s="382"/>
      <c r="NG192" s="274"/>
      <c r="NH192" s="819"/>
      <c r="NI192" s="269"/>
      <c r="NJ192" s="274"/>
      <c r="NK192" s="1113"/>
      <c r="NL192" s="992"/>
      <c r="NM192" s="413"/>
      <c r="NN192" s="378"/>
      <c r="NO192" s="243"/>
      <c r="NP192" s="243"/>
      <c r="NQ192" s="276"/>
      <c r="NR192" s="254"/>
      <c r="NS192" s="757"/>
      <c r="NT192" s="757"/>
      <c r="NU192" s="758"/>
      <c r="NV192" s="758"/>
      <c r="NW192" s="758"/>
      <c r="NX192" s="234"/>
      <c r="NY192" s="241"/>
      <c r="NZ192" s="241"/>
      <c r="OA192" s="143"/>
      <c r="OB192" s="241"/>
      <c r="OC192" s="241"/>
      <c r="OD192" s="236"/>
      <c r="OE192" s="236"/>
      <c r="OF192" s="236"/>
      <c r="OG192" s="234"/>
      <c r="OH192" s="143"/>
      <c r="OI192" s="236"/>
      <c r="OJ192" s="236"/>
      <c r="OK192" s="236"/>
      <c r="OL192" s="236"/>
      <c r="OM192" s="236"/>
      <c r="ON192" s="236"/>
      <c r="OO192" s="236"/>
      <c r="OP192" s="236"/>
      <c r="OQ192" s="236"/>
      <c r="OR192" s="236"/>
      <c r="OS192" s="236"/>
      <c r="OT192" s="236"/>
      <c r="OU192" s="236"/>
      <c r="OV192" s="236"/>
      <c r="OW192" s="236"/>
      <c r="OX192" s="236"/>
      <c r="OY192" s="236"/>
      <c r="OZ192" s="236"/>
      <c r="PA192" s="236"/>
      <c r="PB192" s="236"/>
      <c r="PC192" s="236"/>
      <c r="PD192" s="236"/>
      <c r="PE192" s="236"/>
      <c r="PF192" s="236"/>
      <c r="PG192" s="236"/>
      <c r="PH192" s="236"/>
      <c r="PI192" s="236"/>
      <c r="PJ192" s="236"/>
      <c r="PK192" s="236"/>
      <c r="PL192" s="236"/>
      <c r="PM192" s="236"/>
      <c r="PN192" s="236"/>
      <c r="PO192" s="236"/>
      <c r="PP192" s="236"/>
      <c r="PQ192" s="236"/>
      <c r="PR192" s="236"/>
      <c r="PS192" s="236"/>
      <c r="PT192" s="236"/>
      <c r="PU192" s="236"/>
      <c r="PV192" s="236"/>
      <c r="PW192" s="236"/>
      <c r="PX192" s="236"/>
      <c r="PY192" s="236"/>
      <c r="PZ192" s="236"/>
      <c r="QA192" s="236"/>
      <c r="QB192" s="236"/>
      <c r="QC192" s="236"/>
      <c r="QD192" s="236"/>
      <c r="QE192" s="236"/>
      <c r="QF192" s="236"/>
      <c r="QG192" s="236"/>
      <c r="QH192" s="236"/>
      <c r="QI192" s="236"/>
      <c r="QJ192" s="236"/>
      <c r="QK192" s="236"/>
      <c r="QL192" s="236"/>
      <c r="QM192" s="236"/>
      <c r="QN192" s="236"/>
      <c r="QO192" s="236"/>
      <c r="QP192" s="236"/>
      <c r="QQ192" s="236"/>
      <c r="QR192" s="236"/>
      <c r="QS192" s="236"/>
      <c r="QT192" s="236"/>
      <c r="QU192" s="236"/>
      <c r="QV192" s="236"/>
      <c r="QW192" s="236"/>
      <c r="QX192" s="236"/>
      <c r="QY192" s="84"/>
      <c r="QZ192" s="84"/>
      <c r="RA192" s="84"/>
      <c r="RB192" s="84"/>
      <c r="RC192" s="84"/>
      <c r="RD192" s="84"/>
      <c r="RE192" s="84"/>
      <c r="RF192" s="84"/>
      <c r="RG192" s="84"/>
      <c r="RH192" s="84"/>
      <c r="RI192" s="84"/>
      <c r="RJ192" s="84"/>
      <c r="RK192" s="84"/>
      <c r="RL192" s="84"/>
      <c r="RM192" s="84"/>
      <c r="RN192" s="84"/>
      <c r="RO192" s="84"/>
      <c r="RP192" s="84"/>
      <c r="RQ192" s="84"/>
      <c r="RR192" s="84"/>
      <c r="RS192" s="84"/>
      <c r="RT192" s="84"/>
      <c r="RU192" s="84"/>
      <c r="RV192" s="84"/>
      <c r="RW192" s="84"/>
      <c r="RX192" s="84"/>
      <c r="RY192" s="84"/>
      <c r="RZ192" s="84"/>
      <c r="SA192" s="84"/>
      <c r="SB192" s="84"/>
      <c r="SC192" s="84"/>
      <c r="SD192" s="84"/>
      <c r="SE192" s="84"/>
      <c r="SF192" s="84"/>
      <c r="SG192" s="84"/>
      <c r="SH192" s="84"/>
      <c r="SI192" s="84"/>
      <c r="SJ192" s="84"/>
      <c r="SK192" s="84"/>
      <c r="SL192" s="84"/>
      <c r="SM192" s="84"/>
      <c r="SN192" s="84"/>
      <c r="SO192" s="84"/>
      <c r="SP192" s="84"/>
      <c r="SQ192" s="84"/>
      <c r="SR192" s="84"/>
      <c r="SS192" s="84"/>
      <c r="ST192" s="84"/>
      <c r="SU192" s="84"/>
      <c r="SV192" s="84"/>
      <c r="SW192" s="84"/>
      <c r="SX192" s="84"/>
      <c r="SY192" s="84"/>
      <c r="SZ192" s="84"/>
      <c r="TA192" s="84"/>
      <c r="TB192" s="84"/>
      <c r="TC192" s="84"/>
      <c r="TD192" s="84"/>
      <c r="TE192" s="84"/>
      <c r="TF192" s="84"/>
      <c r="TG192" s="84"/>
      <c r="TH192" s="84"/>
      <c r="TI192" s="84"/>
      <c r="TJ192" s="84"/>
      <c r="TK192" s="84"/>
      <c r="TL192" s="84"/>
      <c r="TM192" s="84"/>
      <c r="TN192" s="84"/>
      <c r="TO192" s="84"/>
      <c r="TP192" s="84"/>
      <c r="TQ192" s="84"/>
      <c r="TR192" s="84"/>
      <c r="TS192" s="84"/>
      <c r="TT192" s="84"/>
      <c r="TU192" s="84"/>
      <c r="TV192" s="84"/>
      <c r="TW192" s="84"/>
      <c r="TX192" s="84"/>
      <c r="TY192" s="84"/>
      <c r="TZ192" s="84"/>
      <c r="UA192" s="84"/>
      <c r="UB192" s="84"/>
      <c r="UC192" s="84"/>
      <c r="UD192" s="84"/>
      <c r="UE192" s="84"/>
      <c r="UF192" s="84"/>
      <c r="UG192" s="84"/>
      <c r="UH192" s="84"/>
      <c r="UI192" s="84"/>
    </row>
    <row r="193" spans="1:555" s="90" customFormat="1" ht="21.75" customHeight="1" x14ac:dyDescent="0.35">
      <c r="A193" s="84"/>
      <c r="B193" s="1167"/>
      <c r="C193" s="867"/>
      <c r="D193" s="869"/>
      <c r="E193" s="869"/>
      <c r="F193" s="1199">
        <f>SUM(F190:F192)</f>
        <v>11041.869999999999</v>
      </c>
      <c r="G193" s="873"/>
      <c r="H193" s="955">
        <f>F193/C190</f>
        <v>0.44167479999999998</v>
      </c>
      <c r="I193" s="503"/>
      <c r="J193" s="1199"/>
      <c r="K193" s="355"/>
      <c r="L193" s="1146"/>
      <c r="M193" s="330"/>
      <c r="N193" s="537">
        <f>SUM(N190:N192)</f>
        <v>11513.75</v>
      </c>
      <c r="O193" s="498"/>
      <c r="P193" s="330"/>
      <c r="Q193" s="537">
        <f>SUM(Q190:Q192)</f>
        <v>1151.3800000000001</v>
      </c>
      <c r="R193" s="274"/>
      <c r="S193" s="499"/>
      <c r="T193" s="537">
        <f>SUM(T190:T192)</f>
        <v>25800</v>
      </c>
      <c r="U193" s="269"/>
      <c r="V193" s="499"/>
      <c r="W193" s="537">
        <f>SUM(W190:W192)</f>
        <v>2570</v>
      </c>
      <c r="X193" s="269"/>
      <c r="Y193" s="499"/>
      <c r="Z193" s="537">
        <f>SUM(Z190:Z192)</f>
        <v>22350</v>
      </c>
      <c r="AA193" s="269"/>
      <c r="AB193" s="499"/>
      <c r="AC193" s="537">
        <f>SUM(AC190:AC192)</f>
        <v>11175</v>
      </c>
      <c r="AD193" s="269"/>
      <c r="AE193" s="499"/>
      <c r="AF193" s="537">
        <f>SUM(AF190:AF192)</f>
        <v>2235</v>
      </c>
      <c r="AG193" s="269"/>
      <c r="AH193" s="499"/>
      <c r="AI193" s="537">
        <f>SUM(AI190:AI192)</f>
        <v>-125</v>
      </c>
      <c r="AJ193" s="269"/>
      <c r="AK193" s="499"/>
      <c r="AL193" s="537">
        <f>SUM(AL190:AL192)</f>
        <v>-62.5</v>
      </c>
      <c r="AM193" s="269"/>
      <c r="AN193" s="499"/>
      <c r="AO193" s="537">
        <f>SUM(AO190:AO192)</f>
        <v>-25</v>
      </c>
      <c r="AP193" s="269"/>
      <c r="AQ193" s="499"/>
      <c r="AR193" s="537">
        <f>SUM(AR190:AR192)</f>
        <v>13043.75</v>
      </c>
      <c r="AS193" s="269"/>
      <c r="AT193" s="499"/>
      <c r="AU193" s="537">
        <f>SUM(AU190:AU192)</f>
        <v>6521.87</v>
      </c>
      <c r="AV193" s="269"/>
      <c r="AW193" s="499"/>
      <c r="AX193" s="537">
        <f>SUM(AX190:AX192)</f>
        <v>1304.3699999999999</v>
      </c>
      <c r="AY193" s="269"/>
      <c r="AZ193" s="499"/>
      <c r="BA193" s="537">
        <f>SUM(BA190:BA192)</f>
        <v>2550</v>
      </c>
      <c r="BB193" s="269"/>
      <c r="BC193" s="499"/>
      <c r="BD193" s="537">
        <f>SUM(BD190:BD192)</f>
        <v>745</v>
      </c>
      <c r="BE193" s="269"/>
      <c r="BF193" s="499"/>
      <c r="BG193" s="537">
        <f>SUM(BG190:BG192)</f>
        <v>5187.5</v>
      </c>
      <c r="BH193" s="269"/>
      <c r="BI193" s="499"/>
      <c r="BJ193" s="537">
        <f>SUM(BJ190:BJ192)</f>
        <v>5206.25</v>
      </c>
      <c r="BK193" s="269"/>
      <c r="BL193" s="499"/>
      <c r="BM193" s="537">
        <f>SUM(BM190:BM192)</f>
        <v>2603.12</v>
      </c>
      <c r="BN193" s="269"/>
      <c r="BO193" s="499"/>
      <c r="BP193" s="537">
        <f>SUM(BP190:BP192)</f>
        <v>3081.25</v>
      </c>
      <c r="BQ193" s="269"/>
      <c r="BR193" s="499"/>
      <c r="BS193" s="537">
        <f>SUM(BS190:BS192)</f>
        <v>1100</v>
      </c>
      <c r="BT193" s="269"/>
      <c r="BU193" s="499"/>
      <c r="BV193" s="537">
        <f>SUM(BV190:BV192)</f>
        <v>550</v>
      </c>
      <c r="BW193" s="269"/>
      <c r="BX193" s="499"/>
      <c r="BY193" s="537">
        <f>SUM(BY190:BY192)</f>
        <v>6095</v>
      </c>
      <c r="BZ193" s="269"/>
      <c r="CA193" s="499"/>
      <c r="CB193" s="537">
        <f>SUM(CB190:CB192)</f>
        <v>6530</v>
      </c>
      <c r="CC193" s="269"/>
      <c r="CD193" s="499"/>
      <c r="CE193" s="537">
        <f>SUM(CE190:CE192)</f>
        <v>3265</v>
      </c>
      <c r="CF193" s="269"/>
      <c r="CG193" s="499"/>
      <c r="CH193" s="537">
        <f>SUM(CH190:CH192)</f>
        <v>653</v>
      </c>
      <c r="CI193" s="269"/>
      <c r="CJ193" s="499"/>
      <c r="CK193" s="271"/>
      <c r="CL193" s="392"/>
      <c r="CM193" s="330"/>
      <c r="CN193" s="271"/>
      <c r="CO193" s="269"/>
      <c r="CP193" s="501"/>
      <c r="CQ193" s="271"/>
      <c r="CR193" s="299"/>
      <c r="CS193" s="330"/>
      <c r="CT193" s="271"/>
      <c r="CU193" s="274"/>
      <c r="CV193" s="1206">
        <f>SUM(CV190:CV192)</f>
        <v>11041.869999999999</v>
      </c>
      <c r="CW193" s="371"/>
      <c r="CX193" s="223"/>
      <c r="CY193" s="1127"/>
      <c r="CZ193" s="297"/>
      <c r="DA193" s="230">
        <f>SUM(DA190:DA192)</f>
        <v>115</v>
      </c>
      <c r="DB193" s="305"/>
      <c r="DC193" s="297"/>
      <c r="DD193" s="230">
        <f>SUM(DD190:DD192)</f>
        <v>11.495000000000005</v>
      </c>
      <c r="DE193" s="305"/>
      <c r="DF193" s="297"/>
      <c r="DG193" s="230">
        <f>SUM(DG190:DG192)</f>
        <v>-1590</v>
      </c>
      <c r="DH193" s="305"/>
      <c r="DI193" s="297"/>
      <c r="DJ193" s="230">
        <f>SUM(DJ190:DJ192)</f>
        <v>-159</v>
      </c>
      <c r="DK193" s="305"/>
      <c r="DL193" s="297"/>
      <c r="DM193" s="230">
        <f>SUM(DM190:DM192)</f>
        <v>9440</v>
      </c>
      <c r="DN193" s="305"/>
      <c r="DO193" s="297"/>
      <c r="DP193" s="230">
        <f>SUM(DP190:DP192)</f>
        <v>4720</v>
      </c>
      <c r="DQ193" s="305"/>
      <c r="DR193" s="297"/>
      <c r="DS193" s="230">
        <f>SUM(DS190:DS192)</f>
        <v>944</v>
      </c>
      <c r="DT193" s="305"/>
      <c r="DU193" s="297"/>
      <c r="DV193" s="230">
        <f>SUM(DV190:DV192)</f>
        <v>-7822.5</v>
      </c>
      <c r="DW193" s="305"/>
      <c r="DX193" s="297"/>
      <c r="DY193" s="230">
        <f>SUM(DY190:DY192)</f>
        <v>-3911.25</v>
      </c>
      <c r="DZ193" s="305"/>
      <c r="EA193" s="297"/>
      <c r="EB193" s="230">
        <f>SUM(EB190:EB192)</f>
        <v>-1564.5</v>
      </c>
      <c r="EC193" s="305"/>
      <c r="ED193" s="297"/>
      <c r="EE193" s="230">
        <f>SUM(EE190:EE192)</f>
        <v>6025</v>
      </c>
      <c r="EF193" s="305"/>
      <c r="EG193" s="297"/>
      <c r="EH193" s="230">
        <f>SUM(EH190:EH192)</f>
        <v>3012.5</v>
      </c>
      <c r="EI193" s="305"/>
      <c r="EJ193" s="297"/>
      <c r="EK193" s="230">
        <f>SUM(EK190:EK192)</f>
        <v>602.5</v>
      </c>
      <c r="EL193" s="305"/>
      <c r="EM193" s="297"/>
      <c r="EN193" s="230">
        <f>SUM(EN190:EN192)</f>
        <v>-2870</v>
      </c>
      <c r="EO193" s="305"/>
      <c r="EP193" s="297"/>
      <c r="EQ193" s="230">
        <f>SUM(EQ190:EQ192)</f>
        <v>-415</v>
      </c>
      <c r="ER193" s="305"/>
      <c r="ES193" s="297"/>
      <c r="ET193" s="230">
        <f>SUM(ET190:ET192)</f>
        <v>-960</v>
      </c>
      <c r="EU193" s="305"/>
      <c r="EV193" s="297"/>
      <c r="EW193" s="1038">
        <v>100</v>
      </c>
      <c r="EX193" s="305"/>
      <c r="EY193" s="297"/>
      <c r="EZ193" s="230">
        <f>SUM(EZ190:EZ192)</f>
        <v>571.875</v>
      </c>
      <c r="FA193" s="305"/>
      <c r="FB193" s="297"/>
      <c r="FC193" s="230">
        <f>SUM(FC190:FC192)</f>
        <v>-1318.75</v>
      </c>
      <c r="FD193" s="305"/>
      <c r="FE193" s="297"/>
      <c r="FF193" s="230">
        <f>SUM(FF190:FF192)</f>
        <v>-1481.25</v>
      </c>
      <c r="FG193" s="305"/>
      <c r="FH193" s="297"/>
      <c r="FI193" s="230">
        <f>SUM(FI190:FI192)</f>
        <v>-740.63000000000011</v>
      </c>
      <c r="FJ193" s="305"/>
      <c r="FK193" s="297"/>
      <c r="FL193" s="230">
        <f>SUM(FL190:FL192)</f>
        <v>-750</v>
      </c>
      <c r="FM193" s="305"/>
      <c r="FN193" s="297"/>
      <c r="FO193" s="230">
        <f>SUM(FO190:FO192)</f>
        <v>3730</v>
      </c>
      <c r="FP193" s="278"/>
      <c r="FQ193" s="299"/>
      <c r="FR193" s="297"/>
      <c r="FS193" s="230">
        <f>SUM(FS190:FS192)</f>
        <v>1865</v>
      </c>
      <c r="FT193" s="305"/>
      <c r="FU193" s="297"/>
      <c r="FV193" s="230">
        <f>SUM(FV190:FV192)</f>
        <v>373</v>
      </c>
      <c r="FW193" s="305"/>
      <c r="FX193" s="746">
        <f>SUM(FX190:FX192)</f>
        <v>0</v>
      </c>
      <c r="FY193" s="492"/>
      <c r="FZ193" s="302"/>
      <c r="GA193" s="1131"/>
      <c r="GB193" s="316"/>
      <c r="GC193" s="230">
        <f>SUM(GC190:GC192)</f>
        <v>4992.5</v>
      </c>
      <c r="GD193" s="267"/>
      <c r="GE193" s="316"/>
      <c r="GF193" s="230">
        <f>SUM(GF190:GF192)</f>
        <v>499.25</v>
      </c>
      <c r="GG193" s="267"/>
      <c r="GH193" s="316"/>
      <c r="GI193" s="230">
        <f>SUM(GI190:GI192)</f>
        <v>11052.5</v>
      </c>
      <c r="GJ193" s="267"/>
      <c r="GK193" s="316"/>
      <c r="GL193" s="230">
        <f>SUM(GL190:GL192)</f>
        <v>1105.25</v>
      </c>
      <c r="GM193" s="267"/>
      <c r="GN193" s="316"/>
      <c r="GO193" s="230">
        <f>SUM(GO190:GO192)</f>
        <v>18635</v>
      </c>
      <c r="GP193" s="267"/>
      <c r="GQ193" s="316"/>
      <c r="GR193" s="230">
        <f>SUM(GR190:GR192)</f>
        <v>9317.5</v>
      </c>
      <c r="GS193" s="267"/>
      <c r="GT193" s="316"/>
      <c r="GU193" s="230">
        <f>SUM(GU190:GU192)</f>
        <v>1863.5050000000001</v>
      </c>
      <c r="GV193" s="267"/>
      <c r="GW193" s="316"/>
      <c r="GX193" s="230">
        <f>SUM(GX190:GX192)</f>
        <v>-8790.5</v>
      </c>
      <c r="GY193" s="267"/>
      <c r="GZ193" s="316"/>
      <c r="HA193" s="230">
        <f>SUM(HA190:HA192)</f>
        <v>-4395.25</v>
      </c>
      <c r="HB193" s="267"/>
      <c r="HC193" s="316"/>
      <c r="HD193" s="230">
        <f>SUM(HD190:HD192)</f>
        <v>-1758</v>
      </c>
      <c r="HE193" s="267"/>
      <c r="HF193" s="316"/>
      <c r="HG193" s="230">
        <f>SUM(HG190:HG192)</f>
        <v>8845</v>
      </c>
      <c r="HH193" s="267"/>
      <c r="HI193" s="316"/>
      <c r="HJ193" s="230">
        <f>SUM(HJ190:HJ192)</f>
        <v>4422.5</v>
      </c>
      <c r="HK193" s="267"/>
      <c r="HL193" s="316"/>
      <c r="HM193" s="230">
        <f>SUM(HM190:HM192)</f>
        <v>884.5</v>
      </c>
      <c r="HN193" s="267"/>
      <c r="HO193" s="316"/>
      <c r="HP193" s="230">
        <f>SUM(HP190:HP192)</f>
        <v>390</v>
      </c>
      <c r="HQ193" s="267"/>
      <c r="HR193" s="316"/>
      <c r="HS193" s="704"/>
      <c r="HT193" s="317"/>
      <c r="HU193" s="316"/>
      <c r="HV193" s="230">
        <f>SUM(HV190:HV192)</f>
        <v>-1555</v>
      </c>
      <c r="HW193" s="267"/>
      <c r="HX193" s="316"/>
      <c r="HY193" s="704"/>
      <c r="HZ193" s="317"/>
      <c r="IA193" s="316"/>
      <c r="IB193" s="230">
        <f>SUM(IB190:IB192)</f>
        <v>-4881.25</v>
      </c>
      <c r="IC193" s="267"/>
      <c r="ID193" s="316"/>
      <c r="IE193" s="230">
        <f>SUM(IE190:IE192)</f>
        <v>-488.125</v>
      </c>
      <c r="IF193" s="267"/>
      <c r="IG193" s="316"/>
      <c r="IH193" s="230">
        <f>SUM(IH190:IH192)</f>
        <v>-231.25</v>
      </c>
      <c r="II193" s="267"/>
      <c r="IJ193" s="316"/>
      <c r="IK193" s="230">
        <f>SUM(IK190:IK192)</f>
        <v>-115.625</v>
      </c>
      <c r="IL193" s="267"/>
      <c r="IM193" s="316"/>
      <c r="IN193" s="230">
        <f>SUM(IN190:IN192)</f>
        <v>-116.87</v>
      </c>
      <c r="IO193" s="267"/>
      <c r="IP193" s="316"/>
      <c r="IQ193" s="230">
        <f>SUM(IQ190:IQ192)</f>
        <v>-2181.25</v>
      </c>
      <c r="IR193" s="267"/>
      <c r="IS193" s="316"/>
      <c r="IT193" s="304"/>
      <c r="IU193" s="317"/>
      <c r="IV193" s="316"/>
      <c r="IW193" s="230">
        <f>SUM(IW190:IW192)</f>
        <v>1787.5</v>
      </c>
      <c r="IX193" s="267"/>
      <c r="IY193" s="316"/>
      <c r="IZ193" s="230">
        <f>SUM(IZ190:IZ192)</f>
        <v>893.755</v>
      </c>
      <c r="JA193" s="267"/>
      <c r="JB193" s="316"/>
      <c r="JC193" s="304"/>
      <c r="JD193" s="317"/>
      <c r="JE193" s="316"/>
      <c r="JF193" s="230">
        <f>SUM(JF190:JF192)</f>
        <v>885</v>
      </c>
      <c r="JG193" s="267"/>
      <c r="JH193" s="316"/>
      <c r="JI193" s="230">
        <f>SUM(JI190:JI192)</f>
        <v>6430</v>
      </c>
      <c r="JJ193" s="267"/>
      <c r="JK193" s="316"/>
      <c r="JL193" s="230">
        <f>SUM(JL190:JL192)</f>
        <v>3215</v>
      </c>
      <c r="JM193" s="267"/>
      <c r="JN193" s="316"/>
      <c r="JO193" s="230">
        <f>SUM(JO190:JO192)</f>
        <v>643</v>
      </c>
      <c r="JP193" s="267"/>
      <c r="JQ193" s="639">
        <f>SUM(JQ190:JQ192)</f>
        <v>0</v>
      </c>
      <c r="JR193" s="498"/>
      <c r="JS193" s="223"/>
      <c r="JT193" s="236"/>
      <c r="JU193" s="236"/>
      <c r="JV193" s="236"/>
      <c r="JW193" s="84"/>
      <c r="JX193" s="236"/>
      <c r="JY193" s="236"/>
      <c r="JZ193" s="236"/>
      <c r="KA193" s="236"/>
      <c r="KB193" s="236"/>
      <c r="KC193" s="236"/>
      <c r="KD193" s="236"/>
      <c r="KE193" s="236"/>
      <c r="KF193" s="236"/>
      <c r="KG193" s="236"/>
      <c r="KH193" s="236"/>
      <c r="KI193" s="236"/>
      <c r="KJ193" s="236"/>
      <c r="KK193" s="236"/>
      <c r="KL193" s="236"/>
      <c r="KM193" s="236"/>
      <c r="KN193" s="236"/>
      <c r="KO193" s="236"/>
      <c r="KP193" s="236"/>
      <c r="KQ193" s="236"/>
      <c r="KR193" s="236"/>
      <c r="KS193" s="236"/>
      <c r="KT193" s="143"/>
      <c r="KU193" s="236"/>
      <c r="KV193" s="236"/>
      <c r="KW193" s="236"/>
      <c r="KX193" s="236"/>
      <c r="KY193" s="236"/>
      <c r="KZ193" s="236"/>
      <c r="LA193" s="236"/>
      <c r="LB193" s="236"/>
      <c r="LC193" s="236"/>
      <c r="LD193" s="236"/>
      <c r="LE193" s="236"/>
      <c r="LF193" s="236"/>
      <c r="LG193" s="236"/>
      <c r="LH193" s="236"/>
      <c r="LI193" s="236"/>
      <c r="LJ193" s="236"/>
      <c r="LK193" s="236"/>
      <c r="LL193" s="236"/>
      <c r="LM193" s="236"/>
      <c r="LN193" s="236"/>
      <c r="LO193" s="236"/>
      <c r="LP193" s="236"/>
      <c r="LQ193" s="236"/>
      <c r="LR193" s="143"/>
      <c r="LS193" s="236"/>
      <c r="LT193" s="236"/>
      <c r="LU193" s="236"/>
      <c r="LV193" s="236"/>
      <c r="LW193" s="236"/>
      <c r="LX193" s="236"/>
      <c r="LY193" s="236"/>
      <c r="LZ193" s="236"/>
      <c r="MA193" s="236"/>
      <c r="MB193" s="236"/>
      <c r="MC193" s="236"/>
      <c r="MD193" s="236"/>
      <c r="ME193" s="236"/>
      <c r="MF193" s="236"/>
      <c r="MG193" s="236"/>
      <c r="MH193" s="236"/>
      <c r="MI193" s="236"/>
      <c r="MJ193" s="236"/>
      <c r="MK193" s="236"/>
      <c r="ML193" s="236"/>
      <c r="MM193" s="236"/>
      <c r="MN193" s="236"/>
      <c r="MO193" s="236"/>
      <c r="MP193" s="236"/>
      <c r="MQ193" s="236"/>
      <c r="MR193" s="236"/>
      <c r="MS193" s="236"/>
      <c r="MT193" s="236"/>
      <c r="MU193" s="236"/>
      <c r="MV193" s="236"/>
      <c r="MW193" s="236"/>
      <c r="MX193" s="236"/>
      <c r="MY193" s="236"/>
      <c r="MZ193" s="236"/>
      <c r="NA193" s="236"/>
      <c r="NB193" s="359"/>
      <c r="NC193" s="1159"/>
      <c r="ND193" s="378"/>
      <c r="NE193" s="378"/>
      <c r="NF193" s="382"/>
      <c r="NG193" s="274"/>
      <c r="NH193" s="819"/>
      <c r="NI193" s="269"/>
      <c r="NJ193" s="274"/>
      <c r="NK193" s="1113"/>
      <c r="NL193" s="992"/>
      <c r="NM193" s="413"/>
      <c r="NN193" s="378"/>
      <c r="NO193" s="243"/>
      <c r="NP193" s="243"/>
      <c r="NQ193" s="276"/>
      <c r="NR193" s="254"/>
      <c r="NS193" s="757"/>
      <c r="NT193" s="757"/>
      <c r="NU193" s="758"/>
      <c r="NV193" s="758"/>
      <c r="NW193" s="758"/>
      <c r="NX193" s="234"/>
      <c r="NY193" s="241"/>
      <c r="NZ193" s="241"/>
      <c r="OA193" s="143"/>
      <c r="OB193" s="241"/>
      <c r="OC193" s="241"/>
      <c r="OD193" s="236"/>
      <c r="OE193" s="236"/>
      <c r="OF193" s="236"/>
      <c r="OG193" s="234"/>
      <c r="OH193" s="143"/>
      <c r="OI193" s="236"/>
      <c r="OJ193" s="236"/>
      <c r="OK193" s="236"/>
      <c r="OL193" s="236"/>
      <c r="OM193" s="236"/>
      <c r="ON193" s="236"/>
      <c r="OO193" s="236"/>
      <c r="OP193" s="236"/>
      <c r="OQ193" s="236"/>
      <c r="OR193" s="236"/>
      <c r="OS193" s="236"/>
      <c r="OT193" s="236"/>
      <c r="OU193" s="236"/>
      <c r="OV193" s="236"/>
      <c r="OW193" s="236"/>
      <c r="OX193" s="236"/>
      <c r="OY193" s="236"/>
      <c r="OZ193" s="236"/>
      <c r="PA193" s="236"/>
      <c r="PB193" s="236"/>
      <c r="PC193" s="236"/>
      <c r="PD193" s="236"/>
      <c r="PE193" s="236"/>
      <c r="PF193" s="236"/>
      <c r="PG193" s="236"/>
      <c r="PH193" s="236"/>
      <c r="PI193" s="236"/>
      <c r="PJ193" s="236"/>
      <c r="PK193" s="236"/>
      <c r="PL193" s="236"/>
      <c r="PM193" s="236"/>
      <c r="PN193" s="236"/>
      <c r="PO193" s="236"/>
      <c r="PP193" s="236"/>
      <c r="PQ193" s="236"/>
      <c r="PR193" s="236"/>
      <c r="PS193" s="236"/>
      <c r="PT193" s="236"/>
      <c r="PU193" s="236"/>
      <c r="PV193" s="236"/>
      <c r="PW193" s="236"/>
      <c r="PX193" s="236"/>
      <c r="PY193" s="236"/>
      <c r="PZ193" s="236"/>
      <c r="QA193" s="236"/>
      <c r="QB193" s="236"/>
      <c r="QC193" s="236"/>
      <c r="QD193" s="236"/>
      <c r="QE193" s="236"/>
      <c r="QF193" s="236"/>
      <c r="QG193" s="236"/>
      <c r="QH193" s="236"/>
      <c r="QI193" s="236"/>
      <c r="QJ193" s="236"/>
      <c r="QK193" s="236"/>
      <c r="QL193" s="236"/>
      <c r="QM193" s="236"/>
      <c r="QN193" s="236"/>
      <c r="QO193" s="236"/>
      <c r="QP193" s="236"/>
      <c r="QQ193" s="236"/>
      <c r="QR193" s="236"/>
      <c r="QS193" s="236"/>
      <c r="QT193" s="236"/>
      <c r="QU193" s="236"/>
      <c r="QV193" s="236"/>
      <c r="QW193" s="236"/>
      <c r="QX193" s="236"/>
      <c r="QY193" s="84"/>
      <c r="QZ193" s="84"/>
      <c r="RA193" s="84"/>
      <c r="RB193" s="84"/>
      <c r="RC193" s="84"/>
      <c r="RD193" s="84"/>
      <c r="RE193" s="84"/>
      <c r="RF193" s="84"/>
      <c r="RG193" s="84"/>
      <c r="RH193" s="84"/>
      <c r="RI193" s="84"/>
      <c r="RJ193" s="84"/>
      <c r="RK193" s="84"/>
      <c r="RL193" s="84"/>
      <c r="RM193" s="84"/>
      <c r="RN193" s="84"/>
      <c r="RO193" s="84"/>
      <c r="RP193" s="84"/>
      <c r="RQ193" s="84"/>
      <c r="RR193" s="84"/>
      <c r="RS193" s="84"/>
      <c r="RT193" s="84"/>
      <c r="RU193" s="84"/>
      <c r="RV193" s="84"/>
      <c r="RW193" s="84"/>
      <c r="RX193" s="84"/>
      <c r="RY193" s="84"/>
      <c r="RZ193" s="84"/>
      <c r="SA193" s="84"/>
      <c r="SB193" s="84"/>
      <c r="SC193" s="84"/>
      <c r="SD193" s="84"/>
      <c r="SE193" s="84"/>
      <c r="SF193" s="84"/>
      <c r="SG193" s="84"/>
      <c r="SH193" s="84"/>
      <c r="SI193" s="84"/>
      <c r="SJ193" s="84"/>
      <c r="SK193" s="84"/>
      <c r="SL193" s="84"/>
      <c r="SM193" s="84"/>
      <c r="SN193" s="84"/>
      <c r="SO193" s="84"/>
      <c r="SP193" s="84"/>
      <c r="SQ193" s="84"/>
      <c r="SR193" s="84"/>
      <c r="SS193" s="84"/>
      <c r="ST193" s="84"/>
      <c r="SU193" s="84"/>
      <c r="SV193" s="84"/>
      <c r="SW193" s="84"/>
      <c r="SX193" s="84"/>
      <c r="SY193" s="84"/>
      <c r="SZ193" s="84"/>
      <c r="TA193" s="84"/>
      <c r="TB193" s="84"/>
      <c r="TC193" s="84"/>
      <c r="TD193" s="84"/>
      <c r="TE193" s="84"/>
      <c r="TF193" s="84"/>
      <c r="TG193" s="84"/>
      <c r="TH193" s="84"/>
      <c r="TI193" s="84"/>
      <c r="TJ193" s="84"/>
      <c r="TK193" s="84"/>
      <c r="TL193" s="84"/>
      <c r="TM193" s="84"/>
      <c r="TN193" s="84"/>
      <c r="TO193" s="84"/>
      <c r="TP193" s="84"/>
      <c r="TQ193" s="84"/>
      <c r="TR193" s="84"/>
      <c r="TS193" s="84"/>
      <c r="TT193" s="84"/>
      <c r="TU193" s="84"/>
      <c r="TV193" s="84"/>
      <c r="TW193" s="84"/>
      <c r="TX193" s="84"/>
      <c r="TY193" s="84"/>
      <c r="TZ193" s="84"/>
      <c r="UA193" s="84"/>
      <c r="UB193" s="84"/>
      <c r="UC193" s="84"/>
      <c r="UD193" s="84"/>
      <c r="UE193" s="84"/>
      <c r="UF193" s="84"/>
      <c r="UG193" s="84"/>
      <c r="UH193" s="84"/>
      <c r="UI193" s="84"/>
    </row>
    <row r="194" spans="1:555" s="90" customFormat="1" ht="21.75" customHeight="1" x14ac:dyDescent="0.35">
      <c r="A194" s="84"/>
      <c r="B194" s="1167"/>
      <c r="C194" s="867"/>
      <c r="D194" s="869"/>
      <c r="E194" s="869"/>
      <c r="F194" s="872"/>
      <c r="G194" s="873"/>
      <c r="H194" s="955"/>
      <c r="I194" s="503"/>
      <c r="J194" s="355"/>
      <c r="K194" s="355"/>
      <c r="L194" s="1146"/>
      <c r="M194" s="330"/>
      <c r="N194" s="537"/>
      <c r="O194" s="498"/>
      <c r="P194" s="330"/>
      <c r="Q194" s="537"/>
      <c r="R194" s="274"/>
      <c r="S194" s="499"/>
      <c r="T194" s="537"/>
      <c r="U194" s="269"/>
      <c r="V194" s="499"/>
      <c r="W194" s="537"/>
      <c r="X194" s="269"/>
      <c r="Y194" s="499"/>
      <c r="Z194" s="415"/>
      <c r="AA194" s="358"/>
      <c r="AB194" s="330"/>
      <c r="AC194" s="304"/>
      <c r="AD194" s="274"/>
      <c r="AE194" s="499"/>
      <c r="AF194" s="304"/>
      <c r="AG194" s="274"/>
      <c r="AH194" s="499"/>
      <c r="AI194" s="304"/>
      <c r="AJ194" s="392"/>
      <c r="AK194" s="330"/>
      <c r="AL194" s="304"/>
      <c r="AM194" s="274"/>
      <c r="AN194" s="499"/>
      <c r="AO194" s="304"/>
      <c r="AP194" s="392"/>
      <c r="AQ194" s="318"/>
      <c r="AR194" s="304"/>
      <c r="AS194" s="544"/>
      <c r="AT194" s="277"/>
      <c r="AU194" s="304"/>
      <c r="AV194" s="304"/>
      <c r="AW194" s="591"/>
      <c r="AX194" s="304"/>
      <c r="AY194" s="304"/>
      <c r="AZ194" s="318"/>
      <c r="BA194" s="304"/>
      <c r="BB194" s="544"/>
      <c r="BC194" s="277"/>
      <c r="BD194" s="304"/>
      <c r="BE194" s="304"/>
      <c r="BF194" s="318"/>
      <c r="BG194" s="304"/>
      <c r="BH194" s="544"/>
      <c r="BI194" s="318"/>
      <c r="BJ194" s="699"/>
      <c r="BK194" s="304"/>
      <c r="BL194" s="318"/>
      <c r="BM194" s="699"/>
      <c r="BN194" s="544"/>
      <c r="BO194" s="318"/>
      <c r="BP194" s="699"/>
      <c r="BQ194" s="304"/>
      <c r="BR194" s="318"/>
      <c r="BS194" s="699"/>
      <c r="BT194" s="304"/>
      <c r="BU194" s="499"/>
      <c r="BV194" s="699"/>
      <c r="BW194" s="358"/>
      <c r="BX194" s="499"/>
      <c r="BY194" s="699"/>
      <c r="BZ194" s="358"/>
      <c r="CA194" s="330"/>
      <c r="CB194" s="699"/>
      <c r="CC194" s="269"/>
      <c r="CD194" s="499"/>
      <c r="CE194" s="699"/>
      <c r="CF194" s="269"/>
      <c r="CG194" s="389"/>
      <c r="CH194" s="521"/>
      <c r="CI194" s="272"/>
      <c r="CJ194" s="499"/>
      <c r="CK194" s="271"/>
      <c r="CL194" s="392"/>
      <c r="CM194" s="330"/>
      <c r="CN194" s="271"/>
      <c r="CO194" s="269"/>
      <c r="CP194" s="501"/>
      <c r="CQ194" s="271"/>
      <c r="CR194" s="299"/>
      <c r="CS194" s="330"/>
      <c r="CT194" s="271"/>
      <c r="CU194" s="274"/>
      <c r="CV194" s="1206"/>
      <c r="CW194" s="371"/>
      <c r="CX194" s="223"/>
      <c r="CY194" s="1127"/>
      <c r="CZ194" s="297"/>
      <c r="DA194" s="230"/>
      <c r="DB194" s="305"/>
      <c r="DC194" s="297"/>
      <c r="DD194" s="230"/>
      <c r="DE194" s="305"/>
      <c r="DF194" s="297"/>
      <c r="DG194" s="415"/>
      <c r="DH194" s="305"/>
      <c r="DI194" s="297"/>
      <c r="DJ194" s="415"/>
      <c r="DK194" s="596"/>
      <c r="DL194" s="297"/>
      <c r="DM194" s="415"/>
      <c r="DN194" s="596"/>
      <c r="DO194" s="330"/>
      <c r="DP194" s="304"/>
      <c r="DQ194" s="274"/>
      <c r="DR194" s="499"/>
      <c r="DS194" s="304"/>
      <c r="DT194" s="274"/>
      <c r="DU194" s="300"/>
      <c r="DV194" s="278"/>
      <c r="DW194" s="299"/>
      <c r="DX194" s="300"/>
      <c r="DY194" s="304"/>
      <c r="DZ194" s="299"/>
      <c r="EA194" s="300"/>
      <c r="EB194" s="759"/>
      <c r="EC194" s="299"/>
      <c r="ED194" s="276"/>
      <c r="EE194" s="230"/>
      <c r="EF194" s="269"/>
      <c r="EG194" s="316"/>
      <c r="EH194" s="230"/>
      <c r="EI194" s="358"/>
      <c r="EJ194" s="276"/>
      <c r="EK194" s="230"/>
      <c r="EL194" s="269"/>
      <c r="EM194" s="300"/>
      <c r="EN194" s="230"/>
      <c r="EO194" s="299"/>
      <c r="EP194" s="300"/>
      <c r="EQ194" s="230"/>
      <c r="ER194" s="299"/>
      <c r="ES194" s="300"/>
      <c r="ET194" s="230"/>
      <c r="EU194" s="299"/>
      <c r="EV194" s="300"/>
      <c r="EW194" s="1093"/>
      <c r="EX194" s="299"/>
      <c r="EY194" s="300"/>
      <c r="EZ194" s="230"/>
      <c r="FA194" s="299"/>
      <c r="FB194" s="300"/>
      <c r="FC194" s="304"/>
      <c r="FD194" s="299"/>
      <c r="FE194" s="300"/>
      <c r="FF194" s="304"/>
      <c r="FG194" s="299"/>
      <c r="FH194" s="300"/>
      <c r="FI194" s="304"/>
      <c r="FJ194" s="299"/>
      <c r="FK194" s="269"/>
      <c r="FL194" s="304"/>
      <c r="FM194" s="269"/>
      <c r="FN194" s="301"/>
      <c r="FO194" s="304"/>
      <c r="FP194" s="269"/>
      <c r="FQ194" s="269"/>
      <c r="FR194" s="300"/>
      <c r="FS194" s="304"/>
      <c r="FT194" s="269"/>
      <c r="FU194" s="300"/>
      <c r="FV194" s="304"/>
      <c r="FW194" s="269"/>
      <c r="FX194" s="746"/>
      <c r="FY194" s="492"/>
      <c r="FZ194" s="302"/>
      <c r="GA194" s="1131"/>
      <c r="GB194" s="316"/>
      <c r="GC194" s="304"/>
      <c r="GD194" s="267"/>
      <c r="GE194" s="551"/>
      <c r="GF194" s="304"/>
      <c r="GG194" s="545"/>
      <c r="GH194" s="277"/>
      <c r="GI194" s="275"/>
      <c r="GJ194" s="275"/>
      <c r="GK194" s="555"/>
      <c r="GL194" s="275"/>
      <c r="GM194" s="393"/>
      <c r="GN194" s="555"/>
      <c r="GO194" s="275"/>
      <c r="GP194" s="393"/>
      <c r="GQ194" s="555"/>
      <c r="GR194" s="275"/>
      <c r="GS194" s="393"/>
      <c r="GT194" s="555"/>
      <c r="GU194" s="275"/>
      <c r="GV194" s="393"/>
      <c r="GW194" s="555"/>
      <c r="GX194" s="275"/>
      <c r="GY194" s="393"/>
      <c r="GZ194" s="555"/>
      <c r="HA194" s="275"/>
      <c r="HB194" s="393"/>
      <c r="HC194" s="555"/>
      <c r="HD194" s="275"/>
      <c r="HE194" s="393"/>
      <c r="HF194" s="555"/>
      <c r="HG194" s="275"/>
      <c r="HH194" s="393"/>
      <c r="HI194" s="555"/>
      <c r="HJ194" s="275"/>
      <c r="HK194" s="393"/>
      <c r="HL194" s="555"/>
      <c r="HM194" s="275"/>
      <c r="HN194" s="393"/>
      <c r="HO194" s="555"/>
      <c r="HP194" s="275"/>
      <c r="HQ194" s="393"/>
      <c r="HR194" s="316"/>
      <c r="HS194" s="704"/>
      <c r="HT194" s="317"/>
      <c r="HU194" s="555"/>
      <c r="HV194" s="275"/>
      <c r="HW194" s="393"/>
      <c r="HX194" s="316"/>
      <c r="HY194" s="704"/>
      <c r="HZ194" s="317"/>
      <c r="IA194" s="555"/>
      <c r="IB194" s="275"/>
      <c r="IC194" s="393"/>
      <c r="ID194" s="555"/>
      <c r="IE194" s="275"/>
      <c r="IF194" s="393"/>
      <c r="IG194" s="555"/>
      <c r="IH194" s="275"/>
      <c r="II194" s="393"/>
      <c r="IJ194" s="555"/>
      <c r="IK194" s="275"/>
      <c r="IL194" s="393"/>
      <c r="IM194" s="555"/>
      <c r="IN194" s="275"/>
      <c r="IO194" s="393"/>
      <c r="IP194" s="555"/>
      <c r="IQ194" s="275"/>
      <c r="IR194" s="393"/>
      <c r="IS194" s="316"/>
      <c r="IT194" s="304"/>
      <c r="IU194" s="317"/>
      <c r="IV194" s="555"/>
      <c r="IW194" s="275"/>
      <c r="IX194" s="393"/>
      <c r="IY194" s="555"/>
      <c r="IZ194" s="275"/>
      <c r="JA194" s="393"/>
      <c r="JB194" s="316"/>
      <c r="JC194" s="304"/>
      <c r="JD194" s="317"/>
      <c r="JE194" s="555"/>
      <c r="JF194" s="275"/>
      <c r="JG194" s="393"/>
      <c r="JH194" s="555"/>
      <c r="JI194" s="275"/>
      <c r="JJ194" s="393"/>
      <c r="JK194" s="555"/>
      <c r="JL194" s="275"/>
      <c r="JM194" s="393"/>
      <c r="JN194" s="555"/>
      <c r="JO194" s="275"/>
      <c r="JP194" s="393"/>
      <c r="JQ194" s="639"/>
      <c r="JR194" s="498"/>
      <c r="JS194" s="223"/>
      <c r="JT194" s="236"/>
      <c r="JU194" s="236"/>
      <c r="JV194" s="236"/>
      <c r="JW194" s="84"/>
      <c r="JX194" s="236"/>
      <c r="JY194" s="236"/>
      <c r="JZ194" s="236"/>
      <c r="KA194" s="236"/>
      <c r="KB194" s="236"/>
      <c r="KC194" s="236"/>
      <c r="KD194" s="236"/>
      <c r="KE194" s="236"/>
      <c r="KF194" s="236"/>
      <c r="KG194" s="236"/>
      <c r="KH194" s="236"/>
      <c r="KI194" s="236"/>
      <c r="KJ194" s="236"/>
      <c r="KK194" s="236"/>
      <c r="KL194" s="236"/>
      <c r="KM194" s="236"/>
      <c r="KN194" s="236"/>
      <c r="KO194" s="236"/>
      <c r="KP194" s="236"/>
      <c r="KQ194" s="236"/>
      <c r="KR194" s="236"/>
      <c r="KS194" s="236"/>
      <c r="KT194" s="143"/>
      <c r="KU194" s="236"/>
      <c r="KV194" s="236"/>
      <c r="KW194" s="236"/>
      <c r="KX194" s="236"/>
      <c r="KY194" s="236"/>
      <c r="KZ194" s="236"/>
      <c r="LA194" s="236"/>
      <c r="LB194" s="236"/>
      <c r="LC194" s="236"/>
      <c r="LD194" s="236"/>
      <c r="LE194" s="236"/>
      <c r="LF194" s="236"/>
      <c r="LG194" s="236"/>
      <c r="LH194" s="236"/>
      <c r="LI194" s="236"/>
      <c r="LJ194" s="236"/>
      <c r="LK194" s="236"/>
      <c r="LL194" s="236"/>
      <c r="LM194" s="236"/>
      <c r="LN194" s="236"/>
      <c r="LO194" s="236"/>
      <c r="LP194" s="236"/>
      <c r="LQ194" s="236"/>
      <c r="LR194" s="143"/>
      <c r="LS194" s="236"/>
      <c r="LT194" s="236"/>
      <c r="LU194" s="236"/>
      <c r="LV194" s="236"/>
      <c r="LW194" s="236"/>
      <c r="LX194" s="236"/>
      <c r="LY194" s="236"/>
      <c r="LZ194" s="236"/>
      <c r="MA194" s="236"/>
      <c r="MB194" s="236"/>
      <c r="MC194" s="236"/>
      <c r="MD194" s="236"/>
      <c r="ME194" s="236"/>
      <c r="MF194" s="236"/>
      <c r="MG194" s="236"/>
      <c r="MH194" s="236"/>
      <c r="MI194" s="236"/>
      <c r="MJ194" s="236"/>
      <c r="MK194" s="236"/>
      <c r="ML194" s="236"/>
      <c r="MM194" s="236"/>
      <c r="MN194" s="236"/>
      <c r="MO194" s="236"/>
      <c r="MP194" s="236"/>
      <c r="MQ194" s="236"/>
      <c r="MR194" s="236"/>
      <c r="MS194" s="236"/>
      <c r="MT194" s="236"/>
      <c r="MU194" s="236"/>
      <c r="MV194" s="236"/>
      <c r="MW194" s="236"/>
      <c r="MX194" s="236"/>
      <c r="MY194" s="236"/>
      <c r="MZ194" s="236"/>
      <c r="NA194" s="236"/>
      <c r="NB194" s="359"/>
      <c r="NC194" s="1159"/>
      <c r="ND194" s="378"/>
      <c r="NE194" s="378"/>
      <c r="NF194" s="382"/>
      <c r="NG194" s="274"/>
      <c r="NH194" s="819"/>
      <c r="NI194" s="269"/>
      <c r="NJ194" s="274"/>
      <c r="NK194" s="1113"/>
      <c r="NL194" s="992"/>
      <c r="NM194" s="413"/>
      <c r="NN194" s="378"/>
      <c r="NO194" s="243"/>
      <c r="NP194" s="243"/>
      <c r="NQ194" s="276"/>
      <c r="NR194" s="254"/>
      <c r="NS194" s="757">
        <f>SUM(NG189:NG196)</f>
        <v>11041.869999999999</v>
      </c>
      <c r="NT194" s="757"/>
      <c r="NU194" s="758">
        <f>(NS194&gt;0)*1</f>
        <v>1</v>
      </c>
      <c r="NV194" s="758">
        <f>(NS194&lt;0)*1</f>
        <v>0</v>
      </c>
      <c r="NW194" s="758">
        <f>(NV194&lt;0)*NS194</f>
        <v>0</v>
      </c>
      <c r="NX194" s="234"/>
      <c r="NY194" s="241"/>
      <c r="NZ194" s="241"/>
      <c r="OA194" s="143"/>
      <c r="OB194" s="241"/>
      <c r="OC194" s="241"/>
      <c r="OD194" s="236"/>
      <c r="OE194" s="236"/>
      <c r="OF194" s="236"/>
      <c r="OG194" s="234"/>
      <c r="OH194" s="143"/>
      <c r="OI194" s="236"/>
      <c r="OJ194" s="236"/>
      <c r="OK194" s="236"/>
      <c r="OL194" s="236"/>
      <c r="OM194" s="236"/>
      <c r="ON194" s="236"/>
      <c r="OO194" s="236"/>
      <c r="OP194" s="236"/>
      <c r="OQ194" s="236"/>
      <c r="OR194" s="236"/>
      <c r="OS194" s="236"/>
      <c r="OT194" s="236"/>
      <c r="OU194" s="236"/>
      <c r="OV194" s="236"/>
      <c r="OW194" s="236"/>
      <c r="OX194" s="236"/>
      <c r="OY194" s="236"/>
      <c r="OZ194" s="236"/>
      <c r="PA194" s="236"/>
      <c r="PB194" s="236"/>
      <c r="PC194" s="236"/>
      <c r="PD194" s="236"/>
      <c r="PE194" s="236"/>
      <c r="PF194" s="236"/>
      <c r="PG194" s="236"/>
      <c r="PH194" s="236"/>
      <c r="PI194" s="236"/>
      <c r="PJ194" s="236"/>
      <c r="PK194" s="236"/>
      <c r="PL194" s="236"/>
      <c r="PM194" s="236"/>
      <c r="PN194" s="236"/>
      <c r="PO194" s="236"/>
      <c r="PP194" s="236"/>
      <c r="PQ194" s="236"/>
      <c r="PR194" s="236"/>
      <c r="PS194" s="236"/>
      <c r="PT194" s="236"/>
      <c r="PU194" s="236"/>
      <c r="PV194" s="236"/>
      <c r="PW194" s="236"/>
      <c r="PX194" s="236"/>
      <c r="PY194" s="236"/>
      <c r="PZ194" s="236"/>
      <c r="QA194" s="236"/>
      <c r="QB194" s="236"/>
      <c r="QC194" s="236"/>
      <c r="QD194" s="236"/>
      <c r="QE194" s="236"/>
      <c r="QF194" s="236"/>
      <c r="QG194" s="236"/>
      <c r="QH194" s="236"/>
      <c r="QI194" s="236"/>
      <c r="QJ194" s="236"/>
      <c r="QK194" s="236"/>
      <c r="QL194" s="236"/>
      <c r="QM194" s="236"/>
      <c r="QN194" s="236"/>
      <c r="QO194" s="236"/>
      <c r="QP194" s="236"/>
      <c r="QQ194" s="236"/>
      <c r="QR194" s="236"/>
      <c r="QS194" s="236"/>
      <c r="QT194" s="236"/>
      <c r="QU194" s="236"/>
      <c r="QV194" s="236"/>
      <c r="QW194" s="236"/>
      <c r="QX194" s="236"/>
      <c r="QY194" s="84"/>
      <c r="QZ194" s="84"/>
      <c r="RA194" s="84"/>
      <c r="RB194" s="84"/>
      <c r="RC194" s="84"/>
      <c r="RD194" s="84"/>
      <c r="RE194" s="84"/>
      <c r="RF194" s="84"/>
      <c r="RG194" s="84"/>
      <c r="RH194" s="84"/>
      <c r="RI194" s="84"/>
      <c r="RJ194" s="84"/>
      <c r="RK194" s="84"/>
      <c r="RL194" s="84"/>
      <c r="RM194" s="84"/>
      <c r="RN194" s="84"/>
      <c r="RO194" s="84"/>
      <c r="RP194" s="84"/>
      <c r="RQ194" s="84"/>
      <c r="RR194" s="84"/>
      <c r="RS194" s="84"/>
      <c r="RT194" s="84"/>
      <c r="RU194" s="84"/>
      <c r="RV194" s="84"/>
      <c r="RW194" s="84"/>
      <c r="RX194" s="84"/>
      <c r="RY194" s="84"/>
      <c r="RZ194" s="84"/>
      <c r="SA194" s="84"/>
      <c r="SB194" s="84"/>
      <c r="SC194" s="84"/>
      <c r="SD194" s="84"/>
      <c r="SE194" s="84"/>
      <c r="SF194" s="84"/>
      <c r="SG194" s="84"/>
      <c r="SH194" s="84"/>
      <c r="SI194" s="84"/>
      <c r="SJ194" s="84"/>
      <c r="SK194" s="84"/>
      <c r="SL194" s="84"/>
      <c r="SM194" s="84"/>
      <c r="SN194" s="84"/>
      <c r="SO194" s="84"/>
      <c r="SP194" s="84"/>
      <c r="SQ194" s="84"/>
      <c r="SR194" s="84"/>
      <c r="SS194" s="84"/>
      <c r="ST194" s="84"/>
      <c r="SU194" s="84"/>
      <c r="SV194" s="84"/>
      <c r="SW194" s="84"/>
      <c r="SX194" s="84"/>
      <c r="SY194" s="84"/>
      <c r="SZ194" s="84"/>
      <c r="TA194" s="84"/>
      <c r="TB194" s="84"/>
      <c r="TC194" s="84"/>
      <c r="TD194" s="84"/>
      <c r="TE194" s="84"/>
      <c r="TF194" s="84"/>
      <c r="TG194" s="84"/>
      <c r="TH194" s="84"/>
      <c r="TI194" s="84"/>
      <c r="TJ194" s="84"/>
      <c r="TK194" s="84"/>
      <c r="TL194" s="84"/>
      <c r="TM194" s="84"/>
      <c r="TN194" s="84"/>
      <c r="TO194" s="84"/>
      <c r="TP194" s="84"/>
      <c r="TQ194" s="84"/>
      <c r="TR194" s="84"/>
      <c r="TS194" s="84"/>
      <c r="TT194" s="84"/>
      <c r="TU194" s="84"/>
      <c r="TV194" s="84"/>
      <c r="TW194" s="84"/>
      <c r="TX194" s="84"/>
      <c r="TY194" s="84"/>
      <c r="TZ194" s="84"/>
      <c r="UA194" s="84"/>
      <c r="UB194" s="84"/>
      <c r="UC194" s="84"/>
      <c r="UD194" s="84"/>
      <c r="UE194" s="84"/>
      <c r="UF194" s="84"/>
      <c r="UG194" s="84"/>
      <c r="UH194" s="84"/>
      <c r="UI194" s="84"/>
    </row>
    <row r="195" spans="1:555" s="90" customFormat="1" ht="21.75" customHeight="1" x14ac:dyDescent="0.35">
      <c r="A195" s="84"/>
      <c r="B195" s="1194"/>
      <c r="C195" s="874"/>
      <c r="D195" s="875"/>
      <c r="E195" s="875"/>
      <c r="F195" s="874"/>
      <c r="G195" s="876"/>
      <c r="H195" s="877"/>
      <c r="I195" s="355"/>
      <c r="L195" s="1146"/>
      <c r="M195" s="330"/>
      <c r="N195" s="267"/>
      <c r="O195" s="321"/>
      <c r="P195" s="330"/>
      <c r="Q195" s="526"/>
      <c r="R195" s="272"/>
      <c r="S195" s="499"/>
      <c r="T195" s="267"/>
      <c r="U195" s="504"/>
      <c r="V195" s="499"/>
      <c r="W195" s="526"/>
      <c r="X195" s="272"/>
      <c r="Y195" s="499"/>
      <c r="Z195" s="521"/>
      <c r="AA195" s="363"/>
      <c r="AB195" s="330"/>
      <c r="AC195" s="298"/>
      <c r="AD195" s="272"/>
      <c r="AE195" s="499"/>
      <c r="AF195" s="521"/>
      <c r="AG195" s="272"/>
      <c r="AH195" s="499"/>
      <c r="AI195" s="1223"/>
      <c r="AJ195" s="363"/>
      <c r="AK195" s="330"/>
      <c r="AL195" s="521"/>
      <c r="AM195" s="272"/>
      <c r="AN195" s="499"/>
      <c r="AO195" s="521"/>
      <c r="AP195" s="363"/>
      <c r="AQ195" s="389"/>
      <c r="AR195" s="521"/>
      <c r="AS195" s="648"/>
      <c r="AT195" s="670"/>
      <c r="AU195" s="521"/>
      <c r="AV195" s="521"/>
      <c r="AW195" s="306"/>
      <c r="AX195" s="521"/>
      <c r="AY195" s="521"/>
      <c r="AZ195" s="499"/>
      <c r="BA195" s="267"/>
      <c r="BB195" s="363"/>
      <c r="BC195" s="330"/>
      <c r="BD195" s="267"/>
      <c r="BE195" s="272"/>
      <c r="BF195" s="499"/>
      <c r="BG195" s="267"/>
      <c r="BH195" s="363"/>
      <c r="BI195" s="499"/>
      <c r="BJ195" s="267"/>
      <c r="BK195" s="272"/>
      <c r="BL195" s="499"/>
      <c r="BM195" s="267"/>
      <c r="BN195" s="363"/>
      <c r="BO195" s="499"/>
      <c r="BP195" s="267"/>
      <c r="BQ195" s="272"/>
      <c r="BR195" s="499"/>
      <c r="BS195" s="521"/>
      <c r="BT195" s="272"/>
      <c r="BU195" s="499"/>
      <c r="BV195" s="521"/>
      <c r="BW195" s="363"/>
      <c r="BX195" s="499"/>
      <c r="BY195" s="267"/>
      <c r="BZ195" s="363"/>
      <c r="CA195" s="306"/>
      <c r="CB195" s="521"/>
      <c r="CC195" s="272"/>
      <c r="CD195" s="389"/>
      <c r="CE195" s="521"/>
      <c r="CF195" s="272"/>
      <c r="CG195" s="662"/>
      <c r="CH195" s="521"/>
      <c r="CI195" s="98"/>
      <c r="CJ195" s="499"/>
      <c r="CK195" s="267"/>
      <c r="CL195" s="363"/>
      <c r="CM195" s="330"/>
      <c r="CN195" s="267"/>
      <c r="CO195" s="272"/>
      <c r="CP195" s="501"/>
      <c r="CQ195" s="267"/>
      <c r="CR195" s="807"/>
      <c r="CS195" s="330"/>
      <c r="CT195" s="267"/>
      <c r="CU195" s="272"/>
      <c r="CV195" s="1207"/>
      <c r="CW195" s="323"/>
      <c r="CX195" s="224"/>
      <c r="CY195" s="1127"/>
      <c r="CZ195" s="306"/>
      <c r="DA195" s="272"/>
      <c r="DB195" s="308"/>
      <c r="DC195" s="306"/>
      <c r="DD195" s="314"/>
      <c r="DE195" s="308"/>
      <c r="DF195" s="297"/>
      <c r="DG195" s="272"/>
      <c r="DH195" s="308"/>
      <c r="DI195" s="306"/>
      <c r="DJ195" s="416"/>
      <c r="DK195" s="597"/>
      <c r="DL195" s="297"/>
      <c r="DM195" s="315"/>
      <c r="DN195" s="309"/>
      <c r="DO195" s="330"/>
      <c r="DP195" s="298"/>
      <c r="DQ195" s="272"/>
      <c r="DR195" s="499"/>
      <c r="DS195" s="521"/>
      <c r="DT195" s="272"/>
      <c r="DU195" s="310"/>
      <c r="DV195" s="272"/>
      <c r="DW195" s="309"/>
      <c r="DX195" s="310"/>
      <c r="DY195" s="272"/>
      <c r="DZ195" s="309"/>
      <c r="EA195" s="310"/>
      <c r="EB195" s="1059"/>
      <c r="EC195" s="309"/>
      <c r="ED195" s="670"/>
      <c r="EE195" s="272"/>
      <c r="EF195" s="272"/>
      <c r="EG195" s="389"/>
      <c r="EH195" s="272"/>
      <c r="EI195" s="363"/>
      <c r="EJ195" s="670"/>
      <c r="EK195" s="272"/>
      <c r="EL195" s="272"/>
      <c r="EM195" s="310"/>
      <c r="EN195" s="272"/>
      <c r="EO195" s="309"/>
      <c r="EP195" s="310"/>
      <c r="EQ195" s="272"/>
      <c r="ER195" s="309"/>
      <c r="ES195" s="310"/>
      <c r="ET195" s="272"/>
      <c r="EU195" s="309"/>
      <c r="EV195" s="310"/>
      <c r="EW195" s="272"/>
      <c r="EX195" s="309"/>
      <c r="EY195" s="310"/>
      <c r="EZ195" s="272"/>
      <c r="FA195" s="309"/>
      <c r="FB195" s="310"/>
      <c r="FC195" s="272"/>
      <c r="FD195" s="309"/>
      <c r="FE195" s="310"/>
      <c r="FF195" s="272"/>
      <c r="FG195" s="309"/>
      <c r="FH195" s="310"/>
      <c r="FI195" s="272"/>
      <c r="FJ195" s="309"/>
      <c r="FK195" s="311"/>
      <c r="FL195" s="272"/>
      <c r="FM195" s="272"/>
      <c r="FN195" s="311"/>
      <c r="FO195" s="272"/>
      <c r="FP195" s="272"/>
      <c r="FQ195" s="272"/>
      <c r="FR195" s="310"/>
      <c r="FS195" s="272"/>
      <c r="FT195" s="309"/>
      <c r="FU195" s="310"/>
      <c r="FV195" s="272"/>
      <c r="FW195" s="272"/>
      <c r="FX195" s="311"/>
      <c r="FY195" s="493"/>
      <c r="FZ195" s="312"/>
      <c r="GA195" s="1131"/>
      <c r="GB195" s="316"/>
      <c r="GC195" s="272"/>
      <c r="GD195" s="267"/>
      <c r="GE195" s="552"/>
      <c r="GF195" s="267"/>
      <c r="GG195" s="356"/>
      <c r="GH195" s="361"/>
      <c r="GI195" s="272"/>
      <c r="GJ195" s="267"/>
      <c r="GK195" s="552"/>
      <c r="GL195" s="267"/>
      <c r="GM195" s="356"/>
      <c r="GN195" s="267"/>
      <c r="GO195" s="272"/>
      <c r="GP195" s="267"/>
      <c r="GQ195" s="499"/>
      <c r="GR195" s="298"/>
      <c r="GS195" s="272"/>
      <c r="GT195" s="499"/>
      <c r="GU195" s="521"/>
      <c r="GV195" s="272"/>
      <c r="GW195" s="610"/>
      <c r="GX195" s="272"/>
      <c r="GY195" s="267"/>
      <c r="GZ195" s="499"/>
      <c r="HA195" s="298"/>
      <c r="HB195" s="272"/>
      <c r="HC195" s="499"/>
      <c r="HD195" s="521"/>
      <c r="HE195" s="272"/>
      <c r="HF195" s="691"/>
      <c r="HG195" s="315"/>
      <c r="HH195" s="321"/>
      <c r="HI195" s="691"/>
      <c r="HJ195" s="315"/>
      <c r="HK195" s="321"/>
      <c r="HL195" s="670"/>
      <c r="HM195" s="315"/>
      <c r="HN195" s="321"/>
      <c r="HO195" s="689"/>
      <c r="HP195" s="315"/>
      <c r="HQ195" s="321"/>
      <c r="HR195" s="499"/>
      <c r="HS195" s="521"/>
      <c r="HT195" s="363"/>
      <c r="HU195" s="691"/>
      <c r="HV195" s="315"/>
      <c r="HW195" s="321"/>
      <c r="HX195" s="499"/>
      <c r="HY195" s="521"/>
      <c r="HZ195" s="272"/>
      <c r="IA195" s="389"/>
      <c r="IB195" s="315"/>
      <c r="IC195" s="315"/>
      <c r="ID195" s="499"/>
      <c r="IE195" s="521"/>
      <c r="IF195" s="363"/>
      <c r="IG195" s="389"/>
      <c r="IH195" s="315"/>
      <c r="II195" s="321"/>
      <c r="IJ195" s="389"/>
      <c r="IK195" s="313"/>
      <c r="IL195" s="315"/>
      <c r="IM195" s="499"/>
      <c r="IN195" s="521"/>
      <c r="IO195" s="363"/>
      <c r="IP195" s="499"/>
      <c r="IQ195" s="267"/>
      <c r="IR195" s="363"/>
      <c r="IS195" s="499"/>
      <c r="IT195" s="521"/>
      <c r="IU195" s="363"/>
      <c r="IV195" s="499"/>
      <c r="IW195" s="521"/>
      <c r="IX195" s="363"/>
      <c r="IY195" s="499"/>
      <c r="IZ195" s="521"/>
      <c r="JA195" s="363"/>
      <c r="JB195" s="385"/>
      <c r="JC195" s="521"/>
      <c r="JD195" s="363"/>
      <c r="JE195" s="499"/>
      <c r="JF195" s="521"/>
      <c r="JG195" s="363"/>
      <c r="JH195" s="499"/>
      <c r="JI195" s="960"/>
      <c r="JJ195" s="363"/>
      <c r="JK195" s="499"/>
      <c r="JL195" s="521"/>
      <c r="JM195" s="363"/>
      <c r="JN195" s="499"/>
      <c r="JO195" s="521"/>
      <c r="JP195" s="363"/>
      <c r="JQ195" s="562"/>
      <c r="JR195" s="321"/>
      <c r="JS195" s="224"/>
      <c r="JT195" s="236"/>
      <c r="JU195" s="236"/>
      <c r="JV195" s="236"/>
      <c r="JW195" s="236"/>
      <c r="JX195" s="236"/>
      <c r="JY195" s="236"/>
      <c r="JZ195" s="236"/>
      <c r="KA195" s="236"/>
      <c r="KB195" s="236"/>
      <c r="KC195" s="236"/>
      <c r="KD195" s="236"/>
      <c r="KE195" s="236"/>
      <c r="KF195" s="236"/>
      <c r="KG195" s="236"/>
      <c r="KH195" s="236"/>
      <c r="KI195" s="236"/>
      <c r="KJ195" s="236"/>
      <c r="KK195" s="236"/>
      <c r="KL195" s="236"/>
      <c r="KM195" s="236"/>
      <c r="KN195" s="236"/>
      <c r="KO195" s="236"/>
      <c r="KP195" s="236"/>
      <c r="KQ195" s="236"/>
      <c r="KR195" s="236"/>
      <c r="KS195" s="236"/>
      <c r="KT195" s="143"/>
      <c r="KU195" s="236"/>
      <c r="KV195" s="236"/>
      <c r="KW195" s="236"/>
      <c r="KX195" s="236"/>
      <c r="KY195" s="236"/>
      <c r="KZ195" s="236"/>
      <c r="LA195" s="236"/>
      <c r="LB195" s="236"/>
      <c r="LC195" s="236"/>
      <c r="LD195" s="236"/>
      <c r="LE195" s="236"/>
      <c r="LF195" s="236"/>
      <c r="LG195" s="236"/>
      <c r="LH195" s="236"/>
      <c r="LI195" s="236"/>
      <c r="LJ195" s="236"/>
      <c r="LK195" s="236"/>
      <c r="LL195" s="236"/>
      <c r="LM195" s="236"/>
      <c r="LN195" s="236"/>
      <c r="LO195" s="236"/>
      <c r="LP195" s="236"/>
      <c r="LQ195" s="236"/>
      <c r="LR195" s="143"/>
      <c r="LS195" s="236"/>
      <c r="LT195" s="236"/>
      <c r="LU195" s="236"/>
      <c r="LV195" s="236"/>
      <c r="LW195" s="236"/>
      <c r="LX195" s="236"/>
      <c r="LY195" s="236"/>
      <c r="LZ195" s="236"/>
      <c r="MA195" s="236"/>
      <c r="MB195" s="236"/>
      <c r="MC195" s="236"/>
      <c r="MD195" s="236"/>
      <c r="ME195" s="236"/>
      <c r="MF195" s="236"/>
      <c r="MG195" s="236"/>
      <c r="MH195" s="236"/>
      <c r="MI195" s="236"/>
      <c r="MJ195" s="236"/>
      <c r="MK195" s="236"/>
      <c r="ML195" s="236"/>
      <c r="MM195" s="236"/>
      <c r="MN195" s="236"/>
      <c r="MO195" s="236"/>
      <c r="MP195" s="236"/>
      <c r="MQ195" s="236"/>
      <c r="MR195" s="236"/>
      <c r="MS195" s="236"/>
      <c r="MT195" s="236"/>
      <c r="MU195" s="236"/>
      <c r="MV195" s="236"/>
      <c r="MW195" s="236"/>
      <c r="MX195" s="236"/>
      <c r="MY195" s="236"/>
      <c r="MZ195" s="236"/>
      <c r="NA195" s="236"/>
      <c r="NB195" s="364"/>
      <c r="NC195" s="1159"/>
      <c r="ND195" s="378"/>
      <c r="NE195" s="378"/>
      <c r="NF195" s="382"/>
      <c r="NG195" s="274"/>
      <c r="NH195" s="819"/>
      <c r="NI195" s="269"/>
      <c r="NJ195" s="274"/>
      <c r="NK195" s="1113"/>
      <c r="NL195" s="992"/>
      <c r="NM195" s="413"/>
      <c r="NN195" s="378"/>
      <c r="NO195" s="243"/>
      <c r="NP195" s="243"/>
      <c r="NQ195" s="276"/>
      <c r="NR195" s="254"/>
      <c r="NS195" s="757"/>
      <c r="NT195" s="757"/>
      <c r="NU195" s="758"/>
      <c r="NV195" s="758"/>
      <c r="NW195" s="758"/>
      <c r="NX195" s="234"/>
      <c r="NY195" s="241"/>
      <c r="NZ195" s="241"/>
      <c r="OA195" s="143"/>
      <c r="OB195" s="241"/>
      <c r="OC195" s="241"/>
      <c r="OD195" s="236"/>
      <c r="OE195" s="236"/>
      <c r="OF195" s="236"/>
      <c r="OG195" s="234"/>
      <c r="OH195" s="143"/>
      <c r="OI195" s="236"/>
      <c r="OJ195" s="236"/>
      <c r="OK195" s="236"/>
      <c r="OL195" s="236"/>
      <c r="OM195" s="236"/>
      <c r="ON195" s="236"/>
      <c r="OO195" s="236"/>
      <c r="OP195" s="236"/>
      <c r="OQ195" s="236"/>
      <c r="OR195" s="236"/>
      <c r="OS195" s="236"/>
      <c r="OT195" s="236"/>
      <c r="OU195" s="236"/>
      <c r="OV195" s="236"/>
      <c r="OW195" s="236"/>
      <c r="OX195" s="236"/>
      <c r="OY195" s="236"/>
      <c r="OZ195" s="236"/>
      <c r="PA195" s="236"/>
      <c r="PB195" s="236"/>
      <c r="PC195" s="236"/>
      <c r="PD195" s="236"/>
      <c r="PE195" s="236"/>
      <c r="PF195" s="236"/>
      <c r="PG195" s="236"/>
      <c r="PH195" s="236"/>
      <c r="PI195" s="236"/>
      <c r="PJ195" s="236"/>
      <c r="PK195" s="236"/>
      <c r="PL195" s="236"/>
      <c r="PM195" s="236"/>
      <c r="PN195" s="236"/>
      <c r="PO195" s="236"/>
      <c r="PP195" s="236"/>
      <c r="PQ195" s="236"/>
      <c r="PR195" s="236"/>
      <c r="PS195" s="236"/>
      <c r="PT195" s="236"/>
      <c r="PU195" s="236"/>
      <c r="PV195" s="236"/>
      <c r="PW195" s="236"/>
      <c r="PX195" s="236"/>
      <c r="PY195" s="236"/>
      <c r="PZ195" s="236"/>
      <c r="QA195" s="236"/>
      <c r="QB195" s="236"/>
      <c r="QC195" s="236"/>
      <c r="QD195" s="236"/>
      <c r="QE195" s="236"/>
      <c r="QF195" s="236"/>
      <c r="QG195" s="236"/>
      <c r="QH195" s="236"/>
      <c r="QI195" s="236"/>
      <c r="QJ195" s="236"/>
      <c r="QK195" s="236"/>
      <c r="QL195" s="236"/>
      <c r="QM195" s="236"/>
      <c r="QN195" s="236"/>
      <c r="QO195" s="236"/>
      <c r="QP195" s="236"/>
      <c r="QQ195" s="236"/>
      <c r="QR195" s="236"/>
      <c r="QS195" s="236"/>
      <c r="QT195" s="236"/>
      <c r="QU195" s="236"/>
      <c r="QV195" s="236"/>
      <c r="QW195" s="236"/>
      <c r="QX195" s="236"/>
      <c r="QY195" s="84"/>
      <c r="QZ195" s="84"/>
      <c r="RA195" s="84"/>
      <c r="RB195" s="84"/>
      <c r="RC195" s="84"/>
      <c r="RD195" s="84"/>
      <c r="RE195" s="84"/>
      <c r="RF195" s="84"/>
      <c r="RG195" s="84"/>
      <c r="RH195" s="84"/>
      <c r="RI195" s="84"/>
      <c r="RJ195" s="84"/>
      <c r="RK195" s="84"/>
      <c r="RL195" s="84"/>
      <c r="RM195" s="84"/>
      <c r="RN195" s="84"/>
      <c r="RO195" s="84"/>
      <c r="RP195" s="84"/>
      <c r="RQ195" s="84"/>
      <c r="RR195" s="84"/>
      <c r="RS195" s="84"/>
      <c r="RT195" s="84"/>
      <c r="RU195" s="84"/>
      <c r="RV195" s="84"/>
      <c r="RW195" s="84"/>
      <c r="RX195" s="84"/>
      <c r="RY195" s="84"/>
      <c r="RZ195" s="84"/>
      <c r="SA195" s="84"/>
      <c r="SB195" s="84"/>
      <c r="SC195" s="84"/>
      <c r="SD195" s="84"/>
      <c r="SE195" s="84"/>
      <c r="SF195" s="84"/>
      <c r="SG195" s="84"/>
      <c r="SH195" s="84"/>
      <c r="SI195" s="84"/>
      <c r="SJ195" s="84"/>
      <c r="SK195" s="84"/>
      <c r="SL195" s="84"/>
      <c r="SM195" s="84"/>
      <c r="SN195" s="84"/>
      <c r="SO195" s="84"/>
      <c r="SP195" s="84"/>
      <c r="SQ195" s="84"/>
      <c r="SR195" s="84"/>
      <c r="SS195" s="84"/>
      <c r="ST195" s="84"/>
      <c r="SU195" s="84"/>
      <c r="SV195" s="84"/>
      <c r="SW195" s="84"/>
      <c r="SX195" s="84"/>
      <c r="SY195" s="84"/>
      <c r="SZ195" s="84"/>
      <c r="TA195" s="84"/>
      <c r="TB195" s="84"/>
      <c r="TC195" s="84"/>
      <c r="TD195" s="84"/>
      <c r="TE195" s="84"/>
      <c r="TF195" s="84"/>
      <c r="TG195" s="84"/>
      <c r="TH195" s="84"/>
      <c r="TI195" s="84"/>
      <c r="TJ195" s="84"/>
      <c r="TK195" s="84"/>
      <c r="TL195" s="84"/>
      <c r="TM195" s="84"/>
      <c r="TN195" s="84"/>
      <c r="TO195" s="84"/>
      <c r="TP195" s="84"/>
      <c r="TQ195" s="84"/>
      <c r="TR195" s="84"/>
      <c r="TS195" s="84"/>
      <c r="TT195" s="84"/>
      <c r="TU195" s="84"/>
      <c r="TV195" s="84"/>
      <c r="TW195" s="84"/>
      <c r="TX195" s="84"/>
      <c r="TY195" s="84"/>
      <c r="TZ195" s="84"/>
      <c r="UA195" s="84"/>
      <c r="UB195" s="84"/>
      <c r="UC195" s="84"/>
      <c r="UD195" s="84"/>
      <c r="UE195" s="84"/>
      <c r="UF195" s="84"/>
      <c r="UG195" s="84"/>
      <c r="UH195" s="84"/>
      <c r="UI195" s="84"/>
    </row>
    <row r="196" spans="1:555" s="90" customFormat="1" ht="21.75" customHeight="1" x14ac:dyDescent="0.35">
      <c r="A196" s="84"/>
      <c r="B196" s="1194"/>
      <c r="C196" s="874"/>
      <c r="D196" s="875"/>
      <c r="E196" s="875"/>
      <c r="F196" s="874"/>
      <c r="G196" s="876"/>
      <c r="H196" s="877"/>
      <c r="I196" s="119"/>
      <c r="J196" s="119"/>
      <c r="K196" s="119"/>
      <c r="L196" s="1147"/>
      <c r="M196" s="87"/>
      <c r="N196"/>
      <c r="O196" s="97"/>
      <c r="P196" s="87"/>
      <c r="Q196" s="538"/>
      <c r="R196" s="98"/>
      <c r="S196" s="86"/>
      <c r="T196"/>
      <c r="U196" s="99"/>
      <c r="V196" s="86"/>
      <c r="W196" s="538"/>
      <c r="X196" s="98"/>
      <c r="Y196" s="86"/>
      <c r="Z196" s="616"/>
      <c r="AA196" s="100"/>
      <c r="AB196" s="87"/>
      <c r="AC196" s="298"/>
      <c r="AD196" s="98"/>
      <c r="AE196" s="86"/>
      <c r="AF196" s="616"/>
      <c r="AG196" s="98"/>
      <c r="AH196" s="86"/>
      <c r="AI196" s="1222"/>
      <c r="AJ196" s="100"/>
      <c r="AK196" s="87"/>
      <c r="AL196" s="616"/>
      <c r="AM196" s="98"/>
      <c r="AN196" s="86"/>
      <c r="AO196" s="521"/>
      <c r="AP196" s="100"/>
      <c r="AQ196" s="661"/>
      <c r="AR196" s="521"/>
      <c r="AS196" s="648"/>
      <c r="AT196" s="668"/>
      <c r="AU196" s="521"/>
      <c r="AV196" s="616"/>
      <c r="AW196" s="676"/>
      <c r="AX196" s="521"/>
      <c r="AY196" s="616"/>
      <c r="AZ196" s="86"/>
      <c r="BA196"/>
      <c r="BB196" s="100"/>
      <c r="BC196" s="87"/>
      <c r="BD196"/>
      <c r="BE196" s="98"/>
      <c r="BF196" s="86"/>
      <c r="BG196" s="267"/>
      <c r="BH196" s="100"/>
      <c r="BI196" s="86"/>
      <c r="BJ196" s="267"/>
      <c r="BK196" s="98"/>
      <c r="BL196" s="86"/>
      <c r="BM196"/>
      <c r="BN196" s="100"/>
      <c r="BO196" s="86"/>
      <c r="BP196" s="267"/>
      <c r="BQ196" s="98"/>
      <c r="BR196" s="86"/>
      <c r="BS196" s="616"/>
      <c r="BT196" s="98"/>
      <c r="BU196" s="86"/>
      <c r="BV196" s="616"/>
      <c r="BW196" s="100"/>
      <c r="BX196" s="86"/>
      <c r="BY196" s="267"/>
      <c r="BZ196" s="100"/>
      <c r="CA196" s="173"/>
      <c r="CB196" s="616"/>
      <c r="CC196" s="98"/>
      <c r="CD196" s="662"/>
      <c r="CE196" s="616"/>
      <c r="CF196" s="98"/>
      <c r="CG196" s="86"/>
      <c r="CH196" s="521"/>
      <c r="CI196" s="207"/>
      <c r="CJ196" s="86"/>
      <c r="CK196"/>
      <c r="CL196" s="100"/>
      <c r="CM196" s="87"/>
      <c r="CN196"/>
      <c r="CO196" s="98"/>
      <c r="CP196" s="176"/>
      <c r="CQ196" s="89"/>
      <c r="CR196" s="808"/>
      <c r="CS196" s="87"/>
      <c r="CT196"/>
      <c r="CU196" s="98"/>
      <c r="CV196" s="1210"/>
      <c r="CW196" s="85"/>
      <c r="CX196" s="224"/>
      <c r="CY196" s="1127"/>
      <c r="CZ196" s="306"/>
      <c r="DA196" s="315"/>
      <c r="DB196" s="309"/>
      <c r="DC196" s="306"/>
      <c r="DD196" s="315"/>
      <c r="DE196" s="309"/>
      <c r="DF196" s="297"/>
      <c r="DG196" s="272"/>
      <c r="DH196" s="309"/>
      <c r="DI196" s="306"/>
      <c r="DJ196" s="416"/>
      <c r="DK196" s="597"/>
      <c r="DL196" s="297"/>
      <c r="DM196" s="315"/>
      <c r="DN196" s="309"/>
      <c r="DO196" s="87"/>
      <c r="DP196" s="298"/>
      <c r="DQ196" s="98"/>
      <c r="DR196" s="86"/>
      <c r="DS196" s="616"/>
      <c r="DT196" s="98"/>
      <c r="DU196" s="310"/>
      <c r="DV196" s="272"/>
      <c r="DW196" s="309"/>
      <c r="DX196" s="310"/>
      <c r="DY196" s="272"/>
      <c r="DZ196" s="309"/>
      <c r="EA196" s="310"/>
      <c r="EB196" s="1059"/>
      <c r="EC196" s="309"/>
      <c r="ED196" s="670"/>
      <c r="EE196" s="272"/>
      <c r="EF196" s="272"/>
      <c r="EG196" s="389"/>
      <c r="EH196" s="272"/>
      <c r="EI196" s="363"/>
      <c r="EJ196" s="670"/>
      <c r="EK196" s="272"/>
      <c r="EL196" s="272"/>
      <c r="EM196" s="310"/>
      <c r="EN196" s="272"/>
      <c r="EO196" s="309"/>
      <c r="EP196" s="310"/>
      <c r="EQ196" s="272"/>
      <c r="ER196" s="309"/>
      <c r="ES196" s="310"/>
      <c r="ET196" s="272"/>
      <c r="EU196" s="309"/>
      <c r="EV196" s="310"/>
      <c r="EW196" s="272"/>
      <c r="EX196" s="309"/>
      <c r="EY196" s="310"/>
      <c r="EZ196" s="272"/>
      <c r="FA196" s="309"/>
      <c r="FB196" s="310"/>
      <c r="FC196" s="272"/>
      <c r="FD196" s="309"/>
      <c r="FE196" s="310"/>
      <c r="FF196" s="272"/>
      <c r="FG196" s="309"/>
      <c r="FH196" s="310"/>
      <c r="FI196" s="272"/>
      <c r="FJ196" s="309"/>
      <c r="FK196" s="311"/>
      <c r="FL196" s="272"/>
      <c r="FM196" s="272"/>
      <c r="FN196" s="311"/>
      <c r="FO196" s="272"/>
      <c r="FP196" s="272"/>
      <c r="FQ196" s="272"/>
      <c r="FR196" s="310"/>
      <c r="FS196" s="272"/>
      <c r="FT196" s="309"/>
      <c r="FU196" s="310"/>
      <c r="FV196" s="272"/>
      <c r="FW196" s="272"/>
      <c r="FX196" s="301"/>
      <c r="FY196" s="493"/>
      <c r="FZ196" s="312"/>
      <c r="GA196" s="1131"/>
      <c r="GB196" s="191"/>
      <c r="GC196" s="272"/>
      <c r="GD196" s="272"/>
      <c r="GE196" s="553"/>
      <c r="GF196" s="272"/>
      <c r="GG196" s="363"/>
      <c r="GH196" s="276"/>
      <c r="GI196" s="272"/>
      <c r="GJ196" s="272"/>
      <c r="GK196" s="553"/>
      <c r="GL196" s="272"/>
      <c r="GM196" s="363"/>
      <c r="GN196" s="272"/>
      <c r="GO196" s="272"/>
      <c r="GP196" s="272"/>
      <c r="GQ196" s="86"/>
      <c r="GR196" s="298"/>
      <c r="GS196" s="98"/>
      <c r="GT196" s="86"/>
      <c r="GU196" s="616"/>
      <c r="GV196" s="98"/>
      <c r="GW196" s="311"/>
      <c r="GX196" s="272"/>
      <c r="GY196" s="272"/>
      <c r="GZ196" s="86"/>
      <c r="HA196" s="298"/>
      <c r="HB196" s="98"/>
      <c r="HC196" s="86"/>
      <c r="HD196" s="616"/>
      <c r="HE196" s="98"/>
      <c r="HF196" s="691"/>
      <c r="HG196" s="315"/>
      <c r="HH196" s="321"/>
      <c r="HI196" s="691"/>
      <c r="HJ196" s="315"/>
      <c r="HK196" s="321"/>
      <c r="HL196" s="670"/>
      <c r="HM196" s="315"/>
      <c r="HN196" s="321"/>
      <c r="HO196" s="689"/>
      <c r="HP196" s="315"/>
      <c r="HQ196" s="321"/>
      <c r="HR196" s="86"/>
      <c r="HS196" s="616"/>
      <c r="HT196" s="100"/>
      <c r="HU196" s="691"/>
      <c r="HV196" s="315"/>
      <c r="HW196" s="321"/>
      <c r="HX196" s="86"/>
      <c r="HY196" s="616"/>
      <c r="HZ196" s="98"/>
      <c r="IA196" s="389"/>
      <c r="IB196" s="963"/>
      <c r="IC196" s="315"/>
      <c r="ID196" s="86"/>
      <c r="IE196" s="616"/>
      <c r="IF196" s="100"/>
      <c r="IG196" s="389"/>
      <c r="IH196" s="315"/>
      <c r="II196" s="321"/>
      <c r="IJ196" s="389"/>
      <c r="IK196" s="313"/>
      <c r="IL196" s="315"/>
      <c r="IM196" s="86"/>
      <c r="IN196" s="616"/>
      <c r="IO196" s="100"/>
      <c r="IP196" s="86"/>
      <c r="IQ196"/>
      <c r="IR196" s="100"/>
      <c r="IS196" s="86"/>
      <c r="IT196" s="616"/>
      <c r="IU196" s="100"/>
      <c r="IV196" s="86"/>
      <c r="IW196" s="616"/>
      <c r="IX196" s="100"/>
      <c r="IY196" s="86"/>
      <c r="IZ196" s="616"/>
      <c r="JA196" s="100"/>
      <c r="JB196" s="897"/>
      <c r="JC196" s="616"/>
      <c r="JD196" s="100"/>
      <c r="JE196" s="86"/>
      <c r="JF196" s="616"/>
      <c r="JG196" s="100"/>
      <c r="JH196" s="86"/>
      <c r="JI196" s="965"/>
      <c r="JJ196" s="100"/>
      <c r="JK196" s="86"/>
      <c r="JL196" s="616"/>
      <c r="JM196" s="100"/>
      <c r="JN196" s="86"/>
      <c r="JO196" s="616"/>
      <c r="JP196" s="100"/>
      <c r="JQ196" s="562"/>
      <c r="JR196" s="321"/>
      <c r="JS196" s="224"/>
      <c r="JT196" s="236"/>
      <c r="JU196" s="236"/>
      <c r="JV196" s="236"/>
      <c r="JW196" s="236"/>
      <c r="JX196" s="236"/>
      <c r="JY196" s="236"/>
      <c r="JZ196" s="236"/>
      <c r="KA196" s="236"/>
      <c r="KB196" s="236"/>
      <c r="KC196" s="236"/>
      <c r="KD196" s="236"/>
      <c r="KE196" s="236"/>
      <c r="KF196" s="236"/>
      <c r="KG196" s="236"/>
      <c r="KH196" s="236"/>
      <c r="KI196" s="236"/>
      <c r="KJ196" s="236"/>
      <c r="KK196" s="236"/>
      <c r="KL196" s="236"/>
      <c r="KM196" s="236"/>
      <c r="KN196" s="236"/>
      <c r="KO196" s="236"/>
      <c r="KP196" s="236"/>
      <c r="KQ196" s="236"/>
      <c r="KR196" s="236"/>
      <c r="KS196" s="236"/>
      <c r="KT196" s="143"/>
      <c r="KU196" s="236"/>
      <c r="KV196" s="236"/>
      <c r="KW196" s="236"/>
      <c r="KX196" s="236"/>
      <c r="KY196" s="236"/>
      <c r="KZ196" s="236"/>
      <c r="LA196" s="236"/>
      <c r="LB196" s="236"/>
      <c r="LC196" s="236"/>
      <c r="LD196" s="236"/>
      <c r="LE196" s="236"/>
      <c r="LF196" s="236"/>
      <c r="LG196" s="236"/>
      <c r="LH196" s="236"/>
      <c r="LI196" s="236"/>
      <c r="LJ196" s="236"/>
      <c r="LK196" s="236"/>
      <c r="LL196" s="236"/>
      <c r="LM196" s="236"/>
      <c r="LN196" s="236"/>
      <c r="LO196" s="236"/>
      <c r="LP196" s="236"/>
      <c r="LQ196" s="236"/>
      <c r="LR196" s="143"/>
      <c r="LS196" s="236"/>
      <c r="LT196" s="236"/>
      <c r="LU196" s="236"/>
      <c r="LV196" s="236"/>
      <c r="LW196" s="236"/>
      <c r="LX196" s="236"/>
      <c r="LY196" s="236"/>
      <c r="LZ196" s="236"/>
      <c r="MA196" s="236"/>
      <c r="MB196" s="236"/>
      <c r="MC196" s="236"/>
      <c r="MD196" s="236"/>
      <c r="ME196" s="236"/>
      <c r="MF196" s="236"/>
      <c r="MG196" s="236"/>
      <c r="MH196" s="236"/>
      <c r="MI196" s="236"/>
      <c r="MJ196" s="236"/>
      <c r="MK196" s="236"/>
      <c r="ML196" s="236"/>
      <c r="MM196" s="236"/>
      <c r="MN196" s="236"/>
      <c r="MO196" s="236"/>
      <c r="MP196" s="236"/>
      <c r="MQ196" s="236"/>
      <c r="MR196" s="236"/>
      <c r="MS196" s="236"/>
      <c r="MT196" s="236"/>
      <c r="MU196" s="236"/>
      <c r="MV196" s="236"/>
      <c r="MW196" s="236"/>
      <c r="MX196" s="236"/>
      <c r="MY196" s="236"/>
      <c r="MZ196" s="236"/>
      <c r="NA196" s="236"/>
      <c r="NB196" s="364"/>
      <c r="NC196" s="1159"/>
      <c r="ND196" s="378"/>
      <c r="NE196" s="378"/>
      <c r="NF196" s="382"/>
      <c r="NG196" s="274"/>
      <c r="NH196" s="819"/>
      <c r="NI196" s="269"/>
      <c r="NJ196" s="274"/>
      <c r="NK196" s="1113"/>
      <c r="NL196" s="992"/>
      <c r="NM196" s="413"/>
      <c r="NN196" s="378"/>
      <c r="NO196" s="243"/>
      <c r="NP196" s="243"/>
      <c r="NQ196" s="276"/>
      <c r="NR196" s="254"/>
      <c r="NS196" s="757"/>
      <c r="NT196" s="757"/>
      <c r="NU196" s="758"/>
      <c r="NV196" s="758"/>
      <c r="NW196" s="758"/>
      <c r="NX196" s="234"/>
      <c r="NY196" s="241"/>
      <c r="NZ196" s="241"/>
      <c r="OA196" s="143"/>
      <c r="OB196" s="241"/>
      <c r="OC196" s="241"/>
      <c r="OD196" s="236"/>
      <c r="OE196" s="236"/>
      <c r="OF196" s="236"/>
      <c r="OG196" s="234"/>
      <c r="OH196" s="143"/>
      <c r="OI196" s="236"/>
      <c r="OJ196" s="236"/>
      <c r="OK196" s="236"/>
      <c r="OL196" s="236"/>
      <c r="OM196" s="236"/>
      <c r="ON196" s="236"/>
      <c r="OO196" s="236"/>
      <c r="OP196" s="236"/>
      <c r="OQ196" s="236"/>
      <c r="OR196" s="236"/>
      <c r="OS196" s="236"/>
      <c r="OT196" s="236"/>
      <c r="OU196" s="236"/>
      <c r="OV196" s="236"/>
      <c r="OW196" s="236"/>
      <c r="OX196" s="236"/>
      <c r="OY196" s="236"/>
      <c r="OZ196" s="236"/>
      <c r="PA196" s="236"/>
      <c r="PB196" s="236"/>
      <c r="PC196" s="236"/>
      <c r="PD196" s="236"/>
      <c r="PE196" s="236"/>
      <c r="PF196" s="236"/>
      <c r="PG196" s="236"/>
      <c r="PH196" s="236"/>
      <c r="PI196" s="236"/>
      <c r="PJ196" s="236"/>
      <c r="PK196" s="236"/>
      <c r="PL196" s="236"/>
      <c r="PM196" s="236"/>
      <c r="PN196" s="236"/>
      <c r="PO196" s="236"/>
      <c r="PP196" s="236"/>
      <c r="PQ196" s="236"/>
      <c r="PR196" s="236"/>
      <c r="PS196" s="236"/>
      <c r="PT196" s="236"/>
      <c r="PU196" s="236"/>
      <c r="PV196" s="236"/>
      <c r="PW196" s="236"/>
      <c r="PX196" s="236"/>
      <c r="PY196" s="236"/>
      <c r="PZ196" s="236"/>
      <c r="QA196" s="236"/>
      <c r="QB196" s="236"/>
      <c r="QC196" s="236"/>
      <c r="QD196" s="236"/>
      <c r="QE196" s="236"/>
      <c r="QF196" s="236"/>
      <c r="QG196" s="236"/>
      <c r="QH196" s="236"/>
      <c r="QI196" s="236"/>
      <c r="QJ196" s="236"/>
      <c r="QK196" s="236"/>
      <c r="QL196" s="236"/>
      <c r="QM196" s="236"/>
      <c r="QN196" s="236"/>
      <c r="QO196" s="236"/>
      <c r="QP196" s="236"/>
      <c r="QQ196" s="236"/>
      <c r="QR196" s="236"/>
      <c r="QS196" s="236"/>
      <c r="QT196" s="236"/>
      <c r="QU196" s="236"/>
      <c r="QV196" s="236"/>
      <c r="QW196" s="236"/>
      <c r="QX196" s="236"/>
      <c r="QY196" s="84"/>
      <c r="QZ196" s="84"/>
      <c r="RA196" s="84"/>
      <c r="RB196" s="84"/>
      <c r="RC196" s="84"/>
      <c r="RD196" s="84"/>
      <c r="RE196" s="84"/>
      <c r="RF196" s="84"/>
      <c r="RG196" s="84"/>
      <c r="RH196" s="84"/>
      <c r="RI196" s="84"/>
      <c r="RJ196" s="84"/>
      <c r="RK196" s="84"/>
      <c r="RL196" s="84"/>
      <c r="RM196" s="84"/>
      <c r="RN196" s="84"/>
      <c r="RO196" s="84"/>
      <c r="RP196" s="84"/>
      <c r="RQ196" s="84"/>
      <c r="RR196" s="84"/>
      <c r="RS196" s="84"/>
      <c r="RT196" s="84"/>
      <c r="RU196" s="84"/>
      <c r="RV196" s="84"/>
      <c r="RW196" s="84"/>
      <c r="RX196" s="84"/>
      <c r="RY196" s="84"/>
      <c r="RZ196" s="84"/>
      <c r="SA196" s="84"/>
      <c r="SB196" s="84"/>
      <c r="SC196" s="84"/>
      <c r="SD196" s="84"/>
      <c r="SE196" s="84"/>
      <c r="SF196" s="84"/>
      <c r="SG196" s="84"/>
      <c r="SH196" s="84"/>
      <c r="SI196" s="84"/>
      <c r="SJ196" s="84"/>
      <c r="SK196" s="84"/>
      <c r="SL196" s="84"/>
      <c r="SM196" s="84"/>
      <c r="SN196" s="84"/>
      <c r="SO196" s="84"/>
      <c r="SP196" s="84"/>
      <c r="SQ196" s="84"/>
      <c r="SR196" s="84"/>
      <c r="SS196" s="84"/>
      <c r="ST196" s="84"/>
      <c r="SU196" s="84"/>
      <c r="SV196" s="84"/>
      <c r="SW196" s="84"/>
      <c r="SX196" s="84"/>
      <c r="SY196" s="84"/>
      <c r="SZ196" s="84"/>
      <c r="TA196" s="84"/>
      <c r="TB196" s="84"/>
      <c r="TC196" s="84"/>
      <c r="TD196" s="84"/>
      <c r="TE196" s="84"/>
      <c r="TF196" s="84"/>
      <c r="TG196" s="84"/>
      <c r="TH196" s="84"/>
      <c r="TI196" s="84"/>
      <c r="TJ196" s="84"/>
      <c r="TK196" s="84"/>
      <c r="TL196" s="84"/>
      <c r="TM196" s="84"/>
      <c r="TN196" s="84"/>
      <c r="TO196" s="84"/>
      <c r="TP196" s="84"/>
      <c r="TQ196" s="84"/>
      <c r="TR196" s="84"/>
      <c r="TS196" s="84"/>
      <c r="TT196" s="84"/>
      <c r="TU196" s="84"/>
      <c r="TV196" s="84"/>
      <c r="TW196" s="84"/>
      <c r="TX196" s="84"/>
      <c r="TY196" s="84"/>
      <c r="TZ196" s="84"/>
      <c r="UA196" s="84"/>
      <c r="UB196" s="84"/>
      <c r="UC196" s="84"/>
      <c r="UD196" s="84"/>
      <c r="UE196" s="84"/>
      <c r="UF196" s="84"/>
      <c r="UG196" s="84"/>
      <c r="UH196" s="84"/>
      <c r="UI196" s="84"/>
    </row>
    <row r="197" spans="1:555" s="90" customFormat="1" ht="21.75" customHeight="1" x14ac:dyDescent="0.35">
      <c r="A197" s="84"/>
      <c r="B197" s="1194"/>
      <c r="C197" s="874"/>
      <c r="D197" s="875"/>
      <c r="E197" s="875"/>
      <c r="F197" s="874"/>
      <c r="G197" s="876"/>
      <c r="H197" s="877"/>
      <c r="I197" s="119"/>
      <c r="J197" s="119"/>
      <c r="K197" s="119"/>
      <c r="L197" s="1148"/>
      <c r="M197" s="87"/>
      <c r="N197" s="122"/>
      <c r="O197" s="102"/>
      <c r="P197" s="86"/>
      <c r="Q197" s="539"/>
      <c r="R197" s="94"/>
      <c r="S197" s="87"/>
      <c r="T197" s="577"/>
      <c r="U197" s="93"/>
      <c r="V197" s="86"/>
      <c r="W197" s="539"/>
      <c r="X197" s="93"/>
      <c r="Y197" s="86"/>
      <c r="Z197" s="618"/>
      <c r="AA197" s="94"/>
      <c r="AB197" s="87"/>
      <c r="AC197" s="617"/>
      <c r="AD197" s="92"/>
      <c r="AE197" s="86"/>
      <c r="AF197" s="618"/>
      <c r="AG197" s="94"/>
      <c r="AH197" s="87"/>
      <c r="AI197" s="1104"/>
      <c r="AJ197" s="94"/>
      <c r="AK197" s="87"/>
      <c r="AL197" s="626"/>
      <c r="AM197" s="94"/>
      <c r="AN197" s="87"/>
      <c r="AO197" s="1068"/>
      <c r="AP197" s="92"/>
      <c r="AQ197" s="652"/>
      <c r="AR197" s="1068"/>
      <c r="AS197" s="1082"/>
      <c r="AT197" s="667"/>
      <c r="AU197" s="1068"/>
      <c r="AV197" s="626"/>
      <c r="AW197" s="673"/>
      <c r="AX197" s="1068"/>
      <c r="AY197" s="626"/>
      <c r="AZ197" s="86"/>
      <c r="BA197" s="121"/>
      <c r="BB197" s="94"/>
      <c r="BC197" s="87"/>
      <c r="BD197" s="121"/>
      <c r="BE197" s="92"/>
      <c r="BF197" s="86"/>
      <c r="BG197" s="964"/>
      <c r="BH197" s="95"/>
      <c r="BI197" s="86"/>
      <c r="BJ197" s="378"/>
      <c r="BK197" s="93"/>
      <c r="BL197" s="190"/>
      <c r="BM197" s="577"/>
      <c r="BN197" s="92"/>
      <c r="BO197" s="86"/>
      <c r="BP197" s="268"/>
      <c r="BQ197" s="92"/>
      <c r="BR197" s="86"/>
      <c r="BS197" s="720"/>
      <c r="BT197" s="93"/>
      <c r="BU197" s="86"/>
      <c r="BV197" s="720"/>
      <c r="BW197" s="94"/>
      <c r="BX197" s="86"/>
      <c r="BY197" s="497"/>
      <c r="BZ197" s="92"/>
      <c r="CA197" s="191"/>
      <c r="CB197" s="720"/>
      <c r="CC197" s="93"/>
      <c r="CD197" s="86"/>
      <c r="CE197" s="1208"/>
      <c r="CF197" s="185"/>
      <c r="CG197" s="86"/>
      <c r="CH197" s="298"/>
      <c r="CI197" s="208"/>
      <c r="CJ197" s="86"/>
      <c r="CK197" s="121"/>
      <c r="CL197" s="94"/>
      <c r="CM197" s="87"/>
      <c r="CN197" s="18"/>
      <c r="CO197" s="93"/>
      <c r="CP197" s="176"/>
      <c r="CQ197" s="122"/>
      <c r="CR197" s="208"/>
      <c r="CS197" s="87"/>
      <c r="CT197" s="121"/>
      <c r="CU197" s="92"/>
      <c r="CV197" s="1210"/>
      <c r="CW197" s="85"/>
      <c r="CX197" s="223"/>
      <c r="CY197" s="1127"/>
      <c r="CZ197" s="316"/>
      <c r="DA197" s="317"/>
      <c r="DB197" s="299"/>
      <c r="DC197" s="316"/>
      <c r="DD197" s="317"/>
      <c r="DE197" s="299"/>
      <c r="DF197" s="297"/>
      <c r="DG197" s="269"/>
      <c r="DH197" s="299"/>
      <c r="DI197" s="297"/>
      <c r="DJ197" s="274"/>
      <c r="DK197" s="596"/>
      <c r="DL197" s="297"/>
      <c r="DM197" s="317"/>
      <c r="DN197" s="299"/>
      <c r="DO197" s="87"/>
      <c r="DP197" s="617"/>
      <c r="DQ197" s="92"/>
      <c r="DR197" s="86"/>
      <c r="DS197" s="618"/>
      <c r="DT197" s="94"/>
      <c r="DU197" s="300"/>
      <c r="DV197" s="269"/>
      <c r="DW197" s="299"/>
      <c r="DX197" s="300"/>
      <c r="DY197" s="269"/>
      <c r="DZ197" s="299"/>
      <c r="EA197" s="300"/>
      <c r="EB197" s="1059"/>
      <c r="EC197" s="299"/>
      <c r="ED197" s="276"/>
      <c r="EE197" s="269"/>
      <c r="EF197" s="269"/>
      <c r="EG197" s="316"/>
      <c r="EH197" s="269"/>
      <c r="EI197" s="358"/>
      <c r="EJ197" s="276"/>
      <c r="EK197" s="269"/>
      <c r="EL197" s="269"/>
      <c r="EM197" s="300"/>
      <c r="EN197" s="269"/>
      <c r="EO197" s="299"/>
      <c r="EP197" s="300"/>
      <c r="EQ197" s="269"/>
      <c r="ER197" s="269"/>
      <c r="ES197" s="300"/>
      <c r="ET197" s="269"/>
      <c r="EU197" s="299"/>
      <c r="EV197" s="300"/>
      <c r="EW197" s="269"/>
      <c r="EX197" s="299"/>
      <c r="EY197" s="300"/>
      <c r="EZ197" s="269"/>
      <c r="FA197" s="299"/>
      <c r="FB197" s="300"/>
      <c r="FC197" s="269"/>
      <c r="FD197" s="299"/>
      <c r="FE197" s="300"/>
      <c r="FF197" s="269"/>
      <c r="FG197" s="299"/>
      <c r="FH197" s="300"/>
      <c r="FI197" s="269"/>
      <c r="FJ197" s="299"/>
      <c r="FK197" s="301"/>
      <c r="FL197" s="269"/>
      <c r="FM197" s="269"/>
      <c r="FN197" s="301"/>
      <c r="FO197" s="269"/>
      <c r="FP197" s="269"/>
      <c r="FQ197" s="269"/>
      <c r="FR197" s="300"/>
      <c r="FS197" s="269"/>
      <c r="FT197" s="299"/>
      <c r="FU197" s="300"/>
      <c r="FV197" s="269"/>
      <c r="FW197" s="299"/>
      <c r="FY197" s="492"/>
      <c r="FZ197" s="302"/>
      <c r="GA197" s="1131"/>
      <c r="GB197" s="387"/>
      <c r="GC197" s="269"/>
      <c r="GD197" s="269"/>
      <c r="GE197" s="554"/>
      <c r="GF197" s="269"/>
      <c r="GG197" s="358"/>
      <c r="GH197" s="276"/>
      <c r="GI197" s="269"/>
      <c r="GJ197" s="269"/>
      <c r="GK197" s="554"/>
      <c r="GL197" s="269"/>
      <c r="GM197" s="358"/>
      <c r="GN197" s="269"/>
      <c r="GO197" s="269"/>
      <c r="GP197" s="269"/>
      <c r="GQ197" s="86"/>
      <c r="GR197" s="617"/>
      <c r="GS197" s="92"/>
      <c r="GT197" s="86"/>
      <c r="GU197" s="618"/>
      <c r="GV197" s="92"/>
      <c r="GW197" s="301"/>
      <c r="GX197" s="269"/>
      <c r="GY197" s="269"/>
      <c r="GZ197" s="86"/>
      <c r="HA197" s="617"/>
      <c r="HB197" s="92"/>
      <c r="HC197" s="86"/>
      <c r="HD197" s="618"/>
      <c r="HE197" s="92"/>
      <c r="HF197" s="691"/>
      <c r="HG197" s="317"/>
      <c r="HH197" s="498"/>
      <c r="HI197" s="691"/>
      <c r="HJ197" s="317"/>
      <c r="HK197" s="498"/>
      <c r="HL197" s="276"/>
      <c r="HM197" s="317"/>
      <c r="HN197" s="498"/>
      <c r="HO197" s="689"/>
      <c r="HP197" s="317"/>
      <c r="HQ197" s="498"/>
      <c r="HR197" s="86"/>
      <c r="HS197" s="720"/>
      <c r="HT197" s="92"/>
      <c r="HU197" s="691"/>
      <c r="HV197" s="317"/>
      <c r="HW197" s="498"/>
      <c r="HX197" s="86"/>
      <c r="HY197" s="720"/>
      <c r="HZ197" s="92"/>
      <c r="IA197" s="316"/>
      <c r="IB197" s="964"/>
      <c r="IC197" s="317"/>
      <c r="ID197" s="86"/>
      <c r="IE197" s="720"/>
      <c r="IF197" s="92"/>
      <c r="IG197" s="316"/>
      <c r="IH197" s="317"/>
      <c r="II197" s="498"/>
      <c r="IJ197" s="316"/>
      <c r="IK197" s="298"/>
      <c r="IL197" s="317"/>
      <c r="IM197" s="86"/>
      <c r="IN197" s="720"/>
      <c r="IO197" s="92"/>
      <c r="IP197" s="86"/>
      <c r="IQ197" s="121"/>
      <c r="IR197" s="92"/>
      <c r="IS197" s="86"/>
      <c r="IT197" s="720"/>
      <c r="IU197" s="92"/>
      <c r="IV197" s="86"/>
      <c r="IW197" s="720"/>
      <c r="IX197" s="92"/>
      <c r="IY197" s="86"/>
      <c r="IZ197" s="720"/>
      <c r="JA197" s="92"/>
      <c r="JB197" s="897"/>
      <c r="JC197" s="720"/>
      <c r="JD197" s="92"/>
      <c r="JE197" s="86"/>
      <c r="JF197" s="720"/>
      <c r="JG197" s="92"/>
      <c r="JH197" s="86"/>
      <c r="JI197" s="121"/>
      <c r="JJ197" s="92"/>
      <c r="JK197" s="86"/>
      <c r="JL197" s="720"/>
      <c r="JM197" s="92"/>
      <c r="JN197" s="86"/>
      <c r="JO197" s="720"/>
      <c r="JP197" s="92"/>
      <c r="JQ197" s="561"/>
      <c r="JR197" s="498"/>
      <c r="JS197" s="223"/>
      <c r="JT197" s="236"/>
      <c r="JU197" s="236"/>
      <c r="JV197" s="236"/>
      <c r="JW197" s="236"/>
      <c r="JX197" s="236"/>
      <c r="JY197" s="236"/>
      <c r="JZ197" s="236"/>
      <c r="KA197" s="236"/>
      <c r="KB197" s="236"/>
      <c r="KC197" s="236"/>
      <c r="KD197" s="236"/>
      <c r="KE197" s="236"/>
      <c r="KF197" s="236"/>
      <c r="KG197" s="236"/>
      <c r="KH197" s="236"/>
      <c r="KI197" s="236"/>
      <c r="KJ197" s="236"/>
      <c r="KK197" s="236"/>
      <c r="KL197" s="236"/>
      <c r="KM197" s="236"/>
      <c r="KN197" s="236"/>
      <c r="KO197" s="236"/>
      <c r="KP197" s="236"/>
      <c r="KQ197" s="236"/>
      <c r="KR197" s="236"/>
      <c r="KS197" s="236"/>
      <c r="KT197" s="143"/>
      <c r="KU197" s="236"/>
      <c r="KV197" s="236"/>
      <c r="KW197" s="236"/>
      <c r="KX197" s="236"/>
      <c r="KY197" s="236"/>
      <c r="KZ197" s="236"/>
      <c r="LA197" s="236"/>
      <c r="LB197" s="236"/>
      <c r="LC197" s="236"/>
      <c r="LD197" s="236"/>
      <c r="LE197" s="236"/>
      <c r="LF197" s="236"/>
      <c r="LG197" s="236"/>
      <c r="LH197" s="236"/>
      <c r="LI197" s="236"/>
      <c r="LJ197" s="236"/>
      <c r="LK197" s="236"/>
      <c r="LL197" s="236"/>
      <c r="LM197" s="236"/>
      <c r="LN197" s="236"/>
      <c r="LO197" s="236"/>
      <c r="LP197" s="236"/>
      <c r="LQ197" s="236"/>
      <c r="LR197" s="143"/>
      <c r="LS197" s="236"/>
      <c r="LT197" s="236"/>
      <c r="LU197" s="236"/>
      <c r="LV197" s="236"/>
      <c r="LW197" s="236"/>
      <c r="LX197" s="236"/>
      <c r="LY197" s="236"/>
      <c r="LZ197" s="236"/>
      <c r="MA197" s="236"/>
      <c r="MB197" s="236"/>
      <c r="MC197" s="236"/>
      <c r="MD197" s="236"/>
      <c r="ME197" s="236"/>
      <c r="MF197" s="236"/>
      <c r="MG197" s="236"/>
      <c r="MH197" s="236"/>
      <c r="MI197" s="236"/>
      <c r="MJ197" s="236"/>
      <c r="MK197" s="236"/>
      <c r="ML197" s="236"/>
      <c r="MM197" s="236"/>
      <c r="MN197" s="236"/>
      <c r="MO197" s="236"/>
      <c r="MP197" s="236"/>
      <c r="MQ197" s="236"/>
      <c r="MR197" s="236"/>
      <c r="MS197" s="236"/>
      <c r="MT197" s="236"/>
      <c r="MU197" s="236"/>
      <c r="MV197" s="236"/>
      <c r="MW197" s="236"/>
      <c r="MX197" s="236"/>
      <c r="MY197" s="236"/>
      <c r="MZ197" s="236"/>
      <c r="NA197" s="236"/>
      <c r="NB197" s="359"/>
      <c r="NC197" s="1159"/>
      <c r="ND197" s="378"/>
      <c r="NE197" s="378"/>
      <c r="NF197" s="382"/>
      <c r="NG197" s="274"/>
      <c r="NH197" s="819"/>
      <c r="NI197" s="269"/>
      <c r="NJ197" s="274"/>
      <c r="NK197" s="1113"/>
      <c r="NL197" s="992"/>
      <c r="NM197" s="413"/>
      <c r="NN197" s="378"/>
      <c r="NO197" s="243"/>
      <c r="NP197" s="243"/>
      <c r="NQ197" s="276"/>
      <c r="NR197" s="254"/>
      <c r="NS197" s="757"/>
      <c r="NT197" s="757"/>
      <c r="NU197" s="758"/>
      <c r="NV197" s="758"/>
      <c r="NW197" s="758"/>
      <c r="NX197" s="234"/>
      <c r="NY197" s="241"/>
      <c r="NZ197" s="241"/>
      <c r="OA197" s="143"/>
      <c r="OB197" s="241"/>
      <c r="OC197" s="241"/>
      <c r="OD197" s="236"/>
      <c r="OE197" s="236"/>
      <c r="OF197" s="236"/>
      <c r="OG197" s="234"/>
      <c r="OH197" s="143"/>
      <c r="OI197" s="236"/>
      <c r="OJ197" s="236"/>
      <c r="OK197" s="236"/>
      <c r="OL197" s="236"/>
      <c r="OM197" s="236"/>
      <c r="ON197" s="236"/>
      <c r="OO197" s="236"/>
      <c r="OP197" s="236"/>
      <c r="OQ197" s="236"/>
      <c r="OR197" s="236"/>
      <c r="OS197" s="236"/>
      <c r="OT197" s="236"/>
      <c r="OU197" s="236"/>
      <c r="OV197" s="236"/>
      <c r="OW197" s="236"/>
      <c r="OX197" s="236"/>
      <c r="OY197" s="236"/>
      <c r="OZ197" s="236"/>
      <c r="PA197" s="236"/>
      <c r="PB197" s="236"/>
      <c r="PC197" s="236"/>
      <c r="PD197" s="236"/>
      <c r="PE197" s="236"/>
      <c r="PF197" s="236"/>
      <c r="PG197" s="236"/>
      <c r="PH197" s="236"/>
      <c r="PI197" s="236"/>
      <c r="PJ197" s="236"/>
      <c r="PK197" s="236"/>
      <c r="PL197" s="236"/>
      <c r="PM197" s="236"/>
      <c r="PN197" s="236"/>
      <c r="PO197" s="236"/>
      <c r="PP197" s="236"/>
      <c r="PQ197" s="236"/>
      <c r="PR197" s="236"/>
      <c r="PS197" s="236"/>
      <c r="PT197" s="236"/>
      <c r="PU197" s="236"/>
      <c r="PV197" s="236"/>
      <c r="PW197" s="236"/>
      <c r="PX197" s="236"/>
      <c r="PY197" s="236"/>
      <c r="PZ197" s="236"/>
      <c r="QA197" s="236"/>
      <c r="QB197" s="236"/>
      <c r="QC197" s="236"/>
      <c r="QD197" s="236"/>
      <c r="QE197" s="236"/>
      <c r="QF197" s="236"/>
      <c r="QG197" s="236"/>
      <c r="QH197" s="236"/>
      <c r="QI197" s="236"/>
      <c r="QJ197" s="236"/>
      <c r="QK197" s="236"/>
      <c r="QL197" s="236"/>
      <c r="QM197" s="236"/>
      <c r="QN197" s="236"/>
      <c r="QO197" s="236"/>
      <c r="QP197" s="236"/>
      <c r="QQ197" s="236"/>
      <c r="QR197" s="236"/>
      <c r="QS197" s="236"/>
      <c r="QT197" s="236"/>
      <c r="QU197" s="236"/>
      <c r="QV197" s="236"/>
      <c r="QW197" s="236"/>
      <c r="QX197" s="236"/>
      <c r="QY197" s="84"/>
      <c r="QZ197" s="84"/>
      <c r="RA197" s="84"/>
      <c r="RB197" s="84"/>
      <c r="RC197" s="84"/>
      <c r="RD197" s="84"/>
      <c r="RE197" s="84"/>
      <c r="RF197" s="84"/>
      <c r="RG197" s="84"/>
      <c r="RH197" s="84"/>
      <c r="RI197" s="84"/>
      <c r="RJ197" s="84"/>
      <c r="RK197" s="84"/>
      <c r="RL197" s="84"/>
      <c r="RM197" s="84"/>
      <c r="RN197" s="84"/>
      <c r="RO197" s="84"/>
      <c r="RP197" s="84"/>
      <c r="RQ197" s="84"/>
      <c r="RR197" s="84"/>
      <c r="RS197" s="84"/>
      <c r="RT197" s="84"/>
      <c r="RU197" s="84"/>
      <c r="RV197" s="84"/>
      <c r="RW197" s="84"/>
      <c r="RX197" s="84"/>
      <c r="RY197" s="84"/>
      <c r="RZ197" s="84"/>
      <c r="SA197" s="84"/>
      <c r="SB197" s="84"/>
      <c r="SC197" s="84"/>
      <c r="SD197" s="84"/>
      <c r="SE197" s="84"/>
      <c r="SF197" s="84"/>
      <c r="SG197" s="84"/>
      <c r="SH197" s="84"/>
      <c r="SI197" s="84"/>
      <c r="SJ197" s="84"/>
      <c r="SK197" s="84"/>
      <c r="SL197" s="84"/>
      <c r="SM197" s="84"/>
      <c r="SN197" s="84"/>
      <c r="SO197" s="84"/>
      <c r="SP197" s="84"/>
      <c r="SQ197" s="84"/>
      <c r="SR197" s="84"/>
      <c r="SS197" s="84"/>
      <c r="ST197" s="84"/>
      <c r="SU197" s="84"/>
      <c r="SV197" s="84"/>
      <c r="SW197" s="84"/>
      <c r="SX197" s="84"/>
      <c r="SY197" s="84"/>
      <c r="SZ197" s="84"/>
      <c r="TA197" s="84"/>
      <c r="TB197" s="84"/>
      <c r="TC197" s="84"/>
      <c r="TD197" s="84"/>
      <c r="TE197" s="84"/>
      <c r="TF197" s="84"/>
      <c r="TG197" s="84"/>
      <c r="TH197" s="84"/>
      <c r="TI197" s="84"/>
      <c r="TJ197" s="84"/>
      <c r="TK197" s="84"/>
      <c r="TL197" s="84"/>
      <c r="TM197" s="84"/>
      <c r="TN197" s="84"/>
      <c r="TO197" s="84"/>
      <c r="TP197" s="84"/>
      <c r="TQ197" s="84"/>
      <c r="TR197" s="84"/>
      <c r="TS197" s="84"/>
      <c r="TT197" s="84"/>
      <c r="TU197" s="84"/>
      <c r="TV197" s="84"/>
      <c r="TW197" s="84"/>
      <c r="TX197" s="84"/>
      <c r="TY197" s="84"/>
      <c r="TZ197" s="84"/>
      <c r="UA197" s="84"/>
      <c r="UB197" s="84"/>
      <c r="UC197" s="84"/>
      <c r="UD197" s="84"/>
      <c r="UE197" s="84"/>
      <c r="UF197" s="84"/>
      <c r="UG197" s="84"/>
      <c r="UH197" s="84"/>
      <c r="UI197" s="84"/>
    </row>
    <row r="198" spans="1:555" s="90" customFormat="1" ht="21.75" customHeight="1" x14ac:dyDescent="0.35">
      <c r="A198" s="84"/>
      <c r="B198" s="1195"/>
      <c r="C198" s="878"/>
      <c r="D198" s="879"/>
      <c r="E198" s="879"/>
      <c r="F198" s="878"/>
      <c r="G198" s="880"/>
      <c r="H198" s="881"/>
      <c r="I198" s="119"/>
      <c r="J198" s="119"/>
      <c r="K198" s="119"/>
      <c r="L198" s="1148"/>
      <c r="M198" s="87"/>
      <c r="N198" s="122"/>
      <c r="O198" s="91"/>
      <c r="P198" s="87"/>
      <c r="Q198" s="539"/>
      <c r="R198" s="94"/>
      <c r="S198" s="87"/>
      <c r="T198" s="577"/>
      <c r="U198" s="93"/>
      <c r="V198" s="86"/>
      <c r="W198" s="539"/>
      <c r="X198" s="93"/>
      <c r="Y198" s="86"/>
      <c r="Z198" s="618"/>
      <c r="AA198" s="94"/>
      <c r="AB198" s="87"/>
      <c r="AC198" s="304"/>
      <c r="AD198" s="92"/>
      <c r="AE198" s="86"/>
      <c r="AF198" s="618"/>
      <c r="AG198" s="94"/>
      <c r="AH198" s="87"/>
      <c r="AI198" s="1105"/>
      <c r="AJ198" s="94"/>
      <c r="AK198" s="87"/>
      <c r="AL198" s="626"/>
      <c r="AM198" s="94"/>
      <c r="AN198" s="87"/>
      <c r="AO198" s="1068"/>
      <c r="AP198" s="92"/>
      <c r="AQ198" s="652"/>
      <c r="AR198" s="1068"/>
      <c r="AS198" s="1082"/>
      <c r="AT198" s="667"/>
      <c r="AU198" s="1068"/>
      <c r="AV198" s="626"/>
      <c r="AW198" s="673"/>
      <c r="AX198" s="1068"/>
      <c r="AY198" s="626"/>
      <c r="AZ198" s="86"/>
      <c r="BA198" s="121"/>
      <c r="BB198" s="94"/>
      <c r="BC198" s="87"/>
      <c r="BD198" s="121"/>
      <c r="BE198" s="92"/>
      <c r="BF198" s="86"/>
      <c r="BG198" s="964"/>
      <c r="BH198" s="95"/>
      <c r="BI198" s="86"/>
      <c r="BJ198" s="378"/>
      <c r="BK198" s="93"/>
      <c r="BL198" s="190"/>
      <c r="BM198" s="577"/>
      <c r="BN198" s="92"/>
      <c r="BO198" s="86"/>
      <c r="BP198" s="268"/>
      <c r="BQ198" s="92"/>
      <c r="BR198" s="86"/>
      <c r="BS198" s="720"/>
      <c r="BT198" s="93"/>
      <c r="BU198" s="86"/>
      <c r="BV198" s="720"/>
      <c r="BW198" s="94"/>
      <c r="BX198" s="86"/>
      <c r="BY198" s="497"/>
      <c r="BZ198" s="94"/>
      <c r="CA198" s="191"/>
      <c r="CB198" s="720"/>
      <c r="CC198" s="93"/>
      <c r="CD198" s="86"/>
      <c r="CE198" s="720"/>
      <c r="CF198" s="185"/>
      <c r="CG198" s="86"/>
      <c r="CH198" s="298"/>
      <c r="CI198" s="208"/>
      <c r="CJ198" s="86"/>
      <c r="CK198" s="121"/>
      <c r="CL198" s="94"/>
      <c r="CM198" s="87"/>
      <c r="CN198" s="120"/>
      <c r="CO198" s="93"/>
      <c r="CP198" s="176"/>
      <c r="CQ198" s="122"/>
      <c r="CR198" s="208"/>
      <c r="CS198" s="87"/>
      <c r="CT198" s="121"/>
      <c r="CU198" s="92"/>
      <c r="CV198" s="1210"/>
      <c r="CW198" s="85"/>
      <c r="CX198" s="223"/>
      <c r="CY198" s="1127"/>
      <c r="CZ198" s="316"/>
      <c r="DA198" s="317"/>
      <c r="DB198" s="299"/>
      <c r="DC198" s="316"/>
      <c r="DD198" s="317"/>
      <c r="DE198" s="299"/>
      <c r="DF198" s="297"/>
      <c r="DG198" s="269"/>
      <c r="DH198" s="299"/>
      <c r="DI198" s="297"/>
      <c r="DJ198" s="274"/>
      <c r="DK198" s="596"/>
      <c r="DL198" s="297"/>
      <c r="DM198" s="317"/>
      <c r="DN198" s="299"/>
      <c r="DO198" s="87"/>
      <c r="DP198" s="304"/>
      <c r="DQ198" s="92"/>
      <c r="DR198" s="86"/>
      <c r="DS198" s="618"/>
      <c r="DT198" s="94"/>
      <c r="DU198" s="300"/>
      <c r="DV198" s="269"/>
      <c r="DW198" s="299"/>
      <c r="DX198" s="300"/>
      <c r="DY198" s="269"/>
      <c r="DZ198" s="299"/>
      <c r="EA198" s="300"/>
      <c r="EB198" s="1059"/>
      <c r="EC198" s="299"/>
      <c r="ED198" s="276"/>
      <c r="EE198" s="269"/>
      <c r="EF198" s="269"/>
      <c r="EG198" s="316"/>
      <c r="EH198" s="269"/>
      <c r="EI198" s="358"/>
      <c r="EJ198" s="276"/>
      <c r="EK198" s="269"/>
      <c r="EL198" s="269"/>
      <c r="EM198" s="300"/>
      <c r="EN198" s="269"/>
      <c r="EO198" s="299"/>
      <c r="EP198" s="300"/>
      <c r="EQ198" s="269"/>
      <c r="ER198" s="269"/>
      <c r="ES198" s="300"/>
      <c r="ET198" s="269"/>
      <c r="EU198" s="299"/>
      <c r="EV198" s="300"/>
      <c r="EW198" s="269"/>
      <c r="EX198" s="299"/>
      <c r="EY198" s="300"/>
      <c r="EZ198" s="269"/>
      <c r="FA198" s="299"/>
      <c r="FB198" s="300"/>
      <c r="FC198" s="269"/>
      <c r="FD198" s="299"/>
      <c r="FE198" s="300"/>
      <c r="FF198" s="269"/>
      <c r="FG198" s="299"/>
      <c r="FH198" s="300"/>
      <c r="FI198" s="269"/>
      <c r="FJ198" s="299"/>
      <c r="FK198" s="301"/>
      <c r="FL198" s="269"/>
      <c r="FM198" s="269"/>
      <c r="FN198" s="301"/>
      <c r="FO198" s="269"/>
      <c r="FP198" s="269"/>
      <c r="FQ198" s="269"/>
      <c r="FR198" s="300"/>
      <c r="FS198" s="269"/>
      <c r="FT198" s="299"/>
      <c r="FU198" s="300"/>
      <c r="FV198" s="269"/>
      <c r="FW198" s="299"/>
      <c r="FX198" s="301"/>
      <c r="FY198" s="492"/>
      <c r="FZ198" s="359"/>
      <c r="GA198" s="1131"/>
      <c r="GB198" s="316"/>
      <c r="GC198" s="269"/>
      <c r="GD198" s="269"/>
      <c r="GE198" s="554"/>
      <c r="GF198" s="269"/>
      <c r="GG198" s="358"/>
      <c r="GH198" s="276"/>
      <c r="GI198" s="269"/>
      <c r="GJ198" s="269"/>
      <c r="GK198" s="554"/>
      <c r="GL198" s="269"/>
      <c r="GM198" s="358"/>
      <c r="GN198" s="269"/>
      <c r="GO198" s="269"/>
      <c r="GP198" s="269"/>
      <c r="GQ198" s="86"/>
      <c r="GR198" s="304"/>
      <c r="GS198" s="92"/>
      <c r="GT198" s="86"/>
      <c r="GU198" s="618"/>
      <c r="GV198" s="92"/>
      <c r="GW198" s="301"/>
      <c r="GX198" s="269"/>
      <c r="GY198" s="269"/>
      <c r="GZ198" s="86"/>
      <c r="HA198" s="304"/>
      <c r="HB198" s="92"/>
      <c r="HC198" s="86"/>
      <c r="HD198" s="618"/>
      <c r="HE198" s="92"/>
      <c r="HF198" s="691"/>
      <c r="HG198" s="317"/>
      <c r="HH198" s="498"/>
      <c r="HI198" s="691"/>
      <c r="HJ198" s="317"/>
      <c r="HK198" s="498"/>
      <c r="HL198" s="276"/>
      <c r="HM198" s="317"/>
      <c r="HN198" s="317"/>
      <c r="HO198" s="691"/>
      <c r="HP198" s="317"/>
      <c r="HQ198" s="498"/>
      <c r="HR198" s="86"/>
      <c r="HS198" s="720"/>
      <c r="HT198" s="92"/>
      <c r="HU198" s="691"/>
      <c r="HV198" s="317"/>
      <c r="HW198" s="498"/>
      <c r="HX198" s="86"/>
      <c r="HY198" s="720"/>
      <c r="HZ198" s="92"/>
      <c r="IA198" s="316"/>
      <c r="IB198" s="964"/>
      <c r="IC198" s="317"/>
      <c r="ID198" s="86"/>
      <c r="IE198" s="720"/>
      <c r="IF198" s="92"/>
      <c r="IG198" s="316"/>
      <c r="IH198" s="317"/>
      <c r="II198" s="498"/>
      <c r="IJ198" s="316"/>
      <c r="IK198" s="298"/>
      <c r="IL198" s="317"/>
      <c r="IM198" s="86"/>
      <c r="IN198" s="720"/>
      <c r="IO198" s="92"/>
      <c r="IP198" s="86"/>
      <c r="IQ198" s="121"/>
      <c r="IR198" s="92"/>
      <c r="IS198" s="86"/>
      <c r="IT198" s="720"/>
      <c r="IU198" s="92"/>
      <c r="IV198" s="86"/>
      <c r="IW198" s="720"/>
      <c r="IX198" s="92"/>
      <c r="IY198" s="86"/>
      <c r="IZ198" s="720"/>
      <c r="JA198" s="92"/>
      <c r="JB198" s="897"/>
      <c r="JC198" s="720"/>
      <c r="JD198" s="92"/>
      <c r="JE198" s="86"/>
      <c r="JF198" s="720"/>
      <c r="JG198" s="92"/>
      <c r="JH198" s="86"/>
      <c r="JI198" s="121"/>
      <c r="JJ198" s="92"/>
      <c r="JK198" s="86"/>
      <c r="JL198" s="720"/>
      <c r="JM198" s="92"/>
      <c r="JN198" s="86"/>
      <c r="JO198" s="720"/>
      <c r="JP198" s="92"/>
      <c r="JQ198" s="561"/>
      <c r="JR198" s="498"/>
      <c r="JS198" s="223"/>
      <c r="JT198" s="236"/>
      <c r="JU198" s="236"/>
      <c r="JV198" s="236"/>
      <c r="JW198" s="236"/>
      <c r="JX198" s="236"/>
      <c r="JY198" s="236"/>
      <c r="JZ198" s="236"/>
      <c r="KA198" s="236"/>
      <c r="KB198" s="236"/>
      <c r="KC198" s="236"/>
      <c r="KD198" s="236"/>
      <c r="KE198" s="236"/>
      <c r="KF198" s="236"/>
      <c r="KG198" s="236"/>
      <c r="KH198" s="236"/>
      <c r="KI198" s="236"/>
      <c r="KJ198" s="236"/>
      <c r="KK198" s="236"/>
      <c r="KL198" s="236"/>
      <c r="KM198" s="236"/>
      <c r="KN198" s="236"/>
      <c r="KO198" s="236"/>
      <c r="KP198" s="236"/>
      <c r="KQ198" s="236"/>
      <c r="KR198" s="236"/>
      <c r="KS198" s="236"/>
      <c r="KT198" s="143"/>
      <c r="KU198" s="236"/>
      <c r="KV198" s="236"/>
      <c r="KW198" s="236"/>
      <c r="KX198" s="236"/>
      <c r="KY198" s="236"/>
      <c r="KZ198" s="236"/>
      <c r="LA198" s="236"/>
      <c r="LB198" s="236"/>
      <c r="LC198" s="236"/>
      <c r="LD198" s="236"/>
      <c r="LE198" s="236"/>
      <c r="LF198" s="236"/>
      <c r="LG198" s="236"/>
      <c r="LH198" s="236"/>
      <c r="LI198" s="236"/>
      <c r="LJ198" s="236"/>
      <c r="LK198" s="236"/>
      <c r="LL198" s="236"/>
      <c r="LM198" s="236"/>
      <c r="LN198" s="236"/>
      <c r="LO198" s="236"/>
      <c r="LP198" s="236"/>
      <c r="LQ198" s="236"/>
      <c r="LR198" s="143"/>
      <c r="LS198" s="236"/>
      <c r="LT198" s="236"/>
      <c r="LU198" s="236"/>
      <c r="LV198" s="236"/>
      <c r="LW198" s="236"/>
      <c r="LX198" s="236"/>
      <c r="LY198" s="236"/>
      <c r="LZ198" s="236"/>
      <c r="MA198" s="236"/>
      <c r="MB198" s="236"/>
      <c r="MC198" s="236"/>
      <c r="MD198" s="236"/>
      <c r="ME198" s="236"/>
      <c r="MF198" s="236"/>
      <c r="MG198" s="236"/>
      <c r="MH198" s="236"/>
      <c r="MI198" s="236"/>
      <c r="MJ198" s="236"/>
      <c r="MK198" s="236"/>
      <c r="ML198" s="236"/>
      <c r="MM198" s="236"/>
      <c r="MN198" s="236"/>
      <c r="MO198" s="236"/>
      <c r="MP198" s="236"/>
      <c r="MQ198" s="236"/>
      <c r="MR198" s="236"/>
      <c r="MS198" s="236"/>
      <c r="MT198" s="236"/>
      <c r="MU198" s="236"/>
      <c r="MV198" s="236"/>
      <c r="MW198" s="236"/>
      <c r="MX198" s="236"/>
      <c r="MY198" s="236"/>
      <c r="MZ198" s="236"/>
      <c r="NA198" s="236"/>
      <c r="NB198" s="359"/>
      <c r="NC198" s="1159"/>
      <c r="ND198" s="378"/>
      <c r="NE198" s="378"/>
      <c r="NF198" s="382"/>
      <c r="NG198" s="274"/>
      <c r="NH198" s="819"/>
      <c r="NI198" s="269"/>
      <c r="NJ198" s="274"/>
      <c r="NK198" s="1113"/>
      <c r="NL198" s="992"/>
      <c r="NM198" s="413"/>
      <c r="NN198" s="378"/>
      <c r="NO198" s="243"/>
      <c r="NP198" s="243"/>
      <c r="NQ198" s="276"/>
      <c r="NR198" s="254"/>
      <c r="NS198" s="757"/>
      <c r="NT198" s="757"/>
      <c r="NU198" s="758"/>
      <c r="NV198" s="758"/>
      <c r="NW198" s="758"/>
      <c r="NX198" s="234"/>
      <c r="NY198" s="241"/>
      <c r="NZ198" s="241"/>
      <c r="OA198" s="143"/>
      <c r="OB198" s="241"/>
      <c r="OC198" s="241"/>
      <c r="OD198" s="236"/>
      <c r="OE198" s="236"/>
      <c r="OF198" s="236"/>
      <c r="OG198" s="234"/>
      <c r="OH198" s="143"/>
      <c r="OI198" s="236"/>
      <c r="OJ198" s="236"/>
      <c r="OK198" s="236"/>
      <c r="OL198" s="236"/>
      <c r="OM198" s="236"/>
      <c r="ON198" s="236"/>
      <c r="OO198" s="236"/>
      <c r="OP198" s="236"/>
      <c r="OQ198" s="236"/>
      <c r="OR198" s="236"/>
      <c r="OS198" s="236"/>
      <c r="OT198" s="236"/>
      <c r="OU198" s="236"/>
      <c r="OV198" s="236"/>
      <c r="OW198" s="236"/>
      <c r="OX198" s="236"/>
      <c r="OY198" s="236"/>
      <c r="OZ198" s="236"/>
      <c r="PA198" s="236"/>
      <c r="PB198" s="236"/>
      <c r="PC198" s="236"/>
      <c r="PD198" s="236"/>
      <c r="PE198" s="236"/>
      <c r="PF198" s="236"/>
      <c r="PG198" s="236"/>
      <c r="PH198" s="236"/>
      <c r="PI198" s="236"/>
      <c r="PJ198" s="236"/>
      <c r="PK198" s="236"/>
      <c r="PL198" s="236"/>
      <c r="PM198" s="236"/>
      <c r="PN198" s="236"/>
      <c r="PO198" s="236"/>
      <c r="PP198" s="236"/>
      <c r="PQ198" s="236"/>
      <c r="PR198" s="236"/>
      <c r="PS198" s="236"/>
      <c r="PT198" s="236"/>
      <c r="PU198" s="236"/>
      <c r="PV198" s="236"/>
      <c r="PW198" s="236"/>
      <c r="PX198" s="236"/>
      <c r="PY198" s="236"/>
      <c r="PZ198" s="236"/>
      <c r="QA198" s="236"/>
      <c r="QB198" s="236"/>
      <c r="QC198" s="236"/>
      <c r="QD198" s="236"/>
      <c r="QE198" s="236"/>
      <c r="QF198" s="236"/>
      <c r="QG198" s="236"/>
      <c r="QH198" s="236"/>
      <c r="QI198" s="236"/>
      <c r="QJ198" s="236"/>
      <c r="QK198" s="236"/>
      <c r="QL198" s="236"/>
      <c r="QM198" s="236"/>
      <c r="QN198" s="236"/>
      <c r="QO198" s="236"/>
      <c r="QP198" s="236"/>
      <c r="QQ198" s="236"/>
      <c r="QR198" s="236"/>
      <c r="QS198" s="236"/>
      <c r="QT198" s="236"/>
      <c r="QU198" s="236"/>
      <c r="QV198" s="236"/>
      <c r="QW198" s="236"/>
      <c r="QX198" s="236"/>
      <c r="QY198" s="84"/>
      <c r="QZ198" s="84"/>
      <c r="RA198" s="84"/>
      <c r="RB198" s="84"/>
      <c r="RC198" s="84"/>
      <c r="RD198" s="84"/>
      <c r="RE198" s="84"/>
      <c r="RF198" s="84"/>
      <c r="RG198" s="84"/>
      <c r="RH198" s="84"/>
      <c r="RI198" s="84"/>
      <c r="RJ198" s="84"/>
      <c r="RK198" s="84"/>
      <c r="RL198" s="84"/>
      <c r="RM198" s="84"/>
      <c r="RN198" s="84"/>
      <c r="RO198" s="84"/>
      <c r="RP198" s="84"/>
      <c r="RQ198" s="84"/>
      <c r="RR198" s="84"/>
      <c r="RS198" s="84"/>
      <c r="RT198" s="84"/>
      <c r="RU198" s="84"/>
      <c r="RV198" s="84"/>
      <c r="RW198" s="84"/>
      <c r="RX198" s="84"/>
      <c r="RY198" s="84"/>
      <c r="RZ198" s="84"/>
      <c r="SA198" s="84"/>
      <c r="SB198" s="84"/>
      <c r="SC198" s="84"/>
      <c r="SD198" s="84"/>
      <c r="SE198" s="84"/>
      <c r="SF198" s="84"/>
      <c r="SG198" s="84"/>
      <c r="SH198" s="84"/>
      <c r="SI198" s="84"/>
      <c r="SJ198" s="84"/>
      <c r="SK198" s="84"/>
      <c r="SL198" s="84"/>
      <c r="SM198" s="84"/>
      <c r="SN198" s="84"/>
      <c r="SO198" s="84"/>
      <c r="SP198" s="84"/>
      <c r="SQ198" s="84"/>
      <c r="SR198" s="84"/>
      <c r="SS198" s="84"/>
      <c r="ST198" s="84"/>
      <c r="SU198" s="84"/>
      <c r="SV198" s="84"/>
      <c r="SW198" s="84"/>
      <c r="SX198" s="84"/>
      <c r="SY198" s="84"/>
      <c r="SZ198" s="84"/>
      <c r="TA198" s="84"/>
      <c r="TB198" s="84"/>
      <c r="TC198" s="84"/>
      <c r="TD198" s="84"/>
      <c r="TE198" s="84"/>
      <c r="TF198" s="84"/>
      <c r="TG198" s="84"/>
      <c r="TH198" s="84"/>
      <c r="TI198" s="84"/>
      <c r="TJ198" s="84"/>
      <c r="TK198" s="84"/>
      <c r="TL198" s="84"/>
      <c r="TM198" s="84"/>
      <c r="TN198" s="84"/>
      <c r="TO198" s="84"/>
      <c r="TP198" s="84"/>
      <c r="TQ198" s="84"/>
      <c r="TR198" s="84"/>
      <c r="TS198" s="84"/>
      <c r="TT198" s="84"/>
      <c r="TU198" s="84"/>
      <c r="TV198" s="84"/>
      <c r="TW198" s="84"/>
      <c r="TX198" s="84"/>
      <c r="TY198" s="84"/>
      <c r="TZ198" s="84"/>
      <c r="UA198" s="84"/>
      <c r="UB198" s="84"/>
      <c r="UC198" s="84"/>
      <c r="UD198" s="84"/>
      <c r="UE198" s="84"/>
      <c r="UF198" s="84"/>
      <c r="UG198" s="84"/>
      <c r="UH198" s="84"/>
      <c r="UI198" s="84"/>
    </row>
    <row r="199" spans="1:555" s="90" customFormat="1" ht="21.75" customHeight="1" x14ac:dyDescent="0.35">
      <c r="A199" s="84"/>
      <c r="B199" s="1195"/>
      <c r="C199" s="878"/>
      <c r="D199" s="879"/>
      <c r="E199" s="879"/>
      <c r="F199" s="878"/>
      <c r="G199" s="966"/>
      <c r="H199" s="881"/>
      <c r="I199" s="119"/>
      <c r="J199" s="119"/>
      <c r="K199" s="119"/>
      <c r="L199" s="1148"/>
      <c r="M199" s="87"/>
      <c r="N199" s="122"/>
      <c r="O199" s="91"/>
      <c r="P199" s="87"/>
      <c r="Q199" s="539"/>
      <c r="R199" s="94"/>
      <c r="S199" s="87"/>
      <c r="T199" s="577"/>
      <c r="U199" s="93"/>
      <c r="V199" s="86"/>
      <c r="W199" s="539"/>
      <c r="X199" s="93"/>
      <c r="Y199" s="86"/>
      <c r="Z199" s="618"/>
      <c r="AA199" s="94"/>
      <c r="AB199" s="87"/>
      <c r="AC199" s="618"/>
      <c r="AD199" s="92"/>
      <c r="AE199" s="86"/>
      <c r="AF199" s="618"/>
      <c r="AG199" s="94"/>
      <c r="AH199" s="87"/>
      <c r="AI199" s="1105"/>
      <c r="AJ199" s="94"/>
      <c r="AK199" s="87"/>
      <c r="AL199" s="626"/>
      <c r="AM199" s="94"/>
      <c r="AN199" s="87"/>
      <c r="AO199" s="1068"/>
      <c r="AP199" s="92"/>
      <c r="AQ199" s="652"/>
      <c r="AR199" s="1068"/>
      <c r="AS199" s="1082"/>
      <c r="AT199" s="667"/>
      <c r="AU199" s="1068"/>
      <c r="AV199" s="626"/>
      <c r="AW199" s="673"/>
      <c r="AX199" s="1068"/>
      <c r="AY199" s="626"/>
      <c r="AZ199" s="86"/>
      <c r="BA199" s="121"/>
      <c r="BB199" s="94"/>
      <c r="BC199" s="87"/>
      <c r="BD199" s="121"/>
      <c r="BE199" s="92"/>
      <c r="BF199" s="86"/>
      <c r="BG199" s="964"/>
      <c r="BH199" s="95"/>
      <c r="BI199" s="86"/>
      <c r="BJ199" s="378"/>
      <c r="BK199" s="93"/>
      <c r="BL199" s="190"/>
      <c r="BM199" s="577"/>
      <c r="BN199" s="92"/>
      <c r="BO199" s="86"/>
      <c r="BP199" s="268"/>
      <c r="BQ199" s="92"/>
      <c r="BR199" s="86"/>
      <c r="BS199" s="720"/>
      <c r="BT199" s="93"/>
      <c r="BU199" s="86"/>
      <c r="BV199" s="720"/>
      <c r="BW199" s="94"/>
      <c r="BX199" s="86"/>
      <c r="BY199" s="497"/>
      <c r="BZ199" s="94"/>
      <c r="CA199" s="191"/>
      <c r="CB199" s="720"/>
      <c r="CC199" s="93"/>
      <c r="CD199" s="86"/>
      <c r="CE199" s="720"/>
      <c r="CF199" s="185"/>
      <c r="CG199" s="86"/>
      <c r="CH199" s="298"/>
      <c r="CI199" s="208"/>
      <c r="CJ199" s="86"/>
      <c r="CK199" s="121"/>
      <c r="CL199" s="94"/>
      <c r="CM199" s="87"/>
      <c r="CN199" s="120"/>
      <c r="CO199" s="93"/>
      <c r="CP199" s="176"/>
      <c r="CQ199" s="122"/>
      <c r="CR199" s="208"/>
      <c r="CS199" s="87"/>
      <c r="CT199" s="121"/>
      <c r="CU199" s="92"/>
      <c r="CV199" s="1210"/>
      <c r="CW199" s="85"/>
      <c r="CX199" s="223"/>
      <c r="CY199" s="1127"/>
      <c r="CZ199" s="316"/>
      <c r="DA199" s="317"/>
      <c r="DB199" s="299"/>
      <c r="DC199" s="316"/>
      <c r="DD199" s="317"/>
      <c r="DE199" s="299"/>
      <c r="DF199" s="297"/>
      <c r="DG199" s="269"/>
      <c r="DH199" s="299"/>
      <c r="DI199" s="297"/>
      <c r="DJ199" s="274"/>
      <c r="DK199" s="596"/>
      <c r="DL199" s="297"/>
      <c r="DM199" s="317"/>
      <c r="DN199" s="299"/>
      <c r="DO199" s="87"/>
      <c r="DP199" s="618"/>
      <c r="DQ199" s="92"/>
      <c r="DR199" s="86"/>
      <c r="DS199" s="618"/>
      <c r="DT199" s="94"/>
      <c r="DU199" s="300"/>
      <c r="DV199" s="269"/>
      <c r="DW199" s="299"/>
      <c r="DX199" s="300"/>
      <c r="DY199" s="269"/>
      <c r="DZ199" s="299"/>
      <c r="EA199" s="300"/>
      <c r="EB199" s="1059"/>
      <c r="EC199" s="299"/>
      <c r="ED199" s="276"/>
      <c r="EE199" s="269"/>
      <c r="EF199" s="269"/>
      <c r="EG199" s="316"/>
      <c r="EH199" s="269"/>
      <c r="EI199" s="358"/>
      <c r="EJ199" s="276"/>
      <c r="EK199" s="269"/>
      <c r="EL199" s="269"/>
      <c r="EM199" s="300"/>
      <c r="EN199" s="269"/>
      <c r="EO199" s="299"/>
      <c r="EP199" s="300"/>
      <c r="EQ199" s="269"/>
      <c r="ER199" s="269"/>
      <c r="ES199" s="300"/>
      <c r="ET199" s="269"/>
      <c r="EU199" s="299"/>
      <c r="EV199" s="300"/>
      <c r="EW199" s="269"/>
      <c r="EX199" s="299"/>
      <c r="EY199" s="300"/>
      <c r="EZ199" s="269"/>
      <c r="FA199" s="299"/>
      <c r="FB199" s="300"/>
      <c r="FC199" s="269"/>
      <c r="FD199" s="299"/>
      <c r="FE199" s="300"/>
      <c r="FF199" s="269"/>
      <c r="FG199" s="299"/>
      <c r="FH199" s="300"/>
      <c r="FI199" s="269"/>
      <c r="FJ199" s="299"/>
      <c r="FK199" s="301"/>
      <c r="FL199" s="269"/>
      <c r="FM199" s="269"/>
      <c r="FN199" s="301"/>
      <c r="FO199" s="269"/>
      <c r="FP199" s="269"/>
      <c r="FQ199" s="269"/>
      <c r="FR199" s="300"/>
      <c r="FS199" s="269"/>
      <c r="FT199" s="299"/>
      <c r="FU199" s="300"/>
      <c r="FV199" s="269"/>
      <c r="FW199" s="299"/>
      <c r="FX199" s="301"/>
      <c r="FY199" s="492"/>
      <c r="FZ199" s="359"/>
      <c r="GA199" s="1131"/>
      <c r="GB199" s="316"/>
      <c r="GC199" s="269"/>
      <c r="GD199" s="269"/>
      <c r="GE199" s="554"/>
      <c r="GF199" s="269"/>
      <c r="GG199" s="358"/>
      <c r="GH199" s="276"/>
      <c r="GI199" s="269"/>
      <c r="GJ199" s="269"/>
      <c r="GK199" s="554"/>
      <c r="GL199" s="269"/>
      <c r="GM199" s="358"/>
      <c r="GN199" s="269"/>
      <c r="GO199" s="269"/>
      <c r="GP199" s="269"/>
      <c r="GQ199" s="86"/>
      <c r="GR199" s="618"/>
      <c r="GS199" s="92"/>
      <c r="GT199" s="86"/>
      <c r="GU199" s="618"/>
      <c r="GV199" s="94"/>
      <c r="GW199" s="269"/>
      <c r="GX199" s="269"/>
      <c r="GY199" s="269"/>
      <c r="GZ199" s="86"/>
      <c r="HA199" s="618"/>
      <c r="HB199" s="92"/>
      <c r="HC199" s="86"/>
      <c r="HD199" s="618"/>
      <c r="HE199" s="92"/>
      <c r="HF199" s="691"/>
      <c r="HG199" s="317"/>
      <c r="HH199" s="498"/>
      <c r="HI199" s="691"/>
      <c r="HJ199" s="317"/>
      <c r="HK199" s="498"/>
      <c r="HL199" s="276"/>
      <c r="HM199" s="317"/>
      <c r="HN199" s="317"/>
      <c r="HO199" s="691"/>
      <c r="HP199" s="317"/>
      <c r="HQ199" s="498"/>
      <c r="HR199" s="86"/>
      <c r="HS199" s="720"/>
      <c r="HT199" s="92"/>
      <c r="HU199" s="691"/>
      <c r="HV199" s="317"/>
      <c r="HW199" s="498"/>
      <c r="HX199" s="86"/>
      <c r="HY199" s="720"/>
      <c r="HZ199" s="92"/>
      <c r="IA199" s="316"/>
      <c r="IB199" s="964"/>
      <c r="IC199" s="317"/>
      <c r="ID199" s="86"/>
      <c r="IE199" s="720"/>
      <c r="IF199" s="92"/>
      <c r="IG199" s="316"/>
      <c r="IH199" s="317"/>
      <c r="II199" s="498"/>
      <c r="IJ199" s="316"/>
      <c r="IK199" s="298"/>
      <c r="IL199" s="317"/>
      <c r="IM199" s="86"/>
      <c r="IN199" s="720"/>
      <c r="IO199" s="92"/>
      <c r="IP199" s="86"/>
      <c r="IQ199" s="121"/>
      <c r="IR199" s="92"/>
      <c r="IS199" s="86"/>
      <c r="IT199" s="720"/>
      <c r="IU199" s="92"/>
      <c r="IV199" s="86"/>
      <c r="IW199" s="720"/>
      <c r="IX199" s="92"/>
      <c r="IY199" s="86"/>
      <c r="IZ199" s="720"/>
      <c r="JA199" s="92"/>
      <c r="JB199" s="897"/>
      <c r="JC199" s="720"/>
      <c r="JD199" s="92"/>
      <c r="JE199" s="86"/>
      <c r="JF199" s="720"/>
      <c r="JG199" s="92"/>
      <c r="JH199" s="86"/>
      <c r="JI199" s="720"/>
      <c r="JJ199" s="92"/>
      <c r="JK199" s="86"/>
      <c r="JL199" s="720"/>
      <c r="JM199" s="92"/>
      <c r="JN199" s="86"/>
      <c r="JO199" s="720"/>
      <c r="JP199" s="92"/>
      <c r="JQ199" s="561"/>
      <c r="JR199" s="498"/>
      <c r="JS199" s="223"/>
      <c r="JT199" s="236"/>
      <c r="JU199" s="236"/>
      <c r="JV199" s="236"/>
      <c r="JW199" s="236"/>
      <c r="JX199" s="236"/>
      <c r="JY199" s="236"/>
      <c r="JZ199" s="236"/>
      <c r="KA199" s="236"/>
      <c r="KB199" s="236"/>
      <c r="KC199" s="236"/>
      <c r="KD199" s="236"/>
      <c r="KE199" s="236"/>
      <c r="KF199" s="236"/>
      <c r="KG199" s="236"/>
      <c r="KH199" s="236"/>
      <c r="KI199" s="236"/>
      <c r="KJ199" s="236"/>
      <c r="KK199" s="236"/>
      <c r="KL199" s="236"/>
      <c r="KM199" s="236"/>
      <c r="KN199" s="236"/>
      <c r="KO199" s="236"/>
      <c r="KP199" s="236"/>
      <c r="KQ199" s="236"/>
      <c r="KR199" s="236"/>
      <c r="KS199" s="236"/>
      <c r="KT199" s="143"/>
      <c r="KU199" s="236"/>
      <c r="KV199" s="236"/>
      <c r="KW199" s="236"/>
      <c r="KX199" s="236"/>
      <c r="KY199" s="236"/>
      <c r="KZ199" s="236"/>
      <c r="LA199" s="236"/>
      <c r="LB199" s="236"/>
      <c r="LC199" s="236"/>
      <c r="LD199" s="236"/>
      <c r="LE199" s="236"/>
      <c r="LF199" s="236"/>
      <c r="LG199" s="236"/>
      <c r="LH199" s="236"/>
      <c r="LI199" s="236"/>
      <c r="LJ199" s="236"/>
      <c r="LK199" s="236"/>
      <c r="LL199" s="236"/>
      <c r="LM199" s="236"/>
      <c r="LN199" s="236"/>
      <c r="LO199" s="236"/>
      <c r="LP199" s="236"/>
      <c r="LQ199" s="236"/>
      <c r="LR199" s="143"/>
      <c r="LS199" s="236"/>
      <c r="LT199" s="236"/>
      <c r="LU199" s="236"/>
      <c r="LV199" s="236"/>
      <c r="LW199" s="236"/>
      <c r="LX199" s="236"/>
      <c r="LY199" s="236"/>
      <c r="LZ199" s="236"/>
      <c r="MA199" s="236"/>
      <c r="MB199" s="236"/>
      <c r="MC199" s="236"/>
      <c r="MD199" s="236"/>
      <c r="ME199" s="236"/>
      <c r="MF199" s="236"/>
      <c r="MG199" s="236"/>
      <c r="MH199" s="236"/>
      <c r="MI199" s="236"/>
      <c r="MJ199" s="236"/>
      <c r="MK199" s="236"/>
      <c r="ML199" s="236"/>
      <c r="MM199" s="236"/>
      <c r="MN199" s="236"/>
      <c r="MO199" s="236"/>
      <c r="MP199" s="236"/>
      <c r="MQ199" s="236"/>
      <c r="MR199" s="236"/>
      <c r="MS199" s="236"/>
      <c r="MT199" s="236"/>
      <c r="MU199" s="236"/>
      <c r="MV199" s="236"/>
      <c r="MW199" s="236"/>
      <c r="MX199" s="236"/>
      <c r="MY199" s="236"/>
      <c r="MZ199" s="236"/>
      <c r="NA199" s="236"/>
      <c r="NB199" s="359"/>
      <c r="NC199" s="1159"/>
      <c r="ND199" s="378"/>
      <c r="NE199" s="378"/>
      <c r="NF199" s="382"/>
      <c r="NG199" s="274"/>
      <c r="NH199" s="819"/>
      <c r="NI199" s="269"/>
      <c r="NJ199" s="274"/>
      <c r="NK199" s="1113"/>
      <c r="NL199" s="992"/>
      <c r="NM199" s="413"/>
      <c r="NN199" s="378"/>
      <c r="NO199" s="243"/>
      <c r="NP199" s="243"/>
      <c r="NQ199" s="276"/>
      <c r="NR199" s="254"/>
      <c r="NS199" s="757"/>
      <c r="NT199" s="757"/>
      <c r="NU199" s="758"/>
      <c r="NV199" s="758"/>
      <c r="NW199" s="758"/>
      <c r="NX199" s="234"/>
      <c r="NY199" s="241"/>
      <c r="NZ199" s="241"/>
      <c r="OA199" s="143"/>
      <c r="OB199" s="241"/>
      <c r="OC199" s="241"/>
      <c r="OD199" s="236"/>
      <c r="OE199" s="236"/>
      <c r="OF199" s="236"/>
      <c r="OG199" s="234"/>
      <c r="OH199" s="143"/>
      <c r="OI199" s="236"/>
      <c r="OJ199" s="236"/>
      <c r="OK199" s="236"/>
      <c r="OL199" s="236"/>
      <c r="OM199" s="236"/>
      <c r="ON199" s="236"/>
      <c r="OO199" s="236"/>
      <c r="OP199" s="236"/>
      <c r="OQ199" s="236"/>
      <c r="OR199" s="236"/>
      <c r="OS199" s="236"/>
      <c r="OT199" s="236"/>
      <c r="OU199" s="236"/>
      <c r="OV199" s="236"/>
      <c r="OW199" s="236"/>
      <c r="OX199" s="236"/>
      <c r="OY199" s="236"/>
      <c r="OZ199" s="236"/>
      <c r="PA199" s="236"/>
      <c r="PB199" s="236"/>
      <c r="PC199" s="236"/>
      <c r="PD199" s="236"/>
      <c r="PE199" s="236"/>
      <c r="PF199" s="236"/>
      <c r="PG199" s="236"/>
      <c r="PH199" s="236"/>
      <c r="PI199" s="236"/>
      <c r="PJ199" s="236"/>
      <c r="PK199" s="236"/>
      <c r="PL199" s="236"/>
      <c r="PM199" s="236"/>
      <c r="PN199" s="236"/>
      <c r="PO199" s="236"/>
      <c r="PP199" s="236"/>
      <c r="PQ199" s="236"/>
      <c r="PR199" s="236"/>
      <c r="PS199" s="236"/>
      <c r="PT199" s="236"/>
      <c r="PU199" s="236"/>
      <c r="PV199" s="236"/>
      <c r="PW199" s="236"/>
      <c r="PX199" s="236"/>
      <c r="PY199" s="236"/>
      <c r="PZ199" s="236"/>
      <c r="QA199" s="236"/>
      <c r="QB199" s="236"/>
      <c r="QC199" s="236"/>
      <c r="QD199" s="236"/>
      <c r="QE199" s="236"/>
      <c r="QF199" s="236"/>
      <c r="QG199" s="236"/>
      <c r="QH199" s="236"/>
      <c r="QI199" s="236"/>
      <c r="QJ199" s="236"/>
      <c r="QK199" s="236"/>
      <c r="QL199" s="236"/>
      <c r="QM199" s="236"/>
      <c r="QN199" s="236"/>
      <c r="QO199" s="236"/>
      <c r="QP199" s="236"/>
      <c r="QQ199" s="236"/>
      <c r="QR199" s="236"/>
      <c r="QS199" s="236"/>
      <c r="QT199" s="236"/>
      <c r="QU199" s="236"/>
      <c r="QV199" s="236"/>
      <c r="QW199" s="236"/>
      <c r="QX199" s="236"/>
      <c r="QY199" s="84"/>
      <c r="QZ199" s="84"/>
      <c r="RA199" s="84"/>
      <c r="RB199" s="84"/>
      <c r="RC199" s="84"/>
      <c r="RD199" s="84"/>
      <c r="RE199" s="84"/>
      <c r="RF199" s="84"/>
      <c r="RG199" s="84"/>
      <c r="RH199" s="84"/>
      <c r="RI199" s="84"/>
      <c r="RJ199" s="84"/>
      <c r="RK199" s="84"/>
      <c r="RL199" s="84"/>
      <c r="RM199" s="84"/>
      <c r="RN199" s="84"/>
      <c r="RO199" s="84"/>
      <c r="RP199" s="84"/>
      <c r="RQ199" s="84"/>
      <c r="RR199" s="84"/>
      <c r="RS199" s="84"/>
      <c r="RT199" s="84"/>
      <c r="RU199" s="84"/>
      <c r="RV199" s="84"/>
      <c r="RW199" s="84"/>
      <c r="RX199" s="84"/>
      <c r="RY199" s="84"/>
      <c r="RZ199" s="84"/>
      <c r="SA199" s="84"/>
      <c r="SB199" s="84"/>
      <c r="SC199" s="84"/>
      <c r="SD199" s="84"/>
      <c r="SE199" s="84"/>
      <c r="SF199" s="84"/>
      <c r="SG199" s="84"/>
      <c r="SH199" s="84"/>
      <c r="SI199" s="84"/>
      <c r="SJ199" s="84"/>
      <c r="SK199" s="84"/>
      <c r="SL199" s="84"/>
      <c r="SM199" s="84"/>
      <c r="SN199" s="84"/>
      <c r="SO199" s="84"/>
      <c r="SP199" s="84"/>
      <c r="SQ199" s="84"/>
      <c r="SR199" s="84"/>
      <c r="SS199" s="84"/>
      <c r="ST199" s="84"/>
      <c r="SU199" s="84"/>
      <c r="SV199" s="84"/>
      <c r="SW199" s="84"/>
      <c r="SX199" s="84"/>
      <c r="SY199" s="84"/>
      <c r="SZ199" s="84"/>
      <c r="TA199" s="84"/>
      <c r="TB199" s="84"/>
      <c r="TC199" s="84"/>
      <c r="TD199" s="84"/>
      <c r="TE199" s="84"/>
      <c r="TF199" s="84"/>
      <c r="TG199" s="84"/>
      <c r="TH199" s="84"/>
      <c r="TI199" s="84"/>
      <c r="TJ199" s="84"/>
      <c r="TK199" s="84"/>
      <c r="TL199" s="84"/>
      <c r="TM199" s="84"/>
      <c r="TN199" s="84"/>
      <c r="TO199" s="84"/>
      <c r="TP199" s="84"/>
      <c r="TQ199" s="84"/>
      <c r="TR199" s="84"/>
      <c r="TS199" s="84"/>
      <c r="TT199" s="84"/>
      <c r="TU199" s="84"/>
      <c r="TV199" s="84"/>
      <c r="TW199" s="84"/>
      <c r="TX199" s="84"/>
      <c r="TY199" s="84"/>
      <c r="TZ199" s="84"/>
      <c r="UA199" s="84"/>
      <c r="UB199" s="84"/>
      <c r="UC199" s="84"/>
      <c r="UD199" s="84"/>
      <c r="UE199" s="84"/>
      <c r="UF199" s="84"/>
      <c r="UG199" s="84"/>
      <c r="UH199" s="84"/>
      <c r="UI199" s="84"/>
    </row>
    <row r="200" spans="1:555" s="90" customFormat="1" ht="21.75" customHeight="1" x14ac:dyDescent="0.35">
      <c r="A200" s="84"/>
      <c r="B200" s="1195"/>
      <c r="C200" s="878"/>
      <c r="D200" s="879"/>
      <c r="E200" s="879"/>
      <c r="F200" s="878"/>
      <c r="G200" s="880"/>
      <c r="H200" s="881"/>
      <c r="I200" s="119"/>
      <c r="J200" s="119"/>
      <c r="K200" s="119"/>
      <c r="L200" s="1148"/>
      <c r="M200" s="87"/>
      <c r="N200" s="122"/>
      <c r="O200" s="91"/>
      <c r="P200" s="87"/>
      <c r="Q200" s="539"/>
      <c r="R200" s="94"/>
      <c r="S200" s="87"/>
      <c r="T200" s="577"/>
      <c r="U200" s="93"/>
      <c r="V200" s="86"/>
      <c r="W200" s="539"/>
      <c r="X200" s="93"/>
      <c r="Y200" s="86"/>
      <c r="Z200" s="618"/>
      <c r="AA200" s="94"/>
      <c r="AB200" s="87"/>
      <c r="AC200" s="618"/>
      <c r="AD200" s="92"/>
      <c r="AE200" s="86"/>
      <c r="AF200" s="618"/>
      <c r="AG200" s="94"/>
      <c r="AH200" s="87"/>
      <c r="AI200" s="1104"/>
      <c r="AJ200" s="94"/>
      <c r="AK200" s="87"/>
      <c r="AL200" s="626"/>
      <c r="AM200" s="94"/>
      <c r="AN200" s="87"/>
      <c r="AO200" s="1068"/>
      <c r="AP200" s="92"/>
      <c r="AQ200" s="652"/>
      <c r="AR200" s="1068"/>
      <c r="AS200" s="1082"/>
      <c r="AT200" s="667"/>
      <c r="AU200" s="1068"/>
      <c r="AV200" s="626"/>
      <c r="AW200" s="673"/>
      <c r="AX200" s="1068"/>
      <c r="AY200" s="626"/>
      <c r="AZ200" s="86"/>
      <c r="BA200" s="121"/>
      <c r="BB200" s="94"/>
      <c r="BC200" s="87"/>
      <c r="BD200" s="121"/>
      <c r="BE200" s="92"/>
      <c r="BF200" s="86"/>
      <c r="BG200" s="964"/>
      <c r="BH200" s="95"/>
      <c r="BI200" s="86"/>
      <c r="BJ200" s="378"/>
      <c r="BK200" s="93"/>
      <c r="BL200" s="190"/>
      <c r="BM200" s="577"/>
      <c r="BN200" s="92"/>
      <c r="BO200" s="86"/>
      <c r="BP200" s="268"/>
      <c r="BQ200" s="92"/>
      <c r="BR200" s="86"/>
      <c r="BS200" s="720"/>
      <c r="BT200" s="93"/>
      <c r="BU200" s="86"/>
      <c r="BV200" s="720"/>
      <c r="BW200" s="94"/>
      <c r="BX200" s="86"/>
      <c r="BY200" s="497"/>
      <c r="BZ200" s="94"/>
      <c r="CA200" s="191"/>
      <c r="CB200" s="720"/>
      <c r="CC200" s="93"/>
      <c r="CD200" s="86"/>
      <c r="CE200" s="720"/>
      <c r="CF200" s="185"/>
      <c r="CG200" s="86"/>
      <c r="CH200" s="298"/>
      <c r="CI200" s="208"/>
      <c r="CJ200" s="86"/>
      <c r="CK200" s="121"/>
      <c r="CL200" s="94"/>
      <c r="CM200" s="87"/>
      <c r="CN200" s="120"/>
      <c r="CO200" s="93"/>
      <c r="CP200" s="176"/>
      <c r="CQ200" s="122"/>
      <c r="CR200" s="208"/>
      <c r="CS200" s="87"/>
      <c r="CT200" s="121"/>
      <c r="CU200" s="92"/>
      <c r="CV200" s="85"/>
      <c r="CW200" s="85"/>
      <c r="CX200" s="223"/>
      <c r="CY200" s="1127"/>
      <c r="CZ200" s="316"/>
      <c r="DA200" s="317"/>
      <c r="DB200" s="299"/>
      <c r="DC200" s="316"/>
      <c r="DD200" s="317"/>
      <c r="DE200" s="299"/>
      <c r="DF200" s="297"/>
      <c r="DG200" s="269"/>
      <c r="DH200" s="299"/>
      <c r="DI200" s="297"/>
      <c r="DJ200" s="274"/>
      <c r="DK200" s="596"/>
      <c r="DL200" s="297"/>
      <c r="DM200" s="317"/>
      <c r="DN200" s="299"/>
      <c r="DO200" s="87"/>
      <c r="DP200" s="618"/>
      <c r="DQ200" s="92"/>
      <c r="DR200" s="86"/>
      <c r="DS200" s="618"/>
      <c r="DT200" s="94"/>
      <c r="DU200" s="300"/>
      <c r="DV200" s="269"/>
      <c r="DW200" s="299"/>
      <c r="DX200" s="300"/>
      <c r="DY200" s="269"/>
      <c r="DZ200" s="299"/>
      <c r="EA200" s="300"/>
      <c r="EB200" s="1059"/>
      <c r="EC200" s="299"/>
      <c r="ED200" s="276"/>
      <c r="EE200" s="269"/>
      <c r="EF200" s="269"/>
      <c r="EG200" s="316"/>
      <c r="EH200" s="269"/>
      <c r="EI200" s="358"/>
      <c r="EJ200" s="276"/>
      <c r="EK200" s="269"/>
      <c r="EL200" s="269"/>
      <c r="EM200" s="300"/>
      <c r="EN200" s="269"/>
      <c r="EO200" s="299"/>
      <c r="EP200" s="300"/>
      <c r="EQ200" s="269"/>
      <c r="ER200" s="269"/>
      <c r="ES200" s="300"/>
      <c r="ET200" s="269"/>
      <c r="EU200" s="299"/>
      <c r="EV200" s="300"/>
      <c r="EW200" s="269"/>
      <c r="EX200" s="299"/>
      <c r="EY200" s="300"/>
      <c r="EZ200" s="269"/>
      <c r="FA200" s="299"/>
      <c r="FB200" s="300"/>
      <c r="FC200" s="269"/>
      <c r="FD200" s="299"/>
      <c r="FE200" s="300"/>
      <c r="FF200" s="269"/>
      <c r="FG200" s="299"/>
      <c r="FH200" s="300"/>
      <c r="FI200" s="269"/>
      <c r="FJ200" s="299"/>
      <c r="FK200" s="301"/>
      <c r="FL200" s="269"/>
      <c r="FM200" s="269"/>
      <c r="FN200" s="301"/>
      <c r="FO200" s="269"/>
      <c r="FP200" s="269"/>
      <c r="FQ200" s="269"/>
      <c r="FR200" s="300"/>
      <c r="FS200" s="269"/>
      <c r="FT200" s="299"/>
      <c r="FU200" s="300"/>
      <c r="FV200" s="269"/>
      <c r="FW200" s="299"/>
      <c r="FX200" s="301"/>
      <c r="FY200" s="492"/>
      <c r="FZ200" s="359"/>
      <c r="GA200" s="1131"/>
      <c r="GB200" s="316"/>
      <c r="GC200" s="269"/>
      <c r="GD200" s="269"/>
      <c r="GE200" s="554"/>
      <c r="GF200" s="269"/>
      <c r="GG200" s="358"/>
      <c r="GH200" s="276"/>
      <c r="GI200" s="269"/>
      <c r="GJ200" s="269"/>
      <c r="GK200" s="554"/>
      <c r="GL200" s="269"/>
      <c r="GM200" s="358"/>
      <c r="GN200" s="269"/>
      <c r="GO200" s="269"/>
      <c r="GP200" s="269"/>
      <c r="GQ200" s="86"/>
      <c r="GR200" s="618"/>
      <c r="GS200" s="92"/>
      <c r="GT200" s="86"/>
      <c r="GU200" s="618"/>
      <c r="GV200" s="94"/>
      <c r="GW200" s="269"/>
      <c r="GX200" s="269"/>
      <c r="GY200" s="269"/>
      <c r="GZ200" s="86"/>
      <c r="HA200" s="618"/>
      <c r="HB200" s="92"/>
      <c r="HC200" s="86"/>
      <c r="HD200" s="618"/>
      <c r="HE200" s="92"/>
      <c r="HF200" s="691"/>
      <c r="HG200" s="317"/>
      <c r="HH200" s="498"/>
      <c r="HI200" s="691"/>
      <c r="HJ200" s="317"/>
      <c r="HK200" s="498"/>
      <c r="HL200" s="276"/>
      <c r="HM200" s="317"/>
      <c r="HN200" s="317"/>
      <c r="HO200" s="691"/>
      <c r="HP200" s="317"/>
      <c r="HQ200" s="498"/>
      <c r="HR200" s="86"/>
      <c r="HS200" s="720"/>
      <c r="HT200" s="92"/>
      <c r="HU200" s="691"/>
      <c r="HV200" s="317"/>
      <c r="HW200" s="498"/>
      <c r="HX200" s="86"/>
      <c r="HY200" s="720"/>
      <c r="HZ200" s="92"/>
      <c r="IA200" s="316"/>
      <c r="IB200" s="317"/>
      <c r="IC200" s="317"/>
      <c r="ID200" s="86"/>
      <c r="IE200" s="720"/>
      <c r="IF200" s="92"/>
      <c r="IG200" s="316"/>
      <c r="IH200" s="317"/>
      <c r="II200" s="498"/>
      <c r="IJ200" s="316"/>
      <c r="IK200" s="298"/>
      <c r="IL200" s="317"/>
      <c r="IM200" s="86"/>
      <c r="IN200" s="720"/>
      <c r="IO200" s="92"/>
      <c r="IP200" s="86"/>
      <c r="IQ200" s="121"/>
      <c r="IR200" s="92"/>
      <c r="IS200" s="86"/>
      <c r="IT200" s="720"/>
      <c r="IU200" s="92"/>
      <c r="IV200" s="86"/>
      <c r="IW200" s="720"/>
      <c r="IX200" s="92"/>
      <c r="IY200" s="86"/>
      <c r="IZ200" s="720"/>
      <c r="JA200" s="92"/>
      <c r="JB200" s="897"/>
      <c r="JC200" s="720"/>
      <c r="JD200" s="92"/>
      <c r="JE200" s="86"/>
      <c r="JF200" s="720"/>
      <c r="JG200" s="92"/>
      <c r="JH200" s="86"/>
      <c r="JI200" s="720"/>
      <c r="JJ200" s="92"/>
      <c r="JK200" s="86"/>
      <c r="JL200" s="720"/>
      <c r="JM200" s="92"/>
      <c r="JN200" s="86"/>
      <c r="JO200" s="720"/>
      <c r="JP200" s="92"/>
      <c r="JQ200" s="561"/>
      <c r="JR200" s="498"/>
      <c r="JS200" s="223"/>
      <c r="JT200" s="236"/>
      <c r="JU200" s="236"/>
      <c r="JV200" s="236"/>
      <c r="JW200" s="236"/>
      <c r="JX200" s="236"/>
      <c r="JY200" s="236"/>
      <c r="JZ200" s="236"/>
      <c r="KA200" s="236"/>
      <c r="KB200" s="236"/>
      <c r="KC200" s="236"/>
      <c r="KD200" s="236"/>
      <c r="KE200" s="236"/>
      <c r="KF200" s="236"/>
      <c r="KG200" s="236"/>
      <c r="KH200" s="236"/>
      <c r="KI200" s="236"/>
      <c r="KJ200" s="236"/>
      <c r="KK200" s="236"/>
      <c r="KL200" s="236"/>
      <c r="KM200" s="236"/>
      <c r="KN200" s="236"/>
      <c r="KO200" s="236"/>
      <c r="KP200" s="236"/>
      <c r="KQ200" s="236"/>
      <c r="KR200" s="236"/>
      <c r="KS200" s="236"/>
      <c r="KT200" s="143"/>
      <c r="KU200" s="236"/>
      <c r="KV200" s="236"/>
      <c r="KW200" s="236"/>
      <c r="KX200" s="236"/>
      <c r="KY200" s="236"/>
      <c r="KZ200" s="236"/>
      <c r="LA200" s="236"/>
      <c r="LB200" s="236"/>
      <c r="LC200" s="236"/>
      <c r="LD200" s="236"/>
      <c r="LE200" s="236"/>
      <c r="LF200" s="236"/>
      <c r="LG200" s="236"/>
      <c r="LH200" s="236"/>
      <c r="LI200" s="236"/>
      <c r="LJ200" s="236"/>
      <c r="LK200" s="236"/>
      <c r="LL200" s="236"/>
      <c r="LM200" s="236"/>
      <c r="LN200" s="236"/>
      <c r="LO200" s="236"/>
      <c r="LP200" s="236"/>
      <c r="LQ200" s="236"/>
      <c r="LR200" s="143"/>
      <c r="LS200" s="236"/>
      <c r="LT200" s="236"/>
      <c r="LU200" s="236"/>
      <c r="LV200" s="236"/>
      <c r="LW200" s="236"/>
      <c r="LX200" s="236"/>
      <c r="LY200" s="236"/>
      <c r="LZ200" s="236"/>
      <c r="MA200" s="236"/>
      <c r="MB200" s="236"/>
      <c r="MC200" s="236"/>
      <c r="MD200" s="236"/>
      <c r="ME200" s="236"/>
      <c r="MF200" s="236"/>
      <c r="MG200" s="236"/>
      <c r="MH200" s="236"/>
      <c r="MI200" s="236"/>
      <c r="MJ200" s="236"/>
      <c r="MK200" s="236"/>
      <c r="ML200" s="236"/>
      <c r="MM200" s="236"/>
      <c r="MN200" s="236"/>
      <c r="MO200" s="236"/>
      <c r="MP200" s="236"/>
      <c r="MQ200" s="236"/>
      <c r="MR200" s="236"/>
      <c r="MS200" s="236"/>
      <c r="MT200" s="236"/>
      <c r="MU200" s="236"/>
      <c r="MV200" s="236"/>
      <c r="MW200" s="236"/>
      <c r="MX200" s="236"/>
      <c r="MY200" s="236"/>
      <c r="MZ200" s="236"/>
      <c r="NA200" s="236"/>
      <c r="NB200" s="359"/>
      <c r="NC200" s="1159"/>
      <c r="ND200" s="378"/>
      <c r="NE200" s="378"/>
      <c r="NF200" s="382"/>
      <c r="NG200" s="274"/>
      <c r="NH200" s="819"/>
      <c r="NI200" s="269"/>
      <c r="NJ200" s="274"/>
      <c r="NK200" s="1113"/>
      <c r="NL200" s="992"/>
      <c r="NM200" s="413"/>
      <c r="NN200" s="378"/>
      <c r="NO200" s="243"/>
      <c r="NP200" s="243"/>
      <c r="NQ200" s="276"/>
      <c r="NR200" s="254"/>
      <c r="NS200" s="757"/>
      <c r="NT200" s="757"/>
      <c r="NU200" s="758"/>
      <c r="NV200" s="758"/>
      <c r="NW200" s="758"/>
      <c r="NX200" s="234"/>
      <c r="NY200" s="241"/>
      <c r="NZ200" s="241"/>
      <c r="OA200" s="143"/>
      <c r="OB200" s="241"/>
      <c r="OC200" s="241"/>
      <c r="OD200" s="236"/>
      <c r="OE200" s="236"/>
      <c r="OF200" s="236"/>
      <c r="OG200" s="234"/>
      <c r="OH200" s="143"/>
      <c r="OI200" s="236"/>
      <c r="OJ200" s="236"/>
      <c r="OK200" s="236"/>
      <c r="OL200" s="236"/>
      <c r="OM200" s="236"/>
      <c r="ON200" s="236"/>
      <c r="OO200" s="236"/>
      <c r="OP200" s="236"/>
      <c r="OQ200" s="236"/>
      <c r="OR200" s="236"/>
      <c r="OS200" s="236"/>
      <c r="OT200" s="236"/>
      <c r="OU200" s="236"/>
      <c r="OV200" s="236"/>
      <c r="OW200" s="236"/>
      <c r="OX200" s="236"/>
      <c r="OY200" s="236"/>
      <c r="OZ200" s="236"/>
      <c r="PA200" s="236"/>
      <c r="PB200" s="236"/>
      <c r="PC200" s="236"/>
      <c r="PD200" s="236"/>
      <c r="PE200" s="236"/>
      <c r="PF200" s="236"/>
      <c r="PG200" s="236"/>
      <c r="PH200" s="236"/>
      <c r="PI200" s="236"/>
      <c r="PJ200" s="236"/>
      <c r="PK200" s="236"/>
      <c r="PL200" s="236"/>
      <c r="PM200" s="236"/>
      <c r="PN200" s="236"/>
      <c r="PO200" s="236"/>
      <c r="PP200" s="236"/>
      <c r="PQ200" s="236"/>
      <c r="PR200" s="236"/>
      <c r="PS200" s="236"/>
      <c r="PT200" s="236"/>
      <c r="PU200" s="236"/>
      <c r="PV200" s="236"/>
      <c r="PW200" s="236"/>
      <c r="PX200" s="236"/>
      <c r="PY200" s="236"/>
      <c r="PZ200" s="236"/>
      <c r="QA200" s="236"/>
      <c r="QB200" s="236"/>
      <c r="QC200" s="236"/>
      <c r="QD200" s="236"/>
      <c r="QE200" s="236"/>
      <c r="QF200" s="236"/>
      <c r="QG200" s="236"/>
      <c r="QH200" s="236"/>
      <c r="QI200" s="236"/>
      <c r="QJ200" s="236"/>
      <c r="QK200" s="236"/>
      <c r="QL200" s="236"/>
      <c r="QM200" s="236"/>
      <c r="QN200" s="236"/>
      <c r="QO200" s="236"/>
      <c r="QP200" s="236"/>
      <c r="QQ200" s="236"/>
      <c r="QR200" s="236"/>
      <c r="QS200" s="236"/>
      <c r="QT200" s="236"/>
      <c r="QU200" s="236"/>
      <c r="QV200" s="236"/>
      <c r="QW200" s="236"/>
      <c r="QX200" s="236"/>
      <c r="QY200" s="84"/>
      <c r="QZ200" s="84"/>
      <c r="RA200" s="84"/>
      <c r="RB200" s="84"/>
      <c r="RC200" s="84"/>
      <c r="RD200" s="84"/>
      <c r="RE200" s="84"/>
      <c r="RF200" s="84"/>
      <c r="RG200" s="84"/>
      <c r="RH200" s="84"/>
      <c r="RI200" s="84"/>
      <c r="RJ200" s="84"/>
      <c r="RK200" s="84"/>
      <c r="RL200" s="84"/>
      <c r="RM200" s="84"/>
      <c r="RN200" s="84"/>
      <c r="RO200" s="84"/>
      <c r="RP200" s="84"/>
      <c r="RQ200" s="84"/>
      <c r="RR200" s="84"/>
      <c r="RS200" s="84"/>
      <c r="RT200" s="84"/>
      <c r="RU200" s="84"/>
      <c r="RV200" s="84"/>
      <c r="RW200" s="84"/>
      <c r="RX200" s="84"/>
      <c r="RY200" s="84"/>
      <c r="RZ200" s="84"/>
      <c r="SA200" s="84"/>
      <c r="SB200" s="84"/>
      <c r="SC200" s="84"/>
      <c r="SD200" s="84"/>
      <c r="SE200" s="84"/>
      <c r="SF200" s="84"/>
      <c r="SG200" s="84"/>
      <c r="SH200" s="84"/>
      <c r="SI200" s="84"/>
      <c r="SJ200" s="84"/>
      <c r="SK200" s="84"/>
      <c r="SL200" s="84"/>
      <c r="SM200" s="84"/>
      <c r="SN200" s="84"/>
      <c r="SO200" s="84"/>
      <c r="SP200" s="84"/>
      <c r="SQ200" s="84"/>
      <c r="SR200" s="84"/>
      <c r="SS200" s="84"/>
      <c r="ST200" s="84"/>
      <c r="SU200" s="84"/>
      <c r="SV200" s="84"/>
      <c r="SW200" s="84"/>
      <c r="SX200" s="84"/>
      <c r="SY200" s="84"/>
      <c r="SZ200" s="84"/>
      <c r="TA200" s="84"/>
      <c r="TB200" s="84"/>
      <c r="TC200" s="84"/>
      <c r="TD200" s="84"/>
      <c r="TE200" s="84"/>
      <c r="TF200" s="84"/>
      <c r="TG200" s="84"/>
      <c r="TH200" s="84"/>
      <c r="TI200" s="84"/>
      <c r="TJ200" s="84"/>
      <c r="TK200" s="84"/>
      <c r="TL200" s="84"/>
      <c r="TM200" s="84"/>
      <c r="TN200" s="84"/>
      <c r="TO200" s="84"/>
      <c r="TP200" s="84"/>
      <c r="TQ200" s="84"/>
      <c r="TR200" s="84"/>
      <c r="TS200" s="84"/>
      <c r="TT200" s="84"/>
      <c r="TU200" s="84"/>
      <c r="TV200" s="84"/>
      <c r="TW200" s="84"/>
      <c r="TX200" s="84"/>
      <c r="TY200" s="84"/>
      <c r="TZ200" s="84"/>
      <c r="UA200" s="84"/>
      <c r="UB200" s="84"/>
      <c r="UC200" s="84"/>
      <c r="UD200" s="84"/>
      <c r="UE200" s="84"/>
      <c r="UF200" s="84"/>
      <c r="UG200" s="84"/>
      <c r="UH200" s="84"/>
      <c r="UI200" s="84"/>
    </row>
    <row r="201" spans="1:555" s="84" customFormat="1" ht="21.75" customHeight="1" x14ac:dyDescent="0.35">
      <c r="B201" s="1196"/>
      <c r="C201" s="85"/>
      <c r="D201" s="119"/>
      <c r="E201" s="882" t="s">
        <v>79</v>
      </c>
      <c r="F201" s="883">
        <f>(SUM(F177:F186)+F193)</f>
        <v>137274.80500000002</v>
      </c>
      <c r="G201" s="884"/>
      <c r="H201" s="885"/>
      <c r="I201" s="865"/>
      <c r="J201" s="355" t="s">
        <v>158</v>
      </c>
      <c r="K201" s="355">
        <f>MIN(K55:K200)</f>
        <v>-1144.5050000000047</v>
      </c>
      <c r="L201" s="1147"/>
      <c r="M201" s="87"/>
      <c r="N201" s="103"/>
      <c r="O201" s="608">
        <f>SUM(O54:O200)</f>
        <v>0</v>
      </c>
      <c r="P201" s="87"/>
      <c r="Q201" s="527"/>
      <c r="R201" s="608">
        <f>SUM(R54:R200)</f>
        <v>65196.139999999992</v>
      </c>
      <c r="S201" s="87"/>
      <c r="T201" s="90"/>
      <c r="U201" s="608">
        <f>SUM(U54:U200)</f>
        <v>0</v>
      </c>
      <c r="V201" s="86"/>
      <c r="W201" s="527"/>
      <c r="X201" s="608">
        <f>SUM(X54:X200)</f>
        <v>82541.600000000006</v>
      </c>
      <c r="Y201" s="86"/>
      <c r="Z201" s="619"/>
      <c r="AA201" s="608">
        <f>SUM(AA55:AA196)</f>
        <v>0</v>
      </c>
      <c r="AB201" s="87"/>
      <c r="AC201" s="619"/>
      <c r="AD201" s="608">
        <f>SUM(AD54:AD200)</f>
        <v>0</v>
      </c>
      <c r="AE201" s="86"/>
      <c r="AF201" s="619"/>
      <c r="AG201" s="608">
        <f>SUM(AG54:AG200)</f>
        <v>39480.25</v>
      </c>
      <c r="AH201" s="87"/>
      <c r="AI201" s="1103"/>
      <c r="AJ201" s="608">
        <f>SUM(AJ54:AJ200)</f>
        <v>0</v>
      </c>
      <c r="AK201" s="87"/>
      <c r="AL201" s="619"/>
      <c r="AM201" s="608">
        <f>SUM(AM54:AM200)</f>
        <v>0</v>
      </c>
      <c r="AN201" s="87"/>
      <c r="AO201" s="522"/>
      <c r="AP201" s="608">
        <f>SUM(AP54:AP200)</f>
        <v>93157.75</v>
      </c>
      <c r="AQ201" s="662"/>
      <c r="AR201" s="522"/>
      <c r="AS201" s="1083">
        <f>SUM(AS54:AS200)</f>
        <v>0</v>
      </c>
      <c r="AT201" s="671"/>
      <c r="AU201" s="522"/>
      <c r="AV201" s="608">
        <f>SUM(AV54:AV200)</f>
        <v>0</v>
      </c>
      <c r="AW201" s="173"/>
      <c r="AX201" s="522"/>
      <c r="AY201" s="679">
        <f>SUM(AY54:AY200)</f>
        <v>29381.919999999998</v>
      </c>
      <c r="AZ201" s="86"/>
      <c r="BA201" s="89"/>
      <c r="BB201" s="608">
        <f>SUM(BB54:BB200)</f>
        <v>0</v>
      </c>
      <c r="BC201" s="87"/>
      <c r="BD201" s="89"/>
      <c r="BE201" s="608">
        <f>SUM(BE54:BE200)</f>
        <v>0</v>
      </c>
      <c r="BF201" s="86"/>
      <c r="BG201" s="244"/>
      <c r="BH201" s="608">
        <f>SUM(BH54:BH200)</f>
        <v>0</v>
      </c>
      <c r="BI201" s="86"/>
      <c r="BJ201" s="412"/>
      <c r="BK201" s="608">
        <f>SUM(BK54:BK200)</f>
        <v>0</v>
      </c>
      <c r="BL201" s="190"/>
      <c r="BM201" s="202"/>
      <c r="BN201" s="608">
        <f>SUM(BN54:BN200)</f>
        <v>145662.495</v>
      </c>
      <c r="BO201" s="86"/>
      <c r="BP201" s="244"/>
      <c r="BQ201" s="608">
        <f>SUM(BQ54:BQ200)</f>
        <v>0</v>
      </c>
      <c r="BR201" s="86"/>
      <c r="BS201" s="619"/>
      <c r="BT201" s="608">
        <f>SUM(BT54:BT200)</f>
        <v>0</v>
      </c>
      <c r="BU201" s="86"/>
      <c r="BV201" s="619"/>
      <c r="BW201" s="608">
        <f>SUM(BW54:BW200)</f>
        <v>114078.125</v>
      </c>
      <c r="BX201" s="86"/>
      <c r="BY201" s="244"/>
      <c r="BZ201" s="608">
        <f>SUM(BZ54:BZ200)</f>
        <v>0</v>
      </c>
      <c r="CA201" s="192"/>
      <c r="CB201" s="88"/>
      <c r="CC201" s="608">
        <f>SUM(CC54:CC200)</f>
        <v>0</v>
      </c>
      <c r="CD201" s="192"/>
      <c r="CE201" s="88"/>
      <c r="CF201" s="608">
        <f>SUM(CF54:CF200)</f>
        <v>0</v>
      </c>
      <c r="CG201" s="86"/>
      <c r="CH201" s="522"/>
      <c r="CI201" s="608">
        <f>SUM(CI54:CI200)</f>
        <v>35519</v>
      </c>
      <c r="CJ201" s="86"/>
      <c r="CK201" s="89"/>
      <c r="CL201" s="608">
        <f>SUM(CL54:CL200)</f>
        <v>0</v>
      </c>
      <c r="CM201" s="87"/>
      <c r="CN201" s="89"/>
      <c r="CO201" s="679">
        <f>SUM(CO54:CO200)</f>
        <v>0</v>
      </c>
      <c r="CP201" s="176"/>
      <c r="CQ201" s="89"/>
      <c r="CR201" s="809">
        <f>SUM(CR54:CR200)</f>
        <v>0</v>
      </c>
      <c r="CS201" s="87"/>
      <c r="CT201" s="89"/>
      <c r="CU201" s="608">
        <f>SUM(CU54:CU200)</f>
        <v>0</v>
      </c>
      <c r="CV201" s="85"/>
      <c r="CW201" s="85"/>
      <c r="CX201" s="225"/>
      <c r="CY201" s="1127"/>
      <c r="CZ201" s="318"/>
      <c r="DA201" s="230"/>
      <c r="DB201" s="305">
        <f>SUM(DB55:DB200)</f>
        <v>0</v>
      </c>
      <c r="DC201" s="318"/>
      <c r="DD201" s="230"/>
      <c r="DE201" s="305">
        <f>SUM(DE55:DE200)</f>
        <v>0</v>
      </c>
      <c r="DF201" s="609"/>
      <c r="DG201" s="278"/>
      <c r="DH201" s="305">
        <f>SUM(DH55:DH200)</f>
        <v>0</v>
      </c>
      <c r="DI201" s="609"/>
      <c r="DJ201" s="278"/>
      <c r="DK201" s="305">
        <f>SUM(DK55:DK200)</f>
        <v>0</v>
      </c>
      <c r="DL201" s="591"/>
      <c r="DM201" s="230"/>
      <c r="DN201" s="305">
        <f>SUM(DN55:DN200)</f>
        <v>0</v>
      </c>
      <c r="DO201" s="87"/>
      <c r="DP201" s="619"/>
      <c r="DQ201" s="608">
        <f>SUM(DQ54:DQ200)</f>
        <v>0</v>
      </c>
      <c r="DR201" s="86"/>
      <c r="DS201" s="619"/>
      <c r="DT201" s="608">
        <f>SUM(DT54:DT200)</f>
        <v>0</v>
      </c>
      <c r="DU201" s="319"/>
      <c r="DV201" s="278"/>
      <c r="DW201" s="608">
        <f>SUM(DW54:DW200)</f>
        <v>0</v>
      </c>
      <c r="DX201" s="319"/>
      <c r="DY201" s="278"/>
      <c r="DZ201" s="608">
        <f>SUM(DZ54:DZ200)</f>
        <v>0</v>
      </c>
      <c r="EA201" s="319"/>
      <c r="EB201" s="1060"/>
      <c r="EC201" s="608">
        <f>SUM(EC54:EC200)</f>
        <v>0</v>
      </c>
      <c r="ED201" s="682"/>
      <c r="EE201" s="679"/>
      <c r="EF201" s="608">
        <f>SUM(EF54:EF200)</f>
        <v>0</v>
      </c>
      <c r="EG201" s="684"/>
      <c r="EH201" s="679"/>
      <c r="EI201" s="608">
        <f>SUM(EI54:EI200)</f>
        <v>0</v>
      </c>
      <c r="EJ201" s="682"/>
      <c r="EK201" s="679"/>
      <c r="EL201" s="608">
        <f>SUM(EL54:EL200)</f>
        <v>0</v>
      </c>
      <c r="EM201" s="319"/>
      <c r="EN201" s="278"/>
      <c r="EO201" s="608">
        <f>SUM(EO54:EO200)</f>
        <v>0</v>
      </c>
      <c r="EP201" s="319"/>
      <c r="EQ201" s="278"/>
      <c r="ER201" s="608">
        <f>SUM(ER55:ER198)</f>
        <v>0</v>
      </c>
      <c r="ES201" s="319"/>
      <c r="ET201" s="278"/>
      <c r="EU201" s="608">
        <f>SUM(EU54:EU200)</f>
        <v>0</v>
      </c>
      <c r="EV201" s="319"/>
      <c r="EW201" s="278"/>
      <c r="EX201" s="608">
        <f>SUM(EX54:EX200)</f>
        <v>0</v>
      </c>
      <c r="EY201" s="319"/>
      <c r="EZ201" s="278"/>
      <c r="FA201" s="608">
        <f>SUM(FA54:FA200)</f>
        <v>0</v>
      </c>
      <c r="FB201" s="319"/>
      <c r="FC201" s="278"/>
      <c r="FD201" s="608">
        <f>SUM(FD54:FD200)</f>
        <v>0</v>
      </c>
      <c r="FE201" s="319"/>
      <c r="FF201" s="278"/>
      <c r="FG201" s="608">
        <f>SUM(FG54:FG200)</f>
        <v>0</v>
      </c>
      <c r="FH201" s="319"/>
      <c r="FI201" s="278"/>
      <c r="FJ201" s="608">
        <f>SUM(FJ54:FJ200)</f>
        <v>0</v>
      </c>
      <c r="FK201" s="320"/>
      <c r="FL201" s="278"/>
      <c r="FM201" s="608">
        <f>SUM(FM54:FM200)</f>
        <v>0</v>
      </c>
      <c r="FN201" s="320"/>
      <c r="FO201" s="278"/>
      <c r="FP201" s="679">
        <f>SUM(FP54:FP200)</f>
        <v>0</v>
      </c>
      <c r="FQ201" s="679"/>
      <c r="FR201" s="319"/>
      <c r="FS201" s="278"/>
      <c r="FT201" s="608">
        <f>SUM(FT54:FT200)</f>
        <v>0</v>
      </c>
      <c r="FU201" s="319"/>
      <c r="FV201" s="278"/>
      <c r="FW201" s="608">
        <f>SUM(FW54:FW200)</f>
        <v>0</v>
      </c>
      <c r="FX201" s="320"/>
      <c r="FY201" s="494"/>
      <c r="FZ201" s="368"/>
      <c r="GA201" s="1133"/>
      <c r="GB201" s="318"/>
      <c r="GC201" s="278"/>
      <c r="GD201" s="275">
        <f>SUM(GD55:GD199)</f>
        <v>0</v>
      </c>
      <c r="GE201" s="555"/>
      <c r="GF201" s="275"/>
      <c r="GG201" s="393">
        <f>SUM(GG55:GG200)</f>
        <v>0</v>
      </c>
      <c r="GH201" s="277"/>
      <c r="GI201" s="278"/>
      <c r="GJ201" s="275">
        <f>SUM(GJ55:GJ200)</f>
        <v>0</v>
      </c>
      <c r="GK201" s="556"/>
      <c r="GL201" s="278"/>
      <c r="GM201" s="393">
        <f>SUM(GM55:GM200)</f>
        <v>0</v>
      </c>
      <c r="GN201" s="275"/>
      <c r="GO201" s="275"/>
      <c r="GP201" s="275">
        <f>SUM(GP55:GP200)</f>
        <v>0</v>
      </c>
      <c r="GQ201" s="86"/>
      <c r="GR201" s="619"/>
      <c r="GS201" s="608">
        <f>SUM(GS54:GS200)</f>
        <v>0</v>
      </c>
      <c r="GT201" s="86"/>
      <c r="GU201" s="619"/>
      <c r="GV201" s="608">
        <f>SUM(GV54:GV200)</f>
        <v>0</v>
      </c>
      <c r="GW201" s="275"/>
      <c r="GX201" s="275"/>
      <c r="GY201" s="275">
        <f>SUM(GY55:GY200)</f>
        <v>0</v>
      </c>
      <c r="GZ201" s="86"/>
      <c r="HA201" s="619"/>
      <c r="HB201" s="608">
        <f>SUM(HB54:HB200)</f>
        <v>0</v>
      </c>
      <c r="HC201" s="86"/>
      <c r="HD201" s="619"/>
      <c r="HE201" s="679">
        <f>SUM(HE54:HE200)</f>
        <v>0</v>
      </c>
      <c r="HF201" s="692"/>
      <c r="HG201" s="230"/>
      <c r="HH201" s="608">
        <f>SUM(HH54:HH200)</f>
        <v>0</v>
      </c>
      <c r="HI201" s="692"/>
      <c r="HJ201" s="230"/>
      <c r="HK201" s="608">
        <f>SUM(HK54:HK200)</f>
        <v>0</v>
      </c>
      <c r="HL201" s="277"/>
      <c r="HM201" s="230"/>
      <c r="HN201" s="679">
        <f>SUM(HN54:HN200)</f>
        <v>0</v>
      </c>
      <c r="HO201" s="691"/>
      <c r="HP201" s="230"/>
      <c r="HQ201" s="608">
        <f>SUM(HQ54:HQ200)</f>
        <v>0</v>
      </c>
      <c r="HR201" s="86"/>
      <c r="HS201" s="731"/>
      <c r="HT201" s="608"/>
      <c r="HU201" s="692"/>
      <c r="HV201" s="230"/>
      <c r="HW201" s="608">
        <f>SUM(HW54:HW200)</f>
        <v>0</v>
      </c>
      <c r="HX201" s="86"/>
      <c r="HY201" s="731"/>
      <c r="HZ201" s="679"/>
      <c r="IA201" s="318"/>
      <c r="IB201" s="230"/>
      <c r="IC201" s="679">
        <f>SUM(IC54:IC200)</f>
        <v>0</v>
      </c>
      <c r="ID201" s="86"/>
      <c r="IE201" s="731"/>
      <c r="IF201" s="608">
        <f>SUM(IF55:IF200)</f>
        <v>0</v>
      </c>
      <c r="IG201" s="318"/>
      <c r="IH201" s="230"/>
      <c r="II201" s="608">
        <f>SUM(II54:II200)</f>
        <v>0</v>
      </c>
      <c r="IJ201" s="318"/>
      <c r="IK201" s="304"/>
      <c r="IL201" s="608">
        <f>SUM(IL54:IL200)</f>
        <v>0</v>
      </c>
      <c r="IM201" s="86"/>
      <c r="IN201" s="731"/>
      <c r="IO201" s="608">
        <f>SUM(IO55:IO200)</f>
        <v>0</v>
      </c>
      <c r="IP201" s="86"/>
      <c r="IQ201" s="202"/>
      <c r="IR201" s="608">
        <f>SUM(IR54:IR200)</f>
        <v>0</v>
      </c>
      <c r="IS201" s="86"/>
      <c r="IT201" s="731"/>
      <c r="IU201" s="608"/>
      <c r="IV201" s="86"/>
      <c r="IW201" s="731"/>
      <c r="IX201" s="608">
        <f>SUM(IX54:IX200)</f>
        <v>0</v>
      </c>
      <c r="IY201" s="86"/>
      <c r="IZ201" s="731"/>
      <c r="JA201" s="608">
        <f>SUM(JA54:JA200)</f>
        <v>0</v>
      </c>
      <c r="JB201" s="897"/>
      <c r="JC201" s="731"/>
      <c r="JD201" s="608">
        <f>SUM(JD55:JD200)</f>
        <v>0</v>
      </c>
      <c r="JE201" s="86"/>
      <c r="JF201" s="731"/>
      <c r="JG201" s="608">
        <f>SUM(JG55:JG200)</f>
        <v>0</v>
      </c>
      <c r="JH201" s="86"/>
      <c r="JI201" s="731"/>
      <c r="JJ201" s="608">
        <f>SUM(JJ55:JJ200)</f>
        <v>0</v>
      </c>
      <c r="JK201" s="86"/>
      <c r="JL201" s="731"/>
      <c r="JM201" s="608">
        <f>SUM(JM55:JM200)</f>
        <v>0</v>
      </c>
      <c r="JN201" s="86"/>
      <c r="JO201" s="731"/>
      <c r="JP201" s="608">
        <f>SUM(JP55:JP200)</f>
        <v>0</v>
      </c>
      <c r="JQ201" s="563"/>
      <c r="JR201" s="608"/>
      <c r="JS201" s="225"/>
      <c r="JT201" s="236"/>
      <c r="JU201" s="236"/>
      <c r="JV201" s="236"/>
      <c r="JW201" s="236"/>
      <c r="JX201" s="236"/>
      <c r="JY201" s="236"/>
      <c r="JZ201" s="236"/>
      <c r="KA201" s="236"/>
      <c r="KB201" s="236"/>
      <c r="KC201" s="236"/>
      <c r="KD201" s="236"/>
      <c r="KE201" s="236"/>
      <c r="KF201" s="236"/>
      <c r="KG201" s="236"/>
      <c r="KH201" s="236"/>
      <c r="KI201" s="236"/>
      <c r="KJ201" s="236"/>
      <c r="KK201" s="236"/>
      <c r="KL201" s="236"/>
      <c r="KM201" s="236"/>
      <c r="KN201" s="236"/>
      <c r="KO201" s="236"/>
      <c r="KP201" s="236"/>
      <c r="KQ201" s="236"/>
      <c r="KR201" s="236"/>
      <c r="KS201" s="236"/>
      <c r="KT201" s="143"/>
      <c r="KU201" s="236"/>
      <c r="KV201" s="236"/>
      <c r="KW201" s="236"/>
      <c r="KX201" s="236"/>
      <c r="KY201" s="236"/>
      <c r="KZ201" s="236"/>
      <c r="LA201" s="236"/>
      <c r="LB201" s="236"/>
      <c r="LC201" s="236"/>
      <c r="LD201" s="236"/>
      <c r="LE201" s="236"/>
      <c r="LF201" s="236"/>
      <c r="LG201" s="236"/>
      <c r="LH201" s="236"/>
      <c r="LI201" s="236"/>
      <c r="LJ201" s="236"/>
      <c r="LK201" s="236"/>
      <c r="LL201" s="236"/>
      <c r="LM201" s="236"/>
      <c r="LN201" s="236"/>
      <c r="LO201" s="236"/>
      <c r="LP201" s="236"/>
      <c r="LQ201" s="236"/>
      <c r="LR201" s="143"/>
      <c r="LS201" s="236"/>
      <c r="LT201" s="236"/>
      <c r="LU201" s="236"/>
      <c r="LV201" s="236"/>
      <c r="LW201" s="236"/>
      <c r="LX201" s="236"/>
      <c r="LY201" s="236"/>
      <c r="LZ201" s="236"/>
      <c r="MA201" s="236"/>
      <c r="MB201" s="236"/>
      <c r="MC201" s="236"/>
      <c r="MD201" s="236"/>
      <c r="ME201" s="236"/>
      <c r="MF201" s="236"/>
      <c r="MG201" s="236"/>
      <c r="MH201" s="236"/>
      <c r="MI201" s="236"/>
      <c r="MJ201" s="236"/>
      <c r="MK201" s="236"/>
      <c r="ML201" s="236"/>
      <c r="MM201" s="236"/>
      <c r="MN201" s="236"/>
      <c r="MO201" s="236"/>
      <c r="MP201" s="236"/>
      <c r="MQ201" s="236"/>
      <c r="MR201" s="236"/>
      <c r="MS201" s="236"/>
      <c r="MT201" s="236"/>
      <c r="MU201" s="236"/>
      <c r="MV201" s="236"/>
      <c r="MW201" s="236"/>
      <c r="MX201" s="236"/>
      <c r="MY201" s="236"/>
      <c r="MZ201" s="236"/>
      <c r="NA201" s="236"/>
      <c r="NB201" s="368"/>
      <c r="NC201" s="1159"/>
      <c r="ND201" s="378"/>
      <c r="NE201" s="378"/>
      <c r="NF201" s="382"/>
      <c r="NG201" s="414"/>
      <c r="NH201" s="820"/>
      <c r="NI201" s="397"/>
      <c r="NJ201" s="414"/>
      <c r="NK201" s="1114"/>
      <c r="NL201" s="993"/>
      <c r="NM201" s="413"/>
      <c r="NN201" s="378"/>
      <c r="NO201" s="243"/>
      <c r="NP201" s="243"/>
      <c r="NQ201" s="276"/>
      <c r="NR201" s="254"/>
      <c r="NS201" s="757"/>
      <c r="NT201" s="757"/>
      <c r="NU201" s="758"/>
      <c r="NV201" s="758"/>
      <c r="NW201" s="758"/>
      <c r="NX201" s="234"/>
      <c r="NY201" s="241"/>
      <c r="NZ201" s="241"/>
      <c r="OA201" s="143"/>
      <c r="OB201" s="241"/>
      <c r="OC201" s="241"/>
      <c r="OD201" s="236"/>
      <c r="OE201" s="236"/>
      <c r="OF201" s="236"/>
      <c r="OG201" s="234"/>
      <c r="OH201" s="143"/>
      <c r="OI201" s="236"/>
      <c r="OJ201" s="236"/>
      <c r="OK201" s="236"/>
      <c r="OL201" s="236"/>
      <c r="OM201" s="236"/>
      <c r="ON201" s="236"/>
      <c r="OO201" s="236"/>
      <c r="OP201" s="236"/>
      <c r="OQ201" s="236"/>
      <c r="OR201" s="236"/>
      <c r="OS201" s="236"/>
      <c r="OT201" s="236"/>
      <c r="OU201" s="236"/>
      <c r="OV201" s="236"/>
      <c r="OW201" s="236"/>
      <c r="OX201" s="236"/>
      <c r="OY201" s="236"/>
      <c r="OZ201" s="236"/>
      <c r="PA201" s="236"/>
      <c r="PB201" s="236"/>
      <c r="PC201" s="236"/>
      <c r="PD201" s="236"/>
      <c r="PE201" s="236"/>
      <c r="PF201" s="236"/>
      <c r="PG201" s="236"/>
      <c r="PH201" s="236"/>
      <c r="PI201" s="236"/>
      <c r="PJ201" s="236"/>
      <c r="PK201" s="236"/>
      <c r="PL201" s="236"/>
      <c r="PM201" s="236"/>
      <c r="PN201" s="236"/>
      <c r="PO201" s="236"/>
      <c r="PP201" s="236"/>
      <c r="PQ201" s="236"/>
      <c r="PR201" s="236"/>
      <c r="PS201" s="236"/>
      <c r="PT201" s="236"/>
      <c r="PU201" s="236"/>
      <c r="PV201" s="236"/>
      <c r="PW201" s="236"/>
      <c r="PX201" s="236"/>
      <c r="PY201" s="236"/>
      <c r="PZ201" s="236"/>
      <c r="QA201" s="236"/>
      <c r="QB201" s="236"/>
      <c r="QC201" s="236"/>
      <c r="QD201" s="236"/>
      <c r="QE201" s="236"/>
      <c r="QF201" s="236"/>
      <c r="QG201" s="236"/>
      <c r="QH201" s="236"/>
      <c r="QI201" s="236"/>
      <c r="QJ201" s="236"/>
      <c r="QK201" s="236"/>
      <c r="QL201" s="236"/>
      <c r="QM201" s="236"/>
      <c r="QN201" s="236"/>
      <c r="QO201" s="236"/>
      <c r="QP201" s="236"/>
      <c r="QQ201" s="236"/>
      <c r="QR201" s="236"/>
      <c r="QS201" s="236"/>
      <c r="QT201" s="236"/>
      <c r="QU201" s="236"/>
      <c r="QV201" s="236"/>
      <c r="QW201" s="236"/>
      <c r="QX201" s="236"/>
    </row>
    <row r="202" spans="1:555" s="84" customFormat="1" ht="21.75" customHeight="1" x14ac:dyDescent="0.3">
      <c r="B202" s="1196"/>
      <c r="C202" s="85"/>
      <c r="D202" s="119"/>
      <c r="E202" s="119"/>
      <c r="F202" s="89"/>
      <c r="G202" s="884"/>
      <c r="H202" s="885"/>
      <c r="I202" s="865"/>
      <c r="J202" s="865"/>
      <c r="K202" s="119"/>
      <c r="L202" s="1147"/>
      <c r="M202" s="87" t="s">
        <v>81</v>
      </c>
      <c r="N202" s="103"/>
      <c r="O202" s="97">
        <f>MIN(O54:O196)</f>
        <v>0</v>
      </c>
      <c r="P202" s="87"/>
      <c r="Q202" s="527"/>
      <c r="R202" s="97">
        <f>MIN(R54:R196)</f>
        <v>-378.25</v>
      </c>
      <c r="S202" s="87"/>
      <c r="T202" s="90"/>
      <c r="U202" s="97">
        <f>MIN(U54:U196)</f>
        <v>0</v>
      </c>
      <c r="V202" s="86"/>
      <c r="W202" s="527"/>
      <c r="X202" s="97">
        <f>MIN(X54:X196)</f>
        <v>-708.5</v>
      </c>
      <c r="Y202" s="86"/>
      <c r="Z202" s="619"/>
      <c r="AA202" s="97">
        <f>MIN(AA54:AA196)</f>
        <v>0</v>
      </c>
      <c r="AB202" s="87"/>
      <c r="AC202" s="619"/>
      <c r="AD202" s="97">
        <f>MIN(AD54:AD196)</f>
        <v>0</v>
      </c>
      <c r="AE202" s="86"/>
      <c r="AF202" s="619"/>
      <c r="AG202" s="97">
        <f>MIN(AG54:AG196)</f>
        <v>-436</v>
      </c>
      <c r="AH202" s="87"/>
      <c r="AI202" s="1103"/>
      <c r="AJ202" s="97">
        <f>MIN(AJ54:AJ196)</f>
        <v>0</v>
      </c>
      <c r="AK202" s="86"/>
      <c r="AL202" s="619"/>
      <c r="AM202" s="97">
        <f>MIN(AM54:AM196)</f>
        <v>0</v>
      </c>
      <c r="AN202" s="87"/>
      <c r="AO202" s="522"/>
      <c r="AP202" s="97">
        <f>MIN(AP54:AP196)</f>
        <v>-1792</v>
      </c>
      <c r="AQ202" s="663"/>
      <c r="AR202" s="1087"/>
      <c r="AS202" s="1084"/>
      <c r="AT202" s="671"/>
      <c r="AU202" s="522"/>
      <c r="AV202" s="619"/>
      <c r="AW202" s="677"/>
      <c r="AX202" s="1089"/>
      <c r="AY202" s="650"/>
      <c r="AZ202" s="86"/>
      <c r="BA202" s="89"/>
      <c r="BB202" s="97">
        <f>MIN(BB54:BB196)</f>
        <v>0</v>
      </c>
      <c r="BC202" s="87"/>
      <c r="BD202" s="89"/>
      <c r="BE202" s="97">
        <f>MIN(BE54:BE196)</f>
        <v>0</v>
      </c>
      <c r="BF202" s="86"/>
      <c r="BG202" s="244"/>
      <c r="BH202" s="97">
        <f>MIN(BH54:BH196)</f>
        <v>0</v>
      </c>
      <c r="BI202" s="86"/>
      <c r="BJ202" s="412"/>
      <c r="BK202" s="97">
        <f>MIN(BK54:BK196)</f>
        <v>0</v>
      </c>
      <c r="BL202" s="87"/>
      <c r="BM202" s="202"/>
      <c r="BN202" s="97">
        <f>MIN(BN54:BN196)</f>
        <v>-1321.875</v>
      </c>
      <c r="BO202" s="87"/>
      <c r="BP202" s="244"/>
      <c r="BQ202" s="97">
        <f>MIN(BQ54:BQ196)</f>
        <v>0</v>
      </c>
      <c r="BR202" s="86"/>
      <c r="BS202" s="619"/>
      <c r="BT202" s="97">
        <f>MIN(BT54:BT196)</f>
        <v>0</v>
      </c>
      <c r="BU202" s="86"/>
      <c r="BV202" s="619"/>
      <c r="BW202" s="97">
        <f>MIN(BW54:BW196)</f>
        <v>-1515.625</v>
      </c>
      <c r="BX202" s="86"/>
      <c r="BY202" s="244"/>
      <c r="BZ202" s="97">
        <f>MIN(BZ54:BZ196)</f>
        <v>0</v>
      </c>
      <c r="CA202" s="192"/>
      <c r="CB202" s="88"/>
      <c r="CC202" s="97">
        <f>MIN(CC54:CC196)</f>
        <v>0</v>
      </c>
      <c r="CD202" s="192"/>
      <c r="CE202" s="88"/>
      <c r="CF202" s="97">
        <f>MIN(CF54:CF196)</f>
        <v>0</v>
      </c>
      <c r="CG202" s="86"/>
      <c r="CH202" s="522"/>
      <c r="CI202" s="227">
        <f>MIN(CI54:CI196)</f>
        <v>-959</v>
      </c>
      <c r="CJ202" s="86"/>
      <c r="CK202" s="89"/>
      <c r="CL202" s="97">
        <f>MIN(CL54:CL196)</f>
        <v>0</v>
      </c>
      <c r="CM202" s="87"/>
      <c r="CN202" s="89"/>
      <c r="CO202" s="802">
        <f>MIN(CO54:CO196)</f>
        <v>0</v>
      </c>
      <c r="CP202" s="176"/>
      <c r="CQ202" s="89"/>
      <c r="CR202" s="227">
        <f>MIN(CR54:CR196)</f>
        <v>0</v>
      </c>
      <c r="CS202" s="87"/>
      <c r="CT202" s="89"/>
      <c r="CU202" s="97">
        <f>MIN(CU54:CU196)</f>
        <v>0</v>
      </c>
      <c r="CV202" s="85"/>
      <c r="CW202" s="85"/>
      <c r="CX202" s="225"/>
      <c r="CY202" s="1127"/>
      <c r="CZ202" s="318"/>
      <c r="DA202" s="230"/>
      <c r="DB202" s="321"/>
      <c r="DC202" s="318"/>
      <c r="DD202" s="230"/>
      <c r="DE202" s="321"/>
      <c r="DF202" s="591"/>
      <c r="DG202" s="278"/>
      <c r="DH202" s="321"/>
      <c r="DI202" s="591"/>
      <c r="DJ202" s="415"/>
      <c r="DK202" s="321">
        <f>MIN(DK54:DK196)</f>
        <v>0</v>
      </c>
      <c r="DL202" s="591"/>
      <c r="DM202" s="230"/>
      <c r="DN202" s="321">
        <f>MIN(DN54:DN196)</f>
        <v>0</v>
      </c>
      <c r="DO202" s="319"/>
      <c r="DP202" s="278"/>
      <c r="DQ202" s="321">
        <f>MIN(DQ54:DQ196)</f>
        <v>0</v>
      </c>
      <c r="DR202" s="319"/>
      <c r="DS202" s="278"/>
      <c r="DT202" s="321">
        <f>MIN(DT54:DT196)</f>
        <v>0</v>
      </c>
      <c r="DU202" s="319"/>
      <c r="DV202" s="278"/>
      <c r="DW202" s="321">
        <f>MIN(DW54:DW196)</f>
        <v>0</v>
      </c>
      <c r="DX202" s="319"/>
      <c r="DY202" s="278"/>
      <c r="DZ202" s="321">
        <f>MIN(DZ54:DZ196)</f>
        <v>0</v>
      </c>
      <c r="EA202" s="319"/>
      <c r="EB202" s="1060"/>
      <c r="EC202" s="321">
        <f>MIN(EC54:EC196)</f>
        <v>0</v>
      </c>
      <c r="ED202" s="670"/>
      <c r="EE202" s="315"/>
      <c r="EF202" s="315"/>
      <c r="EG202" s="389"/>
      <c r="EH202" s="315"/>
      <c r="EI202" s="321"/>
      <c r="EJ202" s="670"/>
      <c r="EK202" s="315"/>
      <c r="EL202" s="315"/>
      <c r="EM202" s="319"/>
      <c r="EN202" s="278"/>
      <c r="EO202" s="322">
        <f>MIN(EO54:EO196)</f>
        <v>0</v>
      </c>
      <c r="EP202" s="319"/>
      <c r="EQ202" s="278"/>
      <c r="ER202" s="278"/>
      <c r="ES202" s="319"/>
      <c r="ET202" s="278"/>
      <c r="EU202" s="322">
        <f>MIN(EU54:EU196)</f>
        <v>0</v>
      </c>
      <c r="EV202" s="319"/>
      <c r="EW202" s="278"/>
      <c r="EX202" s="322">
        <f>MIN(EX54:EX196)</f>
        <v>0</v>
      </c>
      <c r="EY202" s="319"/>
      <c r="EZ202" s="278"/>
      <c r="FA202" s="322">
        <f>MIN(FA54:FA196)</f>
        <v>0</v>
      </c>
      <c r="FB202" s="319"/>
      <c r="FC202" s="278"/>
      <c r="FD202" s="322">
        <f>MIN(FD54:FD196)</f>
        <v>0</v>
      </c>
      <c r="FE202" s="319"/>
      <c r="FF202" s="278"/>
      <c r="FG202" s="322">
        <f>MIN(FG54:FG196)</f>
        <v>0</v>
      </c>
      <c r="FH202" s="319"/>
      <c r="FI202" s="278"/>
      <c r="FJ202" s="322">
        <f>MIN(FJ54:FJ196)</f>
        <v>0</v>
      </c>
      <c r="FK202" s="278"/>
      <c r="FL202" s="278"/>
      <c r="FM202" s="314">
        <f>MIN(FM54:FM196)</f>
        <v>0</v>
      </c>
      <c r="FN202" s="320"/>
      <c r="FO202" s="278"/>
      <c r="FP202" s="314">
        <f>MIN(FP54:FP196)</f>
        <v>0</v>
      </c>
      <c r="FQ202" s="314"/>
      <c r="FR202" s="319"/>
      <c r="FS202" s="278"/>
      <c r="FT202" s="322">
        <f>MIN(FT54:FT196)</f>
        <v>0</v>
      </c>
      <c r="FU202" s="319"/>
      <c r="FV202" s="278"/>
      <c r="FW202" s="322">
        <f>MIN(FW54:FW196)</f>
        <v>0</v>
      </c>
      <c r="FX202" s="495"/>
      <c r="FY202" s="496"/>
      <c r="FZ202" s="845"/>
      <c r="GA202" s="1133"/>
      <c r="GB202" s="395">
        <f>MIN(GB54:GB196)</f>
        <v>0</v>
      </c>
      <c r="GC202" s="278"/>
      <c r="GD202" s="278"/>
      <c r="GE202" s="556"/>
      <c r="GF202" s="278"/>
      <c r="GG202" s="394"/>
      <c r="GH202" s="277"/>
      <c r="GI202" s="278"/>
      <c r="GJ202" s="278"/>
      <c r="GK202" s="603"/>
      <c r="GL202" s="604"/>
      <c r="GM202" s="558"/>
      <c r="GN202" s="604"/>
      <c r="GO202" s="604"/>
      <c r="GP202" s="604"/>
      <c r="GQ202" s="638"/>
      <c r="GR202" s="604"/>
      <c r="GS202" s="604"/>
      <c r="GT202" s="638"/>
      <c r="GU202" s="604"/>
      <c r="GV202" s="604"/>
      <c r="GW202" s="638"/>
      <c r="GX202" s="604"/>
      <c r="GY202" s="604"/>
      <c r="GZ202" s="638"/>
      <c r="HA202" s="604"/>
      <c r="HB202" s="604"/>
      <c r="HC202" s="638"/>
      <c r="HD202" s="604"/>
      <c r="HE202" s="604"/>
      <c r="HF202" s="692"/>
      <c r="HG202" s="230"/>
      <c r="HH202" s="564"/>
      <c r="HI202" s="692"/>
      <c r="HJ202" s="230"/>
      <c r="HK202" s="564"/>
      <c r="HL202" s="277"/>
      <c r="HM202" s="230"/>
      <c r="HN202" s="230"/>
      <c r="HO202" s="692"/>
      <c r="HP202" s="230"/>
      <c r="HQ202" s="564"/>
      <c r="HR202" s="86"/>
      <c r="HS202" s="731"/>
      <c r="HT202" s="97"/>
      <c r="HU202" s="692"/>
      <c r="HV202" s="230"/>
      <c r="HW202" s="564"/>
      <c r="HX202" s="86"/>
      <c r="HY202" s="731"/>
      <c r="HZ202" s="802"/>
      <c r="IA202" s="318"/>
      <c r="IB202" s="230"/>
      <c r="IC202" s="230"/>
      <c r="ID202" s="86"/>
      <c r="IE202" s="731"/>
      <c r="IF202" s="97">
        <f>MIN(IF54:IF196)</f>
        <v>0</v>
      </c>
      <c r="IG202" s="318"/>
      <c r="IH202" s="230"/>
      <c r="II202" s="564"/>
      <c r="IJ202" s="318"/>
      <c r="IK202" s="304"/>
      <c r="IL202" s="230"/>
      <c r="IM202" s="86"/>
      <c r="IN202" s="731"/>
      <c r="IO202" s="97">
        <f>MIN(IO54:IO196)</f>
        <v>0</v>
      </c>
      <c r="IP202" s="86"/>
      <c r="IQ202" s="202"/>
      <c r="IR202" s="97">
        <f>MIN(IR54:IR196)</f>
        <v>0</v>
      </c>
      <c r="IS202" s="86"/>
      <c r="IT202" s="731"/>
      <c r="IU202" s="97"/>
      <c r="IV202" s="86"/>
      <c r="IW202" s="731"/>
      <c r="IX202" s="97">
        <f>MIN(IX54:IX196)</f>
        <v>0</v>
      </c>
      <c r="IY202" s="86"/>
      <c r="IZ202" s="731"/>
      <c r="JA202" s="97">
        <f>MIN(JA54:JA196)</f>
        <v>0</v>
      </c>
      <c r="JB202" s="897"/>
      <c r="JC202" s="731"/>
      <c r="JD202" s="97">
        <f>MIN(JD54:JD196)</f>
        <v>0</v>
      </c>
      <c r="JE202" s="86"/>
      <c r="JF202" s="731"/>
      <c r="JG202" s="97">
        <f>MIN(JG54:JG196)</f>
        <v>0</v>
      </c>
      <c r="JH202" s="86"/>
      <c r="JI202" s="731"/>
      <c r="JJ202" s="97">
        <f>MIN(JJ54:JJ196)</f>
        <v>0</v>
      </c>
      <c r="JK202" s="86"/>
      <c r="JL202" s="731"/>
      <c r="JM202" s="97">
        <f>MIN(JM54:JM196)</f>
        <v>0</v>
      </c>
      <c r="JN202" s="86"/>
      <c r="JO202" s="731"/>
      <c r="JP202" s="97">
        <f>MIN(JP54:JP196)</f>
        <v>0</v>
      </c>
      <c r="JQ202" s="802">
        <f>MIN(JQ54:JQ196)</f>
        <v>0</v>
      </c>
      <c r="JR202" s="565"/>
      <c r="JS202" s="225"/>
      <c r="JT202" s="236"/>
      <c r="JU202" s="236"/>
      <c r="JV202" s="236"/>
      <c r="JW202" s="236"/>
      <c r="JX202" s="236"/>
      <c r="JY202" s="236"/>
      <c r="JZ202" s="236"/>
      <c r="KA202" s="236"/>
      <c r="KB202" s="236"/>
      <c r="KC202" s="236"/>
      <c r="KD202" s="236"/>
      <c r="KE202" s="236"/>
      <c r="KF202" s="236"/>
      <c r="KG202" s="236"/>
      <c r="KH202" s="236"/>
      <c r="KI202" s="236"/>
      <c r="KJ202" s="236"/>
      <c r="KK202" s="236"/>
      <c r="KL202" s="236"/>
      <c r="KM202" s="236"/>
      <c r="KN202" s="236"/>
      <c r="KO202" s="236"/>
      <c r="KP202" s="236"/>
      <c r="KQ202" s="236"/>
      <c r="KR202" s="236"/>
      <c r="KS202" s="236"/>
      <c r="KT202" s="143"/>
      <c r="KU202" s="236"/>
      <c r="KV202" s="236"/>
      <c r="KW202" s="236"/>
      <c r="KX202" s="236"/>
      <c r="KY202" s="236"/>
      <c r="KZ202" s="236"/>
      <c r="LA202" s="236"/>
      <c r="LB202" s="236"/>
      <c r="LC202" s="236"/>
      <c r="LD202" s="236"/>
      <c r="LE202" s="236"/>
      <c r="LF202" s="236"/>
      <c r="LG202" s="236"/>
      <c r="LH202" s="236"/>
      <c r="LI202" s="236"/>
      <c r="LJ202" s="236"/>
      <c r="LK202" s="236"/>
      <c r="LL202" s="236"/>
      <c r="LM202" s="236"/>
      <c r="LN202" s="236"/>
      <c r="LO202" s="236"/>
      <c r="LP202" s="236"/>
      <c r="LQ202" s="236"/>
      <c r="LR202" s="143"/>
      <c r="LS202" s="236"/>
      <c r="LT202" s="236"/>
      <c r="LU202" s="236"/>
      <c r="LV202" s="236"/>
      <c r="LW202" s="236"/>
      <c r="LX202" s="236"/>
      <c r="LY202" s="236"/>
      <c r="LZ202" s="236"/>
      <c r="MA202" s="236"/>
      <c r="MB202" s="236"/>
      <c r="MC202" s="236"/>
      <c r="MD202" s="236"/>
      <c r="ME202" s="236"/>
      <c r="MF202" s="236"/>
      <c r="MG202" s="236"/>
      <c r="MH202" s="236"/>
      <c r="MI202" s="236"/>
      <c r="MJ202" s="236"/>
      <c r="MK202" s="236"/>
      <c r="ML202" s="236"/>
      <c r="MM202" s="236"/>
      <c r="MN202" s="236"/>
      <c r="MO202" s="236"/>
      <c r="MP202" s="236"/>
      <c r="MQ202" s="236"/>
      <c r="MR202" s="236"/>
      <c r="MS202" s="236"/>
      <c r="MT202" s="236"/>
      <c r="MU202" s="236"/>
      <c r="MV202" s="236"/>
      <c r="MW202" s="236"/>
      <c r="MX202" s="236"/>
      <c r="MY202" s="236"/>
      <c r="MZ202" s="236"/>
      <c r="NA202" s="236"/>
      <c r="NB202" s="368"/>
      <c r="NC202" s="1159"/>
      <c r="ND202" s="378"/>
      <c r="NE202" s="378"/>
      <c r="NF202" s="382"/>
      <c r="NG202" s="90"/>
      <c r="NH202" s="821"/>
      <c r="NI202" s="278"/>
      <c r="NJ202" s="415"/>
      <c r="NK202" s="1115"/>
      <c r="NL202" s="994"/>
      <c r="NM202" s="413"/>
      <c r="NN202" s="378"/>
      <c r="NO202" s="243"/>
      <c r="NP202" s="243"/>
      <c r="NQ202" s="276"/>
      <c r="NR202" s="254"/>
      <c r="NS202" s="757"/>
      <c r="NT202" s="757"/>
      <c r="NU202" s="758"/>
      <c r="NV202" s="758"/>
      <c r="NW202" s="758"/>
      <c r="NX202" s="234"/>
      <c r="NY202" s="241"/>
      <c r="NZ202" s="241"/>
      <c r="OA202" s="143"/>
      <c r="OB202" s="241"/>
      <c r="OC202" s="241"/>
      <c r="OD202" s="236"/>
      <c r="OE202" s="236"/>
      <c r="OF202" s="236"/>
      <c r="OG202" s="234"/>
      <c r="OH202" s="143"/>
      <c r="OI202" s="236"/>
      <c r="OJ202" s="236"/>
      <c r="OK202" s="236"/>
      <c r="OL202" s="236"/>
      <c r="OM202" s="236"/>
      <c r="ON202" s="236"/>
      <c r="OO202" s="236"/>
      <c r="OP202" s="236"/>
      <c r="OQ202" s="236"/>
      <c r="OR202" s="236"/>
      <c r="OS202" s="236"/>
      <c r="OT202" s="236"/>
      <c r="OU202" s="236"/>
      <c r="OV202" s="236"/>
      <c r="OW202" s="236"/>
      <c r="OX202" s="236"/>
      <c r="OY202" s="236"/>
      <c r="OZ202" s="236"/>
      <c r="PA202" s="236"/>
      <c r="PB202" s="236"/>
      <c r="PC202" s="236"/>
      <c r="PD202" s="236"/>
      <c r="PE202" s="236"/>
      <c r="PF202" s="236"/>
      <c r="PG202" s="236"/>
      <c r="PH202" s="236"/>
      <c r="PI202" s="236"/>
      <c r="PJ202" s="236"/>
      <c r="PK202" s="236"/>
      <c r="PL202" s="236"/>
      <c r="PM202" s="236"/>
      <c r="PN202" s="236"/>
      <c r="PO202" s="236"/>
      <c r="PP202" s="236"/>
      <c r="PQ202" s="236"/>
      <c r="PR202" s="236"/>
      <c r="PS202" s="236"/>
      <c r="PT202" s="236"/>
      <c r="PU202" s="236"/>
      <c r="PV202" s="236"/>
      <c r="PW202" s="236"/>
      <c r="PX202" s="236"/>
      <c r="PY202" s="236"/>
      <c r="PZ202" s="236"/>
      <c r="QA202" s="236"/>
      <c r="QB202" s="236"/>
      <c r="QC202" s="236"/>
      <c r="QD202" s="236"/>
      <c r="QE202" s="236"/>
      <c r="QF202" s="236"/>
      <c r="QG202" s="236"/>
      <c r="QH202" s="236"/>
      <c r="QI202" s="236"/>
      <c r="QJ202" s="236"/>
      <c r="QK202" s="236"/>
      <c r="QL202" s="236"/>
      <c r="QM202" s="236"/>
      <c r="QN202" s="236"/>
      <c r="QO202" s="236"/>
      <c r="QP202" s="236"/>
      <c r="QQ202" s="236"/>
      <c r="QR202" s="236"/>
      <c r="QS202" s="236"/>
      <c r="QT202" s="236"/>
      <c r="QU202" s="236"/>
      <c r="QV202" s="236"/>
      <c r="QW202" s="236"/>
      <c r="QX202" s="236"/>
    </row>
    <row r="203" spans="1:555" s="84" customFormat="1" ht="21.75" customHeight="1" thickBot="1" x14ac:dyDescent="0.35">
      <c r="B203" s="1196"/>
      <c r="C203" s="85"/>
      <c r="D203" s="119"/>
      <c r="E203" s="119"/>
      <c r="F203" s="89"/>
      <c r="G203" s="106"/>
      <c r="H203" s="213"/>
      <c r="I203" s="119"/>
      <c r="J203" s="119"/>
      <c r="K203" s="119"/>
      <c r="L203" s="1149"/>
      <c r="M203" s="87"/>
      <c r="N203" s="107"/>
      <c r="O203" s="108"/>
      <c r="P203" s="87"/>
      <c r="Q203" s="528"/>
      <c r="R203" s="104"/>
      <c r="S203" s="109"/>
      <c r="T203" s="110"/>
      <c r="U203" s="111"/>
      <c r="V203" s="86"/>
      <c r="W203" s="527"/>
      <c r="X203" s="89"/>
      <c r="Y203" s="109"/>
      <c r="Z203" s="623"/>
      <c r="AA203" s="113"/>
      <c r="AB203" s="87"/>
      <c r="AC203" s="620"/>
      <c r="AD203" s="103"/>
      <c r="AE203" s="109"/>
      <c r="AF203" s="623"/>
      <c r="AG203" s="113"/>
      <c r="AH203" s="87"/>
      <c r="AI203" s="1106"/>
      <c r="AJ203" s="104"/>
      <c r="AK203" s="109"/>
      <c r="AL203" s="627"/>
      <c r="AM203" s="114"/>
      <c r="AN203" s="87"/>
      <c r="AO203" s="1069"/>
      <c r="AP203" s="104"/>
      <c r="AQ203" s="664"/>
      <c r="AR203" s="1069"/>
      <c r="AS203" s="1069"/>
      <c r="AT203" s="664"/>
      <c r="AU203" s="1069"/>
      <c r="AV203" s="628"/>
      <c r="AW203" s="664"/>
      <c r="AX203" s="1069"/>
      <c r="AY203" s="628"/>
      <c r="AZ203" s="109"/>
      <c r="BA203" s="112"/>
      <c r="BB203" s="113"/>
      <c r="BC203" s="87"/>
      <c r="BD203" s="89"/>
      <c r="BE203" s="89"/>
      <c r="BF203" s="109"/>
      <c r="BG203" s="1095"/>
      <c r="BH203" s="114"/>
      <c r="BI203" s="109"/>
      <c r="BJ203" s="1090"/>
      <c r="BK203" s="113"/>
      <c r="BL203" s="87"/>
      <c r="BM203" s="205"/>
      <c r="BN203" s="104"/>
      <c r="BO203" s="87"/>
      <c r="BP203" s="244"/>
      <c r="BQ203" s="105"/>
      <c r="BR203" s="87"/>
      <c r="BS203" s="619"/>
      <c r="BT203" s="89"/>
      <c r="BU203" s="109"/>
      <c r="BV203" s="723"/>
      <c r="BW203" s="117"/>
      <c r="BX203" s="109"/>
      <c r="BY203" s="1095"/>
      <c r="BZ203" s="114"/>
      <c r="CA203" s="174"/>
      <c r="CB203" s="741"/>
      <c r="CC203" s="115"/>
      <c r="CD203" s="174"/>
      <c r="CE203" s="741"/>
      <c r="CF203" s="157"/>
      <c r="CG203" s="157"/>
      <c r="CH203" s="1069"/>
      <c r="CI203" s="228"/>
      <c r="CJ203" s="109"/>
      <c r="CK203" s="112"/>
      <c r="CL203" s="113"/>
      <c r="CM203" s="87"/>
      <c r="CN203" s="104"/>
      <c r="CO203" s="104"/>
      <c r="CP203" s="87"/>
      <c r="CQ203" s="104"/>
      <c r="CR203" s="156"/>
      <c r="CS203" s="87"/>
      <c r="CT203" s="89"/>
      <c r="CU203" s="89"/>
      <c r="CV203" s="384"/>
      <c r="CW203" s="1243"/>
      <c r="CX203" s="189"/>
      <c r="CY203" s="1127"/>
      <c r="CZ203" s="266"/>
      <c r="DA203" s="323"/>
      <c r="DB203" s="244"/>
      <c r="DC203" s="266"/>
      <c r="DD203" s="323"/>
      <c r="DE203" s="244"/>
      <c r="DF203" s="361"/>
      <c r="DG203" s="244"/>
      <c r="DH203" s="244"/>
      <c r="DI203" s="266"/>
      <c r="DJ203" s="412"/>
      <c r="DK203" s="412"/>
      <c r="DL203" s="361"/>
      <c r="DM203" s="323"/>
      <c r="DN203" s="244"/>
      <c r="DO203" s="244"/>
      <c r="DP203" s="244"/>
      <c r="DQ203" s="244"/>
      <c r="DR203" s="244"/>
      <c r="DS203" s="244"/>
      <c r="DT203" s="244"/>
      <c r="DU203" s="244"/>
      <c r="DV203" s="244"/>
      <c r="DW203" s="244"/>
      <c r="DX203" s="244"/>
      <c r="DY203" s="244"/>
      <c r="DZ203" s="244"/>
      <c r="EA203" s="244"/>
      <c r="EB203" s="1061"/>
      <c r="EC203" s="244"/>
      <c r="ED203" s="266"/>
      <c r="EE203" s="244"/>
      <c r="EF203" s="244"/>
      <c r="EG203" s="266"/>
      <c r="EH203" s="244"/>
      <c r="EI203" s="244"/>
      <c r="EJ203" s="266"/>
      <c r="EK203" s="244"/>
      <c r="EL203" s="244"/>
      <c r="EM203" s="244"/>
      <c r="EN203" s="244"/>
      <c r="EO203" s="244"/>
      <c r="EP203" s="244"/>
      <c r="EQ203" s="244"/>
      <c r="ER203" s="244"/>
      <c r="ES203" s="244"/>
      <c r="ET203" s="244"/>
      <c r="EU203" s="244"/>
      <c r="EV203" s="244"/>
      <c r="EW203" s="244"/>
      <c r="EX203" s="244"/>
      <c r="EY203" s="244"/>
      <c r="EZ203" s="244"/>
      <c r="FA203" s="244"/>
      <c r="FB203" s="244"/>
      <c r="FC203" s="244"/>
      <c r="FD203" s="244"/>
      <c r="FE203" s="244"/>
      <c r="FF203" s="244"/>
      <c r="FG203" s="244"/>
      <c r="FH203" s="244"/>
      <c r="FI203" s="244"/>
      <c r="FJ203" s="244"/>
      <c r="FK203" s="244"/>
      <c r="FL203" s="244"/>
      <c r="FM203" s="244"/>
      <c r="FN203" s="244"/>
      <c r="FO203" s="244"/>
      <c r="FP203" s="244"/>
      <c r="FQ203" s="244"/>
      <c r="FR203" s="244"/>
      <c r="FS203" s="244"/>
      <c r="FT203" s="244"/>
      <c r="FU203" s="244"/>
      <c r="FV203" s="244"/>
      <c r="FW203" s="244"/>
      <c r="FX203" s="244"/>
      <c r="FY203" s="244"/>
      <c r="FZ203" s="846"/>
      <c r="GA203" s="1130"/>
      <c r="GB203" s="266"/>
      <c r="GC203" s="522"/>
      <c r="GD203" s="244"/>
      <c r="GE203" s="324"/>
      <c r="GF203" s="244"/>
      <c r="GG203" s="244"/>
      <c r="GH203" s="361"/>
      <c r="GI203" s="244"/>
      <c r="GJ203" s="244"/>
      <c r="GK203" s="324"/>
      <c r="GL203" s="244"/>
      <c r="GM203" s="244"/>
      <c r="GN203" s="244"/>
      <c r="GO203" s="244"/>
      <c r="GP203" s="244"/>
      <c r="GQ203" s="244"/>
      <c r="GR203" s="244"/>
      <c r="GS203" s="244"/>
      <c r="GT203" s="244"/>
      <c r="GU203" s="244"/>
      <c r="GV203" s="244"/>
      <c r="GW203" s="244"/>
      <c r="GX203" s="244"/>
      <c r="GY203" s="244"/>
      <c r="GZ203" s="244"/>
      <c r="HA203" s="244"/>
      <c r="HB203" s="244"/>
      <c r="HC203" s="244"/>
      <c r="HD203" s="244"/>
      <c r="HE203" s="244"/>
      <c r="HF203" s="688"/>
      <c r="HG203" s="323"/>
      <c r="HH203" s="323"/>
      <c r="HI203" s="688"/>
      <c r="HJ203" s="323"/>
      <c r="HK203" s="323"/>
      <c r="HL203" s="266"/>
      <c r="HM203" s="323"/>
      <c r="HN203" s="323"/>
      <c r="HO203" s="688"/>
      <c r="HP203" s="323"/>
      <c r="HQ203" s="323"/>
      <c r="HR203" s="86"/>
      <c r="HS203" s="968"/>
      <c r="HT203" s="969"/>
      <c r="HU203" s="688"/>
      <c r="HV203" s="323"/>
      <c r="HW203" s="323"/>
      <c r="HX203" s="86"/>
      <c r="HY203" s="968"/>
      <c r="HZ203" s="969"/>
      <c r="IA203" s="266"/>
      <c r="IB203" s="323"/>
      <c r="IC203" s="323"/>
      <c r="ID203" s="109"/>
      <c r="IE203" s="732"/>
      <c r="IF203" s="116"/>
      <c r="IG203" s="266"/>
      <c r="IH203" s="323"/>
      <c r="II203" s="323"/>
      <c r="IJ203" s="266"/>
      <c r="IK203" s="705"/>
      <c r="IL203" s="323"/>
      <c r="IM203" s="109"/>
      <c r="IN203" s="732"/>
      <c r="IO203" s="116"/>
      <c r="IP203" s="109"/>
      <c r="IQ203" s="203"/>
      <c r="IR203" s="116"/>
      <c r="IS203" s="109"/>
      <c r="IT203" s="732"/>
      <c r="IU203" s="116"/>
      <c r="IV203" s="109"/>
      <c r="IW203" s="732"/>
      <c r="IX203" s="116"/>
      <c r="IY203" s="109"/>
      <c r="IZ203" s="732"/>
      <c r="JA203" s="116"/>
      <c r="JB203" s="898"/>
      <c r="JC203" s="732"/>
      <c r="JD203" s="116"/>
      <c r="JE203" s="109"/>
      <c r="JF203" s="732"/>
      <c r="JG203" s="116"/>
      <c r="JH203" s="109"/>
      <c r="JI203" s="732"/>
      <c r="JJ203" s="116"/>
      <c r="JK203" s="109"/>
      <c r="JL203" s="732"/>
      <c r="JM203" s="116"/>
      <c r="JN203" s="109"/>
      <c r="JO203" s="732"/>
      <c r="JP203" s="116"/>
      <c r="JQ203" s="323"/>
      <c r="JR203" s="323"/>
      <c r="JS203" s="189"/>
      <c r="JT203" s="236"/>
      <c r="JU203" s="236"/>
      <c r="JV203" s="236"/>
      <c r="JW203" s="236"/>
      <c r="JX203" s="236"/>
      <c r="JY203" s="236"/>
      <c r="JZ203" s="236"/>
      <c r="KA203" s="236"/>
      <c r="KB203" s="236"/>
      <c r="KC203" s="236"/>
      <c r="KD203" s="236"/>
      <c r="KE203" s="236"/>
      <c r="KF203" s="236"/>
      <c r="KG203" s="236"/>
      <c r="KH203" s="236"/>
      <c r="KI203" s="236"/>
      <c r="KJ203" s="236"/>
      <c r="KK203" s="236"/>
      <c r="KL203" s="236"/>
      <c r="KM203" s="236"/>
      <c r="KN203" s="236"/>
      <c r="KO203" s="236"/>
      <c r="KP203" s="236"/>
      <c r="KQ203" s="236"/>
      <c r="KR203" s="236"/>
      <c r="KS203" s="236"/>
      <c r="KT203" s="143"/>
      <c r="KU203" s="236"/>
      <c r="KV203" s="236"/>
      <c r="KW203" s="236"/>
      <c r="KX203" s="236"/>
      <c r="KY203" s="236"/>
      <c r="KZ203" s="236"/>
      <c r="LA203" s="236"/>
      <c r="LB203" s="236"/>
      <c r="LC203" s="236"/>
      <c r="LD203" s="236"/>
      <c r="LE203" s="236"/>
      <c r="LF203" s="236"/>
      <c r="LG203" s="236"/>
      <c r="LH203" s="236"/>
      <c r="LI203" s="236"/>
      <c r="LJ203" s="236"/>
      <c r="LK203" s="236"/>
      <c r="LL203" s="236"/>
      <c r="LM203" s="236"/>
      <c r="LN203" s="236"/>
      <c r="LO203" s="236"/>
      <c r="LP203" s="236"/>
      <c r="LQ203" s="236"/>
      <c r="LR203" s="143"/>
      <c r="LS203" s="236"/>
      <c r="LT203" s="236"/>
      <c r="LU203" s="236"/>
      <c r="LV203" s="236"/>
      <c r="LW203" s="236"/>
      <c r="LX203" s="236"/>
      <c r="LY203" s="236"/>
      <c r="LZ203" s="236"/>
      <c r="MA203" s="236"/>
      <c r="MB203" s="236"/>
      <c r="MC203" s="236"/>
      <c r="MD203" s="236"/>
      <c r="ME203" s="236"/>
      <c r="MF203" s="236"/>
      <c r="MG203" s="236"/>
      <c r="MH203" s="236"/>
      <c r="MI203" s="236"/>
      <c r="MJ203" s="236"/>
      <c r="MK203" s="236"/>
      <c r="ML203" s="236"/>
      <c r="MM203" s="236"/>
      <c r="MN203" s="236"/>
      <c r="MO203" s="236"/>
      <c r="MP203" s="236"/>
      <c r="MQ203" s="236"/>
      <c r="MR203" s="236"/>
      <c r="MS203" s="236"/>
      <c r="MT203" s="236"/>
      <c r="MU203" s="236"/>
      <c r="MV203" s="236"/>
      <c r="MW203" s="236"/>
      <c r="MX203" s="236"/>
      <c r="MY203" s="236"/>
      <c r="MZ203" s="236"/>
      <c r="NA203" s="236"/>
      <c r="NB203" s="233"/>
      <c r="NC203" s="1159"/>
      <c r="ND203" s="378"/>
      <c r="NE203" s="378"/>
      <c r="NF203" s="415">
        <f>SUM(NF55:NF201)</f>
        <v>0</v>
      </c>
      <c r="NG203" s="415">
        <f>SUM(NG55:NG201)</f>
        <v>605017.28</v>
      </c>
      <c r="NH203" s="823"/>
      <c r="NI203" s="415">
        <f>SUM(NI54:NI201)</f>
        <v>608003.58000000007</v>
      </c>
      <c r="NJ203" s="415">
        <f>SUM(NJ54:NJ201)</f>
        <v>-2986.3</v>
      </c>
      <c r="NK203" s="511">
        <f>SUM(NK54:NK201)</f>
        <v>104</v>
      </c>
      <c r="NL203" s="511">
        <f>SUM(NL54:NL201)</f>
        <v>6</v>
      </c>
      <c r="NM203" s="747"/>
      <c r="NN203" s="378"/>
      <c r="NO203" s="243" t="s">
        <v>103</v>
      </c>
      <c r="NP203" s="243">
        <f>MIN(NP55:NP202)</f>
        <v>-1144.5050000000047</v>
      </c>
      <c r="NQ203" s="276"/>
      <c r="NR203" s="254">
        <f>MAX(NR55:NR201)</f>
        <v>43497</v>
      </c>
      <c r="NS203" s="757">
        <f>SUM(NS181,NS166,NS151,NS136,NS121,NS106,NS91,NS76,NS61)+NS194</f>
        <v>605017.28</v>
      </c>
      <c r="NT203" s="757"/>
      <c r="NU203" s="759">
        <f>SUM(NU54:NU202)</f>
        <v>10</v>
      </c>
      <c r="NV203" s="759">
        <f>SUM(NV54:NV202)</f>
        <v>0</v>
      </c>
      <c r="NW203" s="760">
        <f>SUM(NW54:NW202)</f>
        <v>0</v>
      </c>
      <c r="NX203" s="234"/>
      <c r="NY203" s="241"/>
      <c r="NZ203" s="241"/>
      <c r="OA203" s="143"/>
      <c r="OB203" s="241"/>
      <c r="OC203" s="241"/>
      <c r="OD203" s="236"/>
      <c r="OE203" s="236"/>
      <c r="OF203" s="236"/>
      <c r="OG203" s="234"/>
      <c r="OH203" s="143"/>
      <c r="OI203" s="236"/>
      <c r="OJ203" s="236"/>
      <c r="OK203" s="236"/>
      <c r="OL203" s="236"/>
      <c r="OM203" s="236"/>
      <c r="ON203" s="236"/>
      <c r="OO203" s="236"/>
      <c r="OP203" s="236"/>
      <c r="OQ203" s="236"/>
      <c r="OR203" s="236"/>
      <c r="OS203" s="236"/>
      <c r="OT203" s="236"/>
      <c r="OU203" s="236"/>
      <c r="OV203" s="236"/>
      <c r="OW203" s="236"/>
      <c r="OX203" s="236"/>
      <c r="OY203" s="236"/>
      <c r="OZ203" s="236"/>
      <c r="PA203" s="236"/>
      <c r="PB203" s="236"/>
      <c r="PC203" s="236"/>
      <c r="PD203" s="236"/>
      <c r="PE203" s="236"/>
      <c r="PF203" s="236"/>
      <c r="PG203" s="236"/>
      <c r="PH203" s="236"/>
      <c r="PI203" s="236"/>
      <c r="PJ203" s="236"/>
      <c r="PK203" s="236"/>
      <c r="PL203" s="236"/>
      <c r="PM203" s="236"/>
      <c r="PN203" s="236"/>
      <c r="PO203" s="236"/>
      <c r="PP203" s="236"/>
      <c r="PQ203" s="236"/>
      <c r="PR203" s="236"/>
      <c r="PS203" s="236"/>
      <c r="PT203" s="236"/>
      <c r="PU203" s="236"/>
      <c r="PV203" s="236"/>
      <c r="PW203" s="236"/>
      <c r="PX203" s="236"/>
      <c r="PY203" s="236"/>
      <c r="PZ203" s="236"/>
      <c r="QA203" s="236"/>
      <c r="QB203" s="236"/>
      <c r="QC203" s="236"/>
      <c r="QD203" s="236"/>
      <c r="QE203" s="236"/>
      <c r="QF203" s="236"/>
      <c r="QG203" s="236"/>
      <c r="QH203" s="236"/>
      <c r="QI203" s="236"/>
      <c r="QJ203" s="236"/>
      <c r="QK203" s="236"/>
      <c r="QL203" s="236"/>
      <c r="QM203" s="236"/>
      <c r="QN203" s="236"/>
      <c r="QO203" s="236"/>
      <c r="QP203" s="236"/>
      <c r="QQ203" s="236"/>
      <c r="QR203" s="236"/>
      <c r="QS203" s="236"/>
      <c r="QT203" s="236"/>
      <c r="QU203" s="236"/>
      <c r="QV203" s="236"/>
      <c r="QW203" s="236"/>
      <c r="QX203" s="236"/>
    </row>
    <row r="204" spans="1:555" s="476" customFormat="1" ht="21.75" customHeight="1" thickBot="1" x14ac:dyDescent="0.35">
      <c r="A204" s="464"/>
      <c r="B204" s="1197" t="s">
        <v>53</v>
      </c>
      <c r="C204" s="465" t="s">
        <v>15</v>
      </c>
      <c r="D204" s="465" t="s">
        <v>16</v>
      </c>
      <c r="E204" s="465" t="s">
        <v>22</v>
      </c>
      <c r="F204" s="465" t="s">
        <v>38</v>
      </c>
      <c r="G204" s="465" t="s">
        <v>54</v>
      </c>
      <c r="H204" s="466" t="s">
        <v>17</v>
      </c>
      <c r="I204" s="467" t="s">
        <v>21</v>
      </c>
      <c r="J204" s="467"/>
      <c r="K204" s="681" t="s">
        <v>20</v>
      </c>
      <c r="L204" s="1143" t="s">
        <v>0</v>
      </c>
      <c r="M204" s="1006" t="str">
        <f>M53</f>
        <v>ES SP 500</v>
      </c>
      <c r="N204" s="463" t="s">
        <v>46</v>
      </c>
      <c r="O204" s="152">
        <v>1</v>
      </c>
      <c r="P204" s="159" t="str">
        <f>P53</f>
        <v>ET SP 500 Micro</v>
      </c>
      <c r="Q204" s="535" t="s">
        <v>46</v>
      </c>
      <c r="R204" s="154">
        <v>2</v>
      </c>
      <c r="S204" s="159" t="str">
        <f>S53</f>
        <v>NQ NASDAQ</v>
      </c>
      <c r="T204" s="575" t="s">
        <v>46</v>
      </c>
      <c r="U204" s="154">
        <v>3</v>
      </c>
      <c r="V204" s="153" t="str">
        <f>V53</f>
        <v>NM NASDAQ Micro</v>
      </c>
      <c r="W204" s="535" t="s">
        <v>46</v>
      </c>
      <c r="X204" s="154">
        <v>4</v>
      </c>
      <c r="Y204" s="155" t="str">
        <f>Y53</f>
        <v>GC Gold 100 Ounce</v>
      </c>
      <c r="Z204" s="615" t="s">
        <v>46</v>
      </c>
      <c r="AA204" s="154">
        <v>5</v>
      </c>
      <c r="AB204" s="155" t="str">
        <f>AB53</f>
        <v>QO Gold 50 Ounce</v>
      </c>
      <c r="AC204" s="463" t="s">
        <v>46</v>
      </c>
      <c r="AD204" s="154">
        <v>6</v>
      </c>
      <c r="AE204" s="155" t="str">
        <f>AE53</f>
        <v>GR Gold 10 Ounce</v>
      </c>
      <c r="AF204" s="615" t="s">
        <v>46</v>
      </c>
      <c r="AG204" s="154">
        <v>7</v>
      </c>
      <c r="AH204" s="155" t="str">
        <f>AH53</f>
        <v>SI Silver 5000 Ounces</v>
      </c>
      <c r="AI204" s="1102" t="s">
        <v>46</v>
      </c>
      <c r="AJ204" s="154">
        <v>8</v>
      </c>
      <c r="AK204" s="155" t="str">
        <f>AK53</f>
        <v>QI Silver 2500 Ounces</v>
      </c>
      <c r="AL204" s="615" t="s">
        <v>46</v>
      </c>
      <c r="AM204" s="154">
        <v>9</v>
      </c>
      <c r="AN204" s="155" t="str">
        <f>AN53</f>
        <v>SO Silver 1000 Ounces</v>
      </c>
      <c r="AO204" s="1070" t="s">
        <v>46</v>
      </c>
      <c r="AP204" s="154">
        <v>10</v>
      </c>
      <c r="AQ204" s="155" t="str">
        <f>AQ53</f>
        <v>HG Copper 25,000</v>
      </c>
      <c r="AR204" s="1070"/>
      <c r="AS204" s="1070"/>
      <c r="AT204" s="155" t="str">
        <f>AT53</f>
        <v>QC Copper 12,500</v>
      </c>
      <c r="AU204" s="1070"/>
      <c r="AV204" s="615"/>
      <c r="AW204" s="155" t="str">
        <f>AW53</f>
        <v>QL Copper 2,500</v>
      </c>
      <c r="AX204" s="1070"/>
      <c r="AY204" s="615"/>
      <c r="AZ204" s="155" t="str">
        <f>AZ53</f>
        <v>A6 100,000 AUD</v>
      </c>
      <c r="BA204" s="463" t="s">
        <v>46</v>
      </c>
      <c r="BB204" s="154">
        <v>11</v>
      </c>
      <c r="BC204" s="155" t="str">
        <f>BC53</f>
        <v>D6 100,000 CAD</v>
      </c>
      <c r="BD204" s="463" t="s">
        <v>46</v>
      </c>
      <c r="BE204" s="154">
        <v>13</v>
      </c>
      <c r="BF204" s="155" t="str">
        <f>BF53</f>
        <v>S6 125,000 CHF</v>
      </c>
      <c r="BG204" s="1067" t="s">
        <v>46</v>
      </c>
      <c r="BH204" s="154">
        <v>14</v>
      </c>
      <c r="BI204" s="155" t="str">
        <f>BI53</f>
        <v>E6 125,000 EUR</v>
      </c>
      <c r="BJ204" s="1091" t="s">
        <v>46</v>
      </c>
      <c r="BK204" s="154">
        <v>16</v>
      </c>
      <c r="BL204" s="155" t="str">
        <f>BL53</f>
        <v>E7 62,500 EUR</v>
      </c>
      <c r="BM204" s="575" t="s">
        <v>46</v>
      </c>
      <c r="BN204" s="154">
        <v>17</v>
      </c>
      <c r="BO204" s="155" t="str">
        <f>BO53</f>
        <v>B6 GBP 62,500</v>
      </c>
      <c r="BP204" s="1067" t="s">
        <v>46</v>
      </c>
      <c r="BQ204" s="154">
        <v>19</v>
      </c>
      <c r="BR204" s="155" t="str">
        <f>BR53</f>
        <v>J6 12,5M JPY</v>
      </c>
      <c r="BS204" s="615" t="s">
        <v>46</v>
      </c>
      <c r="BT204" s="154">
        <v>20</v>
      </c>
      <c r="BU204" s="155" t="str">
        <f>BU53</f>
        <v>J7 6.25M JPY</v>
      </c>
      <c r="BV204" s="615" t="s">
        <v>46</v>
      </c>
      <c r="BW204" s="154">
        <v>21</v>
      </c>
      <c r="BX204" s="155" t="str">
        <f>BX53</f>
        <v>DX 100,000 USD</v>
      </c>
      <c r="BY204" s="1067" t="s">
        <v>46</v>
      </c>
      <c r="BZ204" s="154">
        <v>23</v>
      </c>
      <c r="CA204" s="155" t="str">
        <f>CA53</f>
        <v>CL Crude 1000 Barrels</v>
      </c>
      <c r="CB204" s="615" t="s">
        <v>46</v>
      </c>
      <c r="CC204" s="154">
        <v>25</v>
      </c>
      <c r="CD204" s="155" t="str">
        <f>CD53</f>
        <v>QM Crude 500 Barrels</v>
      </c>
      <c r="CE204" s="615" t="s">
        <v>46</v>
      </c>
      <c r="CF204" s="154">
        <v>26</v>
      </c>
      <c r="CG204" s="155" t="str">
        <f>CG53</f>
        <v>CY Crude 100 Barrels</v>
      </c>
      <c r="CH204" s="1070" t="s">
        <v>46</v>
      </c>
      <c r="CI204" s="154">
        <v>27</v>
      </c>
      <c r="CJ204" s="155">
        <f>CJ53</f>
        <v>0</v>
      </c>
      <c r="CK204" s="463" t="s">
        <v>46</v>
      </c>
      <c r="CL204" s="154">
        <v>12</v>
      </c>
      <c r="CM204" s="155">
        <f>CM53</f>
        <v>0</v>
      </c>
      <c r="CN204" s="463" t="s">
        <v>46</v>
      </c>
      <c r="CO204" s="154">
        <v>15</v>
      </c>
      <c r="CP204" s="155">
        <f>CP53</f>
        <v>0</v>
      </c>
      <c r="CQ204" s="463" t="s">
        <v>46</v>
      </c>
      <c r="CR204" s="154">
        <v>24</v>
      </c>
      <c r="CS204" s="155">
        <f>CS53</f>
        <v>0</v>
      </c>
      <c r="CT204" s="463" t="s">
        <v>46</v>
      </c>
      <c r="CU204" s="154">
        <v>22</v>
      </c>
      <c r="CV204" s="155" t="str">
        <f>CV53</f>
        <v>Hourly Monthly Total</v>
      </c>
      <c r="CW204" s="159" t="str">
        <f>CW53</f>
        <v>1 Hour Cumulative</v>
      </c>
      <c r="CX204" s="470"/>
      <c r="CY204" s="1128"/>
      <c r="CZ204" s="477" t="s">
        <v>69</v>
      </c>
      <c r="DA204" s="478"/>
      <c r="DB204" s="479"/>
      <c r="DC204" s="477" t="str">
        <f>DC53</f>
        <v>ET S&amp;P Micro</v>
      </c>
      <c r="DD204" s="478"/>
      <c r="DE204" s="479"/>
      <c r="DF204" s="594" t="s">
        <v>70</v>
      </c>
      <c r="DG204" s="480" t="s">
        <v>46</v>
      </c>
      <c r="DH204" s="479">
        <f>DE204+1</f>
        <v>1</v>
      </c>
      <c r="DI204" s="592" t="s">
        <v>60</v>
      </c>
      <c r="DJ204" s="598" t="s">
        <v>46</v>
      </c>
      <c r="DK204" s="599">
        <f>DH204+1</f>
        <v>2</v>
      </c>
      <c r="DL204" s="594" t="s">
        <v>71</v>
      </c>
      <c r="DM204" s="478" t="s">
        <v>46</v>
      </c>
      <c r="DN204" s="479">
        <f>DK204+1</f>
        <v>3</v>
      </c>
      <c r="DO204" s="481" t="s">
        <v>72</v>
      </c>
      <c r="DP204" s="480" t="s">
        <v>46</v>
      </c>
      <c r="DQ204" s="479">
        <f>DN204+1</f>
        <v>4</v>
      </c>
      <c r="DR204" s="481" t="s">
        <v>73</v>
      </c>
      <c r="DS204" s="480" t="s">
        <v>46</v>
      </c>
      <c r="DT204" s="479">
        <f>DQ204+1</f>
        <v>5</v>
      </c>
      <c r="DU204" s="481" t="s">
        <v>74</v>
      </c>
      <c r="DV204" s="480" t="s">
        <v>46</v>
      </c>
      <c r="DW204" s="479">
        <f>DT204+1</f>
        <v>6</v>
      </c>
      <c r="DX204" s="480" t="s">
        <v>75</v>
      </c>
      <c r="DY204" s="480" t="s">
        <v>46</v>
      </c>
      <c r="DZ204" s="479">
        <f>DW204+1</f>
        <v>7</v>
      </c>
      <c r="EA204" s="481" t="s">
        <v>76</v>
      </c>
      <c r="EB204" s="1062" t="s">
        <v>46</v>
      </c>
      <c r="EC204" s="479">
        <f>DZ204+1</f>
        <v>8</v>
      </c>
      <c r="ED204" s="594" t="str">
        <f>ED53</f>
        <v>HG Copper 25,000</v>
      </c>
      <c r="EE204" s="481"/>
      <c r="EF204" s="481"/>
      <c r="EG204" s="594" t="str">
        <f>EG53</f>
        <v>QC Copper 12,500</v>
      </c>
      <c r="EH204" s="481"/>
      <c r="EI204" s="481"/>
      <c r="EJ204" s="594" t="str">
        <f>EJ53</f>
        <v>QL Copper 2,500</v>
      </c>
      <c r="EK204" s="481"/>
      <c r="EL204" s="481"/>
      <c r="EM204" s="481" t="s">
        <v>59</v>
      </c>
      <c r="EN204" s="480" t="s">
        <v>46</v>
      </c>
      <c r="EO204" s="479">
        <f>EC204+1</f>
        <v>9</v>
      </c>
      <c r="EP204" s="481" t="s">
        <v>61</v>
      </c>
      <c r="EQ204" s="480" t="s">
        <v>46</v>
      </c>
      <c r="ER204" s="482">
        <f>FD204+1</f>
        <v>11</v>
      </c>
      <c r="ES204" s="480" t="s">
        <v>62</v>
      </c>
      <c r="ET204" s="480" t="s">
        <v>46</v>
      </c>
      <c r="EU204" s="479">
        <f>ER204+1</f>
        <v>12</v>
      </c>
      <c r="EV204" s="481" t="s">
        <v>63</v>
      </c>
      <c r="EW204" s="480" t="s">
        <v>46</v>
      </c>
      <c r="EX204" s="479">
        <f>FT204+1</f>
        <v>1</v>
      </c>
      <c r="EY204" s="481" t="s">
        <v>64</v>
      </c>
      <c r="EZ204" s="480" t="s">
        <v>46</v>
      </c>
      <c r="FA204" s="479">
        <f>EX204+1</f>
        <v>2</v>
      </c>
      <c r="FB204" s="481" t="str">
        <f>FB53</f>
        <v>B6 GBP 62,500</v>
      </c>
      <c r="FC204" s="480" t="s">
        <v>46</v>
      </c>
      <c r="FD204" s="479">
        <f>EO204+1</f>
        <v>10</v>
      </c>
      <c r="FE204" s="481" t="s">
        <v>77</v>
      </c>
      <c r="FF204" s="480" t="s">
        <v>46</v>
      </c>
      <c r="FG204" s="479">
        <f>FW204+1</f>
        <v>1</v>
      </c>
      <c r="FH204" s="483" t="s">
        <v>78</v>
      </c>
      <c r="FI204" s="480" t="s">
        <v>46</v>
      </c>
      <c r="FJ204" s="479">
        <f>FG204+1</f>
        <v>2</v>
      </c>
      <c r="FK204" s="481" t="str">
        <f>FK53</f>
        <v>DX 100,000 USD</v>
      </c>
      <c r="FL204" s="480" t="s">
        <v>46</v>
      </c>
      <c r="FM204" s="481">
        <f>FP204+1</f>
        <v>1</v>
      </c>
      <c r="FN204" s="481" t="str">
        <f>FN53</f>
        <v>CL Crude 1000 Barrels</v>
      </c>
      <c r="FO204" s="480"/>
      <c r="FP204" s="481"/>
      <c r="FQ204" s="913"/>
      <c r="FR204" s="481" t="str">
        <f>FR53</f>
        <v>QM Crude 500 Barrels</v>
      </c>
      <c r="FS204" s="480"/>
      <c r="FT204" s="479"/>
      <c r="FU204" s="481" t="str">
        <f>FU53</f>
        <v>CY Crude 100 Barrels</v>
      </c>
      <c r="FV204" s="480"/>
      <c r="FW204" s="479"/>
      <c r="FX204" s="481"/>
      <c r="FY204" s="484" t="str">
        <f>FY53</f>
        <v>3 Hour Cumulative</v>
      </c>
      <c r="FZ204" s="474"/>
      <c r="GA204" s="1134"/>
      <c r="GB204" s="489"/>
      <c r="GC204" s="490" t="str">
        <f>GB53</f>
        <v>ES SP 500</v>
      </c>
      <c r="GD204" s="491"/>
      <c r="GE204" s="605"/>
      <c r="GF204" s="1007" t="str">
        <f>GE53</f>
        <v>ET S&amp;P 500 Micro</v>
      </c>
      <c r="GG204" s="491"/>
      <c r="GH204" s="889"/>
      <c r="GI204" s="1007" t="str">
        <f>GH53</f>
        <v>NQ Nasdaq 100</v>
      </c>
      <c r="GJ204" s="491"/>
      <c r="GK204" s="605"/>
      <c r="GL204" s="606" t="str">
        <f>GK53</f>
        <v>NM Nasdaq 100 Micro</v>
      </c>
      <c r="GM204" s="491"/>
      <c r="GN204" s="491"/>
      <c r="GO204" s="606" t="str">
        <f>GN53</f>
        <v>GC Gold 100</v>
      </c>
      <c r="GP204" s="491"/>
      <c r="GQ204" s="491"/>
      <c r="GR204" s="606" t="str">
        <f>GQ53</f>
        <v>QO Gold 50</v>
      </c>
      <c r="GS204" s="491"/>
      <c r="GT204" s="491"/>
      <c r="GU204" s="606" t="str">
        <f>GT53</f>
        <v>GR Gold 10</v>
      </c>
      <c r="GV204" s="491"/>
      <c r="GW204" s="491"/>
      <c r="GX204" s="606" t="str">
        <f>GW53</f>
        <v>SI Silver 5000</v>
      </c>
      <c r="GY204" s="491"/>
      <c r="GZ204" s="491"/>
      <c r="HA204" s="736" t="str">
        <f>GZ53</f>
        <v>QI Silver 2500</v>
      </c>
      <c r="HB204" s="491"/>
      <c r="HC204" s="605"/>
      <c r="HD204" s="970" t="str">
        <f>HC53</f>
        <v>SO Silver 1000</v>
      </c>
      <c r="HE204" s="491"/>
      <c r="HF204" s="971"/>
      <c r="HG204" s="970" t="str">
        <f>HF53</f>
        <v>HG Copper 25,000</v>
      </c>
      <c r="HH204" s="972"/>
      <c r="HI204" s="971"/>
      <c r="HJ204" s="970" t="str">
        <f>HI53</f>
        <v>QC Copper 12,500</v>
      </c>
      <c r="HK204" s="973"/>
      <c r="HL204" s="974"/>
      <c r="HM204" s="975" t="str">
        <f>HL53</f>
        <v>QL  Copper 2500</v>
      </c>
      <c r="HN204" s="976"/>
      <c r="HO204" s="974"/>
      <c r="HP204" s="975" t="str">
        <f>HO53</f>
        <v>A6 100.000</v>
      </c>
      <c r="HQ204" s="976"/>
      <c r="HR204" s="974"/>
      <c r="HS204" s="975"/>
      <c r="HT204" s="976"/>
      <c r="HU204" s="974"/>
      <c r="HV204" s="975" t="str">
        <f>HU53</f>
        <v>CAD 100,000</v>
      </c>
      <c r="HW204" s="976"/>
      <c r="HX204" s="974"/>
      <c r="HY204" s="975"/>
      <c r="HZ204" s="976"/>
      <c r="IA204" s="967" t="str">
        <f>IA53</f>
        <v>S6 125,000 CHF</v>
      </c>
      <c r="IB204" s="734" t="s">
        <v>46</v>
      </c>
      <c r="IC204" s="735">
        <v>18</v>
      </c>
      <c r="ID204" s="736"/>
      <c r="IE204" s="736" t="str">
        <f>ID53</f>
        <v>WN 12,500 CHF</v>
      </c>
      <c r="IF204" s="735">
        <v>18</v>
      </c>
      <c r="IG204" s="736"/>
      <c r="IH204" s="736" t="str">
        <f>IG53</f>
        <v>E6 EUR 125,000</v>
      </c>
      <c r="II204" s="735">
        <v>18</v>
      </c>
      <c r="IJ204" s="736"/>
      <c r="IK204" s="736" t="str">
        <f>IJ53</f>
        <v>E7 EUR 62,500</v>
      </c>
      <c r="IL204" s="735">
        <v>18</v>
      </c>
      <c r="IM204" s="736"/>
      <c r="IN204" s="736" t="str">
        <f>IM53</f>
        <v>MF 12,500 EUR</v>
      </c>
      <c r="IO204" s="735">
        <v>18</v>
      </c>
      <c r="IP204" s="736"/>
      <c r="IQ204" s="736" t="str">
        <f>IP53</f>
        <v>B6 GBP 62,500</v>
      </c>
      <c r="IR204" s="735">
        <v>18</v>
      </c>
      <c r="IS204" s="736"/>
      <c r="IT204" s="736"/>
      <c r="IU204" s="735"/>
      <c r="IV204" s="736"/>
      <c r="IW204" s="736" t="str">
        <f>IW53</f>
        <v>J6 JPY 12.5M</v>
      </c>
      <c r="IX204" s="735">
        <v>18</v>
      </c>
      <c r="IY204" s="736"/>
      <c r="IZ204" s="736" t="str">
        <f>IY53</f>
        <v>J7 JPY  6.25M</v>
      </c>
      <c r="JA204" s="735">
        <v>18</v>
      </c>
      <c r="JB204" s="899"/>
      <c r="JC204" s="736">
        <f>JB53</f>
        <v>0</v>
      </c>
      <c r="JD204" s="735">
        <v>18</v>
      </c>
      <c r="JE204" s="736"/>
      <c r="JF204" s="736" t="str">
        <f>JE53</f>
        <v>DX Dollar 100,000</v>
      </c>
      <c r="JG204" s="735">
        <v>18</v>
      </c>
      <c r="JH204" s="736"/>
      <c r="JI204" s="736" t="str">
        <f>JH53</f>
        <v>CL Crude 1000 Barrels</v>
      </c>
      <c r="JJ204" s="735">
        <v>18</v>
      </c>
      <c r="JK204" s="736"/>
      <c r="JL204" s="736" t="str">
        <f>JK53</f>
        <v>QM Crude 500 Barrels</v>
      </c>
      <c r="JM204" s="735">
        <v>18</v>
      </c>
      <c r="JN204" s="736"/>
      <c r="JO204" s="736" t="str">
        <f>JN53</f>
        <v>CY Crude 100 Barrels</v>
      </c>
      <c r="JP204" s="735">
        <v>18</v>
      </c>
      <c r="JQ204" s="566" t="str">
        <f>JR53</f>
        <v>5 Hour Cumulative Total</v>
      </c>
      <c r="JR204" s="567">
        <f>JS53</f>
        <v>0</v>
      </c>
      <c r="JS204" s="488"/>
      <c r="JT204" s="236"/>
      <c r="JU204" s="236"/>
      <c r="JV204" s="236"/>
      <c r="JW204" s="236"/>
      <c r="JX204" s="236"/>
      <c r="JY204" s="236"/>
      <c r="JZ204" s="236"/>
      <c r="KA204" s="236"/>
      <c r="KB204" s="236"/>
      <c r="KC204" s="236"/>
      <c r="KD204" s="236"/>
      <c r="KE204" s="236"/>
      <c r="KF204" s="236"/>
      <c r="KG204" s="236"/>
      <c r="KH204" s="236"/>
      <c r="KI204" s="236"/>
      <c r="KJ204" s="236"/>
      <c r="KK204" s="236"/>
      <c r="KL204" s="236"/>
      <c r="KM204" s="236"/>
      <c r="KN204" s="236"/>
      <c r="KO204" s="236"/>
      <c r="KP204" s="236"/>
      <c r="KQ204" s="236"/>
      <c r="KR204" s="236"/>
      <c r="KS204" s="236"/>
      <c r="KT204" s="143"/>
      <c r="KU204" s="236"/>
      <c r="KV204" s="236"/>
      <c r="KW204" s="236"/>
      <c r="KX204" s="236"/>
      <c r="KY204" s="236"/>
      <c r="KZ204" s="236"/>
      <c r="LA204" s="236"/>
      <c r="LB204" s="236"/>
      <c r="LC204" s="236"/>
      <c r="LD204" s="236"/>
      <c r="LE204" s="236"/>
      <c r="LF204" s="236"/>
      <c r="LG204" s="236"/>
      <c r="LH204" s="236"/>
      <c r="LI204" s="236"/>
      <c r="LJ204" s="236"/>
      <c r="LK204" s="236"/>
      <c r="LL204" s="236"/>
      <c r="LM204" s="236"/>
      <c r="LN204" s="236"/>
      <c r="LO204" s="236"/>
      <c r="LP204" s="236"/>
      <c r="LQ204" s="236"/>
      <c r="LR204" s="143"/>
      <c r="LS204" s="236"/>
      <c r="LT204" s="236"/>
      <c r="LU204" s="236"/>
      <c r="LV204" s="236"/>
      <c r="LW204" s="236"/>
      <c r="LX204" s="236"/>
      <c r="LY204" s="236"/>
      <c r="LZ204" s="236"/>
      <c r="MA204" s="236"/>
      <c r="MB204" s="236"/>
      <c r="MC204" s="236"/>
      <c r="MD204" s="236"/>
      <c r="ME204" s="236"/>
      <c r="MF204" s="236"/>
      <c r="MG204" s="236"/>
      <c r="MH204" s="236"/>
      <c r="MI204" s="236"/>
      <c r="MJ204" s="236"/>
      <c r="MK204" s="236"/>
      <c r="ML204" s="236"/>
      <c r="MM204" s="236"/>
      <c r="MN204" s="236"/>
      <c r="MO204" s="236"/>
      <c r="MP204" s="236"/>
      <c r="MQ204" s="236"/>
      <c r="MR204" s="236"/>
      <c r="MS204" s="236"/>
      <c r="MT204" s="236"/>
      <c r="MU204" s="236"/>
      <c r="MV204" s="236"/>
      <c r="MW204" s="236"/>
      <c r="MX204" s="236"/>
      <c r="MY204" s="236"/>
      <c r="MZ204" s="236"/>
      <c r="NA204" s="236"/>
      <c r="NB204" s="474"/>
      <c r="NC204" s="1159"/>
      <c r="ND204" s="378"/>
      <c r="NE204" s="378"/>
      <c r="NF204" s="382"/>
      <c r="NG204" s="416"/>
      <c r="NH204" s="822"/>
      <c r="NI204" s="272"/>
      <c r="NJ204" s="416"/>
      <c r="NK204" s="1113"/>
      <c r="NL204" s="992"/>
      <c r="NM204" s="413"/>
      <c r="NN204" s="378"/>
      <c r="NO204" s="243"/>
      <c r="NP204" s="243"/>
      <c r="NQ204" s="276"/>
      <c r="NR204" s="254"/>
      <c r="NS204" s="757"/>
      <c r="NT204" s="757"/>
      <c r="NU204" s="758"/>
      <c r="NV204" s="758"/>
      <c r="NW204" s="758"/>
      <c r="NX204" s="234"/>
      <c r="NY204" s="241"/>
      <c r="NZ204" s="241"/>
      <c r="OA204" s="471"/>
      <c r="OB204" s="473"/>
      <c r="OC204" s="473"/>
      <c r="OD204" s="473"/>
      <c r="OE204" s="473"/>
      <c r="OF204" s="473"/>
      <c r="OG204" s="473"/>
      <c r="OH204" s="471"/>
      <c r="OI204" s="473"/>
      <c r="OJ204" s="473"/>
      <c r="OK204" s="473"/>
      <c r="OL204" s="473"/>
      <c r="OM204" s="473"/>
      <c r="ON204" s="473"/>
      <c r="OO204" s="473"/>
      <c r="OP204" s="473"/>
      <c r="OQ204" s="473"/>
      <c r="OR204" s="473"/>
      <c r="OS204" s="473"/>
      <c r="OT204" s="473"/>
      <c r="OU204" s="473"/>
      <c r="OV204" s="473"/>
      <c r="OW204" s="473"/>
      <c r="OX204" s="473"/>
      <c r="OY204" s="473"/>
      <c r="OZ204" s="473"/>
      <c r="PA204" s="473"/>
      <c r="PB204" s="473"/>
      <c r="PC204" s="473"/>
      <c r="PD204" s="473"/>
      <c r="PE204" s="473"/>
      <c r="PF204" s="473"/>
      <c r="PG204" s="473"/>
      <c r="PH204" s="473"/>
      <c r="PI204" s="473"/>
      <c r="PJ204" s="473"/>
      <c r="PK204" s="473"/>
      <c r="PL204" s="473"/>
      <c r="PM204" s="473"/>
      <c r="PN204" s="473"/>
      <c r="PO204" s="473"/>
      <c r="PP204" s="473"/>
      <c r="PQ204" s="473"/>
      <c r="PR204" s="473"/>
      <c r="PS204" s="473"/>
      <c r="PT204" s="473"/>
      <c r="PU204" s="473"/>
      <c r="PV204" s="473"/>
      <c r="PW204" s="473"/>
      <c r="PX204" s="473"/>
      <c r="PY204" s="473"/>
      <c r="PZ204" s="473"/>
      <c r="QA204" s="473"/>
      <c r="QB204" s="473"/>
      <c r="QC204" s="473"/>
      <c r="QD204" s="473"/>
      <c r="QE204" s="473"/>
      <c r="QF204" s="473"/>
      <c r="QG204" s="473"/>
      <c r="QH204" s="473"/>
      <c r="QI204" s="473"/>
      <c r="QJ204" s="473"/>
      <c r="QK204" s="473"/>
      <c r="QL204" s="473"/>
      <c r="QM204" s="473"/>
      <c r="QN204" s="473"/>
      <c r="QO204" s="473"/>
      <c r="QP204" s="473"/>
      <c r="QQ204" s="473"/>
      <c r="QR204" s="473"/>
      <c r="QS204" s="473"/>
      <c r="QT204" s="473"/>
      <c r="QU204" s="473"/>
      <c r="QV204" s="473"/>
      <c r="QW204" s="473"/>
      <c r="QX204" s="473"/>
      <c r="QY204" s="464"/>
      <c r="QZ204" s="464"/>
      <c r="RA204" s="464"/>
      <c r="RB204" s="464"/>
      <c r="RC204" s="464"/>
      <c r="RD204" s="464"/>
      <c r="RE204" s="464"/>
      <c r="RF204" s="464"/>
      <c r="RG204" s="464"/>
      <c r="RH204" s="464"/>
      <c r="RI204" s="464"/>
      <c r="RJ204" s="464"/>
      <c r="RK204" s="464"/>
      <c r="RL204" s="464"/>
      <c r="RM204" s="464"/>
      <c r="RN204" s="464"/>
      <c r="RO204" s="464"/>
      <c r="RP204" s="464"/>
      <c r="RQ204" s="464"/>
      <c r="RR204" s="464"/>
      <c r="RS204" s="464"/>
      <c r="RT204" s="464"/>
      <c r="RU204" s="464"/>
      <c r="RV204" s="464"/>
      <c r="RW204" s="464"/>
      <c r="RX204" s="464"/>
      <c r="RY204" s="464"/>
      <c r="RZ204" s="464"/>
      <c r="SA204" s="464"/>
      <c r="SB204" s="464"/>
      <c r="SC204" s="464"/>
      <c r="SD204" s="464"/>
      <c r="SE204" s="464"/>
      <c r="SF204" s="464"/>
      <c r="SG204" s="464"/>
      <c r="SH204" s="464"/>
      <c r="SI204" s="464"/>
      <c r="SJ204" s="464"/>
      <c r="SK204" s="464"/>
      <c r="SL204" s="464"/>
      <c r="SM204" s="464"/>
      <c r="SN204" s="464"/>
      <c r="SO204" s="464"/>
      <c r="SP204" s="464"/>
      <c r="SQ204" s="464"/>
      <c r="SR204" s="464"/>
      <c r="SS204" s="464"/>
      <c r="ST204" s="464"/>
      <c r="SU204" s="464"/>
      <c r="SV204" s="464"/>
      <c r="SW204" s="464"/>
      <c r="SX204" s="464"/>
      <c r="SY204" s="464"/>
      <c r="SZ204" s="464"/>
      <c r="TA204" s="464"/>
      <c r="TB204" s="464"/>
      <c r="TC204" s="464"/>
      <c r="TD204" s="464"/>
      <c r="TE204" s="464"/>
      <c r="TF204" s="464"/>
      <c r="TG204" s="464"/>
      <c r="TH204" s="464"/>
      <c r="TI204" s="464"/>
      <c r="TJ204" s="464"/>
      <c r="TK204" s="464"/>
      <c r="TL204" s="464"/>
      <c r="TM204" s="464"/>
      <c r="TN204" s="464"/>
      <c r="TO204" s="464"/>
      <c r="TP204" s="464"/>
      <c r="TQ204" s="464"/>
      <c r="TR204" s="464"/>
      <c r="TS204" s="464"/>
      <c r="TT204" s="464"/>
      <c r="TU204" s="464"/>
      <c r="TV204" s="464"/>
      <c r="TW204" s="464"/>
      <c r="TX204" s="464"/>
      <c r="TY204" s="464"/>
      <c r="TZ204" s="464"/>
      <c r="UA204" s="464"/>
      <c r="UB204" s="464"/>
      <c r="UC204" s="464"/>
      <c r="UD204" s="464"/>
      <c r="UE204" s="464"/>
      <c r="UF204" s="464"/>
      <c r="UG204" s="464"/>
      <c r="UH204" s="464"/>
      <c r="UI204" s="464"/>
    </row>
    <row r="205" spans="1:555" s="140" customFormat="1" ht="24" customHeight="1" x14ac:dyDescent="0.3">
      <c r="B205" s="1198"/>
      <c r="C205" s="178"/>
      <c r="D205" s="179"/>
      <c r="E205" s="179"/>
      <c r="F205" s="177"/>
      <c r="G205" s="197"/>
      <c r="H205" s="181"/>
      <c r="I205" s="149"/>
      <c r="J205" s="149"/>
      <c r="K205" s="183"/>
      <c r="L205" s="1150"/>
      <c r="M205" s="148"/>
      <c r="N205" s="148"/>
      <c r="O205" s="148"/>
      <c r="P205" s="540"/>
      <c r="Q205" s="182"/>
      <c r="R205" s="148"/>
      <c r="S205" s="578"/>
      <c r="T205" s="182"/>
      <c r="U205" s="148"/>
      <c r="V205" s="540"/>
      <c r="W205" s="182"/>
      <c r="X205" s="148"/>
      <c r="Y205" s="621"/>
      <c r="Z205" s="182"/>
      <c r="AA205" s="148"/>
      <c r="AB205" s="621"/>
      <c r="AC205" s="182"/>
      <c r="AD205" s="148"/>
      <c r="AE205" s="621"/>
      <c r="AF205" s="182"/>
      <c r="AG205" s="148"/>
      <c r="AH205" s="148"/>
      <c r="AI205" s="1107"/>
      <c r="AJ205" s="148"/>
      <c r="AK205" s="621"/>
      <c r="AL205" s="182"/>
      <c r="AM205" s="148"/>
      <c r="AN205" s="621"/>
      <c r="AO205" s="240"/>
      <c r="AP205" s="665"/>
      <c r="AQ205" s="621"/>
      <c r="AR205" s="1075"/>
      <c r="AS205" s="1085"/>
      <c r="AT205" s="621"/>
      <c r="AU205" s="1075"/>
      <c r="AV205" s="665"/>
      <c r="AW205" s="621"/>
      <c r="AX205" s="1075"/>
      <c r="AY205" s="148"/>
      <c r="AZ205" s="148"/>
      <c r="BA205" s="182"/>
      <c r="BB205" s="148"/>
      <c r="BC205" s="148"/>
      <c r="BD205" s="182"/>
      <c r="BE205" s="148"/>
      <c r="BF205" s="148"/>
      <c r="BG205" s="240"/>
      <c r="BH205" s="148"/>
      <c r="BI205" s="700"/>
      <c r="BJ205" s="240"/>
      <c r="BK205" s="148"/>
      <c r="BL205" s="702"/>
      <c r="BM205" s="182"/>
      <c r="BN205" s="148"/>
      <c r="BO205" s="148"/>
      <c r="BP205" s="240"/>
      <c r="BQ205" s="148"/>
      <c r="BR205" s="621"/>
      <c r="BS205" s="182"/>
      <c r="BT205" s="148"/>
      <c r="BU205" s="621"/>
      <c r="BV205" s="182"/>
      <c r="BW205" s="148"/>
      <c r="BX205" s="148"/>
      <c r="BY205" s="240"/>
      <c r="BZ205" s="180"/>
      <c r="CA205" s="744"/>
      <c r="CB205" s="188"/>
      <c r="CC205" s="180"/>
      <c r="CD205" s="742"/>
      <c r="CE205" s="182"/>
      <c r="CF205" s="182"/>
      <c r="CG205" s="742"/>
      <c r="CH205" s="279"/>
      <c r="CI205" s="148"/>
      <c r="CJ205" s="148"/>
      <c r="CK205" s="182"/>
      <c r="CL205" s="148"/>
      <c r="CM205" s="148"/>
      <c r="CN205" s="182"/>
      <c r="CO205" s="148"/>
      <c r="CP205" s="148"/>
      <c r="CQ205" s="182"/>
      <c r="CR205" s="148"/>
      <c r="CS205" s="148"/>
      <c r="CT205" s="182"/>
      <c r="CU205" s="148"/>
      <c r="CV205" s="148"/>
      <c r="CW205" s="188"/>
      <c r="CX205" s="325"/>
      <c r="CY205" s="1122"/>
      <c r="CZ205" s="326"/>
      <c r="DA205" s="279"/>
      <c r="DB205" s="262"/>
      <c r="DC205" s="326"/>
      <c r="DD205" s="279"/>
      <c r="DE205" s="262"/>
      <c r="DF205" s="279"/>
      <c r="DG205" s="279"/>
      <c r="DH205" s="262"/>
      <c r="DI205" s="417"/>
      <c r="DJ205" s="417"/>
      <c r="DK205" s="262"/>
      <c r="DL205" s="326"/>
      <c r="DM205" s="279"/>
      <c r="DN205" s="279"/>
      <c r="DO205" s="279"/>
      <c r="DP205" s="279"/>
      <c r="DQ205" s="279"/>
      <c r="DR205" s="279"/>
      <c r="DS205" s="279"/>
      <c r="DT205" s="279"/>
      <c r="DU205" s="279"/>
      <c r="DV205" s="279"/>
      <c r="DW205" s="279"/>
      <c r="DX205" s="279"/>
      <c r="DY205" s="279"/>
      <c r="DZ205" s="279"/>
      <c r="EA205" s="279"/>
      <c r="EB205" s="1063"/>
      <c r="EC205" s="262"/>
      <c r="ED205" s="279"/>
      <c r="EE205" s="279"/>
      <c r="EF205" s="262"/>
      <c r="EG205" s="279"/>
      <c r="EH205" s="279"/>
      <c r="EI205" s="262"/>
      <c r="EJ205" s="279"/>
      <c r="EK205" s="279"/>
      <c r="EL205" s="279"/>
      <c r="EM205" s="279"/>
      <c r="EN205" s="279"/>
      <c r="EO205" s="279"/>
      <c r="EP205" s="279"/>
      <c r="EQ205" s="279"/>
      <c r="ER205" s="279"/>
      <c r="ES205" s="279"/>
      <c r="ET205" s="279"/>
      <c r="EU205" s="279"/>
      <c r="EV205" s="279"/>
      <c r="EW205" s="279"/>
      <c r="EX205" s="279"/>
      <c r="EY205" s="279"/>
      <c r="EZ205" s="279"/>
      <c r="FA205" s="279"/>
      <c r="FB205" s="279"/>
      <c r="FC205" s="279"/>
      <c r="FD205" s="279"/>
      <c r="FE205" s="279"/>
      <c r="FF205" s="279"/>
      <c r="FG205" s="279"/>
      <c r="FH205" s="279"/>
      <c r="FI205" s="279"/>
      <c r="FJ205" s="279"/>
      <c r="FK205" s="279"/>
      <c r="FL205" s="279"/>
      <c r="FM205" s="279"/>
      <c r="FN205" s="279"/>
      <c r="FO205" s="279"/>
      <c r="FP205" s="279"/>
      <c r="FQ205" s="279"/>
      <c r="FR205" s="279"/>
      <c r="FS205" s="279"/>
      <c r="FT205" s="279"/>
      <c r="FU205" s="279"/>
      <c r="FV205" s="279"/>
      <c r="FW205" s="279"/>
      <c r="FX205" s="279"/>
      <c r="FY205" s="279"/>
      <c r="FZ205" s="261"/>
      <c r="GA205" s="1122"/>
      <c r="GB205" s="523"/>
      <c r="GC205" s="279"/>
      <c r="GD205" s="327"/>
      <c r="GE205" s="279"/>
      <c r="GF205" s="279"/>
      <c r="GG205" s="327"/>
      <c r="GH205" s="240"/>
      <c r="GI205" s="279"/>
      <c r="GJ205" s="327"/>
      <c r="GK205" s="279"/>
      <c r="GL205" s="279"/>
      <c r="GM205" s="279"/>
      <c r="GN205" s="279"/>
      <c r="GO205" s="279"/>
      <c r="GP205" s="279"/>
      <c r="GQ205" s="279"/>
      <c r="GR205" s="279"/>
      <c r="GS205" s="279"/>
      <c r="GT205" s="279"/>
      <c r="GU205" s="279"/>
      <c r="GV205" s="279"/>
      <c r="GW205" s="279"/>
      <c r="GX205" s="279"/>
      <c r="GY205" s="279"/>
      <c r="GZ205" s="279"/>
      <c r="HA205" s="279"/>
      <c r="HB205" s="279"/>
      <c r="HC205" s="279"/>
      <c r="HD205" s="279"/>
      <c r="HE205" s="687"/>
      <c r="HF205" s="326"/>
      <c r="HG205" s="326"/>
      <c r="HH205" s="687"/>
      <c r="HI205" s="326"/>
      <c r="HJ205" s="326"/>
      <c r="HK205" s="262"/>
      <c r="HL205" s="326"/>
      <c r="HM205" s="326"/>
      <c r="HN205" s="687"/>
      <c r="HO205" s="326"/>
      <c r="HP205" s="326"/>
      <c r="HQ205" s="687"/>
      <c r="HR205" s="733"/>
      <c r="HS205" s="182"/>
      <c r="HT205" s="326"/>
      <c r="HU205" s="326"/>
      <c r="HV205" s="326"/>
      <c r="HW205" s="262"/>
      <c r="HX205" s="733"/>
      <c r="HY205" s="182"/>
      <c r="HZ205" s="326"/>
      <c r="IA205" s="326"/>
      <c r="IB205" s="326"/>
      <c r="IC205" s="262"/>
      <c r="ID205" s="733"/>
      <c r="IE205" s="182"/>
      <c r="IF205" s="326"/>
      <c r="IG205" s="326"/>
      <c r="IH205" s="326"/>
      <c r="II205" s="262"/>
      <c r="IJ205" s="381"/>
      <c r="IK205" s="326"/>
      <c r="IL205" s="148"/>
      <c r="IM205" s="733"/>
      <c r="IN205" s="182"/>
      <c r="IO205" s="326"/>
      <c r="IP205" s="204"/>
      <c r="IQ205" s="182"/>
      <c r="IR205" s="148"/>
      <c r="IS205" s="733"/>
      <c r="IT205" s="182"/>
      <c r="IU205" s="326"/>
      <c r="IV205" s="733"/>
      <c r="IW205" s="182"/>
      <c r="IX205" s="148"/>
      <c r="IY205" s="733"/>
      <c r="IZ205" s="182"/>
      <c r="JA205" s="148"/>
      <c r="JB205" s="900"/>
      <c r="JC205" s="182"/>
      <c r="JD205" s="326"/>
      <c r="JE205" s="733"/>
      <c r="JF205" s="182"/>
      <c r="JG205" s="148"/>
      <c r="JH205" s="733"/>
      <c r="JI205" s="182"/>
      <c r="JJ205" s="148"/>
      <c r="JK205" s="733"/>
      <c r="JL205" s="182"/>
      <c r="JM205" s="148"/>
      <c r="JN205" s="733"/>
      <c r="JO205" s="182"/>
      <c r="JP205" s="326"/>
      <c r="JQ205" s="326"/>
      <c r="JR205" s="188"/>
      <c r="JS205" s="236"/>
      <c r="JT205" s="236"/>
      <c r="JU205" s="236"/>
      <c r="JV205" s="236"/>
      <c r="JW205" s="236"/>
      <c r="JX205" s="236"/>
      <c r="JY205" s="236"/>
      <c r="JZ205" s="236"/>
      <c r="KA205" s="236"/>
      <c r="KB205" s="236"/>
      <c r="KC205" s="236"/>
      <c r="KD205" s="236"/>
      <c r="KE205" s="236"/>
      <c r="KF205" s="236"/>
      <c r="KG205" s="236"/>
      <c r="KH205" s="236"/>
      <c r="KI205" s="236"/>
      <c r="KJ205" s="236"/>
      <c r="KK205" s="236"/>
      <c r="KL205" s="236"/>
      <c r="KM205" s="236"/>
      <c r="KN205" s="236"/>
      <c r="KO205" s="236"/>
      <c r="KP205" s="236"/>
      <c r="KQ205" s="236"/>
      <c r="KR205" s="236"/>
      <c r="KS205" s="236"/>
      <c r="KT205" s="143"/>
      <c r="KU205" s="236"/>
      <c r="KV205" s="236"/>
      <c r="KW205" s="236"/>
      <c r="KX205" s="236"/>
      <c r="KY205" s="236"/>
      <c r="KZ205" s="236"/>
      <c r="LA205" s="236"/>
      <c r="LB205" s="236"/>
      <c r="LC205" s="236"/>
      <c r="LD205" s="236"/>
      <c r="LE205" s="236"/>
      <c r="LF205" s="236"/>
      <c r="LG205" s="236"/>
      <c r="LH205" s="236"/>
      <c r="LI205" s="236"/>
      <c r="LJ205" s="236"/>
      <c r="LK205" s="236"/>
      <c r="LL205" s="236"/>
      <c r="LM205" s="236"/>
      <c r="LN205" s="236"/>
      <c r="LO205" s="236"/>
      <c r="LP205" s="236"/>
      <c r="LQ205" s="236"/>
      <c r="LR205" s="143"/>
      <c r="LS205" s="236"/>
      <c r="LT205" s="236"/>
      <c r="LU205" s="236"/>
      <c r="LV205" s="236"/>
      <c r="LW205" s="236"/>
      <c r="LX205" s="236"/>
      <c r="LY205" s="236"/>
      <c r="LZ205" s="236"/>
      <c r="MA205" s="236"/>
      <c r="MB205" s="236"/>
      <c r="MC205" s="236"/>
      <c r="MD205" s="236"/>
      <c r="ME205" s="236"/>
      <c r="MF205" s="236"/>
      <c r="MG205" s="236"/>
      <c r="MH205" s="236"/>
      <c r="MI205" s="236"/>
      <c r="MJ205" s="236"/>
      <c r="MK205" s="236"/>
      <c r="ML205" s="236"/>
      <c r="MM205" s="236"/>
      <c r="MN205" s="236"/>
      <c r="MO205" s="236"/>
      <c r="MP205" s="236"/>
      <c r="MQ205" s="236"/>
      <c r="MR205" s="236"/>
      <c r="MS205" s="236"/>
      <c r="MT205" s="236"/>
      <c r="MU205" s="236"/>
      <c r="MV205" s="236"/>
      <c r="MW205" s="236"/>
      <c r="MX205" s="236"/>
      <c r="MY205" s="236"/>
      <c r="MZ205" s="236"/>
      <c r="NA205" s="236"/>
      <c r="NB205" s="715"/>
      <c r="NC205" s="1158" t="str">
        <f t="shared" ref="NC205:NM205" si="3047">NC53</f>
        <v>Period           Ending</v>
      </c>
      <c r="ND205" s="411" t="str">
        <f t="shared" si="3047"/>
        <v>Hourly Monthly</v>
      </c>
      <c r="NE205" s="411" t="str">
        <f t="shared" si="3047"/>
        <v>3 Hour Monthly</v>
      </c>
      <c r="NF205" s="411" t="str">
        <f t="shared" si="3047"/>
        <v>5 Hour Monthly</v>
      </c>
      <c r="NG205" s="411" t="str">
        <f t="shared" si="3047"/>
        <v>Month Combined Performance</v>
      </c>
      <c r="NH205" s="411" t="str">
        <f t="shared" si="3047"/>
        <v>Ending  Equity</v>
      </c>
      <c r="NI205" s="411" t="str">
        <f t="shared" si="3047"/>
        <v>Profitable Months</v>
      </c>
      <c r="NJ205" s="411" t="str">
        <f t="shared" si="3047"/>
        <v>Losing Months</v>
      </c>
      <c r="NK205" s="411" t="str">
        <f t="shared" si="3047"/>
        <v>+</v>
      </c>
      <c r="NL205" s="1111" t="str">
        <f t="shared" si="3047"/>
        <v>-</v>
      </c>
      <c r="NM205" s="411" t="str">
        <f t="shared" si="3047"/>
        <v>Date</v>
      </c>
      <c r="NN205" s="411"/>
      <c r="NO205" s="411"/>
      <c r="NP205" s="411"/>
      <c r="NQ205" s="999"/>
      <c r="NR205" s="433"/>
      <c r="NS205" s="755"/>
      <c r="NT205" s="755"/>
      <c r="NU205" s="755"/>
      <c r="NV205" s="755"/>
      <c r="NW205" s="755"/>
      <c r="NX205" s="234"/>
      <c r="NY205" s="241"/>
      <c r="NZ205" s="241"/>
      <c r="OA205" s="241"/>
      <c r="OB205" s="241"/>
      <c r="OC205" s="236"/>
      <c r="OD205" s="236"/>
      <c r="OE205" s="236"/>
      <c r="OF205" s="234"/>
      <c r="OG205" s="143"/>
      <c r="OH205" s="354"/>
      <c r="OI205" s="354"/>
      <c r="OJ205" s="354"/>
      <c r="OK205" s="354"/>
      <c r="OL205" s="354"/>
      <c r="OM205" s="354"/>
      <c r="ON205" s="354"/>
      <c r="OO205" s="354"/>
      <c r="OP205" s="354"/>
      <c r="OQ205" s="354"/>
      <c r="OR205" s="354"/>
      <c r="OS205" s="354"/>
      <c r="OT205" s="354"/>
      <c r="OU205" s="354"/>
      <c r="OV205" s="354"/>
      <c r="OW205" s="354"/>
      <c r="OX205" s="354"/>
      <c r="OY205" s="354"/>
      <c r="OZ205" s="354"/>
      <c r="PA205" s="354"/>
      <c r="PB205" s="354"/>
      <c r="PC205" s="354"/>
      <c r="PD205" s="354"/>
      <c r="PE205" s="354"/>
      <c r="PF205" s="354"/>
      <c r="PG205" s="354"/>
      <c r="PH205" s="354"/>
      <c r="PI205" s="354"/>
      <c r="PJ205" s="354"/>
      <c r="PK205" s="354"/>
      <c r="PL205" s="354"/>
      <c r="PM205" s="354"/>
      <c r="PN205" s="354"/>
      <c r="PO205" s="354"/>
      <c r="PP205" s="354"/>
      <c r="PQ205" s="354"/>
      <c r="PR205" s="354"/>
      <c r="PS205" s="354"/>
      <c r="PT205" s="354"/>
      <c r="PU205" s="354"/>
      <c r="PV205" s="354"/>
      <c r="PW205" s="354"/>
      <c r="PX205" s="354"/>
      <c r="PY205" s="354"/>
      <c r="PZ205" s="354"/>
      <c r="QA205" s="354"/>
      <c r="QB205" s="354"/>
      <c r="QC205" s="354"/>
      <c r="QD205" s="354"/>
      <c r="QE205" s="354"/>
      <c r="QF205" s="354"/>
      <c r="QG205" s="354"/>
      <c r="QH205" s="354"/>
      <c r="QI205" s="354"/>
      <c r="QJ205" s="354"/>
      <c r="QK205" s="354"/>
      <c r="QL205" s="354"/>
      <c r="QM205" s="354"/>
      <c r="QN205" s="354"/>
      <c r="QO205" s="354"/>
      <c r="QP205" s="354"/>
      <c r="QQ205" s="354"/>
      <c r="QR205" s="354"/>
      <c r="QS205" s="354"/>
      <c r="QT205" s="354"/>
      <c r="QU205" s="354"/>
      <c r="QV205" s="354"/>
      <c r="QW205" s="354"/>
    </row>
    <row r="206" spans="1:555" s="140" customFormat="1" ht="37.5" customHeight="1" x14ac:dyDescent="0.3">
      <c r="B206" s="1198"/>
      <c r="C206" s="178"/>
      <c r="D206" s="179"/>
      <c r="E206" s="179"/>
      <c r="F206" s="177"/>
      <c r="G206" s="197"/>
      <c r="H206" s="181"/>
      <c r="I206" s="149"/>
      <c r="J206" s="149"/>
      <c r="K206" s="183"/>
      <c r="L206" s="1150"/>
      <c r="M206" s="148"/>
      <c r="N206" s="148"/>
      <c r="O206" s="148"/>
      <c r="P206" s="540"/>
      <c r="Q206" s="182"/>
      <c r="R206" s="148"/>
      <c r="S206" s="578"/>
      <c r="T206" s="182"/>
      <c r="U206" s="148"/>
      <c r="V206" s="540"/>
      <c r="W206" s="182"/>
      <c r="X206" s="148"/>
      <c r="Y206" s="621"/>
      <c r="Z206" s="182"/>
      <c r="AA206" s="148"/>
      <c r="AB206" s="621"/>
      <c r="AC206" s="182"/>
      <c r="AD206" s="148"/>
      <c r="AE206" s="621"/>
      <c r="AF206" s="182"/>
      <c r="AG206" s="148"/>
      <c r="AH206" s="148"/>
      <c r="AI206" s="1107"/>
      <c r="AJ206" s="148"/>
      <c r="AK206" s="621"/>
      <c r="AL206" s="182"/>
      <c r="AM206" s="148"/>
      <c r="AN206" s="621"/>
      <c r="AO206" s="240"/>
      <c r="AP206" s="665"/>
      <c r="AQ206" s="621"/>
      <c r="AR206" s="1075"/>
      <c r="AS206" s="1085"/>
      <c r="AT206" s="621"/>
      <c r="AU206" s="1075"/>
      <c r="AV206" s="665"/>
      <c r="AW206" s="621"/>
      <c r="AX206" s="1075"/>
      <c r="AY206" s="148"/>
      <c r="AZ206" s="148"/>
      <c r="BA206" s="182"/>
      <c r="BB206" s="148"/>
      <c r="BC206" s="148"/>
      <c r="BD206" s="182"/>
      <c r="BE206" s="148"/>
      <c r="BF206" s="148"/>
      <c r="BG206" s="240"/>
      <c r="BH206" s="148"/>
      <c r="BI206" s="700"/>
      <c r="BJ206" s="240"/>
      <c r="BK206" s="148"/>
      <c r="BL206" s="702"/>
      <c r="BM206" s="182"/>
      <c r="BN206" s="148"/>
      <c r="BO206" s="148"/>
      <c r="BP206" s="240"/>
      <c r="BQ206" s="148"/>
      <c r="BR206" s="621"/>
      <c r="BS206" s="182"/>
      <c r="BT206" s="148"/>
      <c r="BU206" s="621"/>
      <c r="BV206" s="182"/>
      <c r="BW206" s="148"/>
      <c r="BX206" s="148"/>
      <c r="BY206" s="240"/>
      <c r="BZ206" s="180"/>
      <c r="CA206" s="744"/>
      <c r="CB206" s="188"/>
      <c r="CC206" s="180"/>
      <c r="CD206" s="742"/>
      <c r="CE206" s="182"/>
      <c r="CF206" s="182"/>
      <c r="CG206" s="742"/>
      <c r="CH206" s="279"/>
      <c r="CI206" s="148"/>
      <c r="CJ206" s="148"/>
      <c r="CK206" s="182"/>
      <c r="CL206" s="148"/>
      <c r="CM206" s="148"/>
      <c r="CN206" s="182"/>
      <c r="CO206" s="148"/>
      <c r="CP206" s="148"/>
      <c r="CQ206" s="182"/>
      <c r="CR206" s="148"/>
      <c r="CS206" s="148"/>
      <c r="CT206" s="182"/>
      <c r="CU206" s="129" t="s">
        <v>38</v>
      </c>
      <c r="CV206" s="1239"/>
      <c r="CW206" s="188"/>
      <c r="CX206" s="325"/>
      <c r="CY206" s="1122"/>
      <c r="CZ206" s="326"/>
      <c r="DA206" s="279"/>
      <c r="DB206" s="262"/>
      <c r="DC206" s="326"/>
      <c r="DD206" s="279"/>
      <c r="DE206" s="262"/>
      <c r="DF206" s="279"/>
      <c r="DG206" s="279"/>
      <c r="DH206" s="262"/>
      <c r="DI206" s="417"/>
      <c r="DJ206" s="417"/>
      <c r="DK206" s="262"/>
      <c r="DL206" s="326"/>
      <c r="DM206" s="279"/>
      <c r="DN206" s="279"/>
      <c r="DO206" s="279"/>
      <c r="DP206" s="279"/>
      <c r="DQ206" s="279"/>
      <c r="DR206" s="279"/>
      <c r="DS206" s="279"/>
      <c r="DT206" s="279"/>
      <c r="DU206" s="279"/>
      <c r="DV206" s="279"/>
      <c r="DW206" s="279"/>
      <c r="DX206" s="279"/>
      <c r="DY206" s="279"/>
      <c r="DZ206" s="279"/>
      <c r="EA206" s="279"/>
      <c r="EB206" s="1063"/>
      <c r="EC206" s="262"/>
      <c r="ED206" s="279"/>
      <c r="EE206" s="279"/>
      <c r="EF206" s="262"/>
      <c r="EG206" s="279"/>
      <c r="EH206" s="279"/>
      <c r="EI206" s="262"/>
      <c r="EJ206" s="279"/>
      <c r="EK206" s="279"/>
      <c r="EL206" s="279"/>
      <c r="EM206" s="279"/>
      <c r="EN206" s="279"/>
      <c r="EO206" s="279"/>
      <c r="EP206" s="279"/>
      <c r="EQ206" s="279"/>
      <c r="ER206" s="279"/>
      <c r="ES206" s="279"/>
      <c r="ET206" s="279"/>
      <c r="EU206" s="279"/>
      <c r="EV206" s="279"/>
      <c r="EW206" s="279"/>
      <c r="EX206" s="279"/>
      <c r="EY206" s="279"/>
      <c r="EZ206" s="279"/>
      <c r="FA206" s="279"/>
      <c r="FB206" s="279"/>
      <c r="FC206" s="279"/>
      <c r="FD206" s="279"/>
      <c r="FE206" s="279"/>
      <c r="FF206" s="279"/>
      <c r="FG206" s="279"/>
      <c r="FH206" s="279"/>
      <c r="FI206" s="279"/>
      <c r="FJ206" s="279"/>
      <c r="FK206" s="279"/>
      <c r="FL206" s="279"/>
      <c r="FM206" s="279"/>
      <c r="FN206" s="279"/>
      <c r="FO206" s="279"/>
      <c r="FP206" s="279"/>
      <c r="FQ206" s="279"/>
      <c r="FR206" s="279"/>
      <c r="FS206" s="279"/>
      <c r="FT206" s="279"/>
      <c r="FU206" s="279"/>
      <c r="FV206" s="279"/>
      <c r="FW206" s="279"/>
      <c r="FX206" s="279"/>
      <c r="FY206" s="279"/>
      <c r="FZ206" s="261"/>
      <c r="GA206" s="1122"/>
      <c r="GB206" s="523"/>
      <c r="GC206" s="279"/>
      <c r="GD206" s="327"/>
      <c r="GE206" s="279"/>
      <c r="GF206" s="279"/>
      <c r="GG206" s="327"/>
      <c r="GH206" s="240"/>
      <c r="GI206" s="279"/>
      <c r="GJ206" s="327"/>
      <c r="GK206" s="279"/>
      <c r="GL206" s="279"/>
      <c r="GM206" s="279"/>
      <c r="GN206" s="279"/>
      <c r="GO206" s="279"/>
      <c r="GP206" s="279"/>
      <c r="GQ206" s="279"/>
      <c r="GR206" s="279"/>
      <c r="GS206" s="279"/>
      <c r="GT206" s="279"/>
      <c r="GU206" s="279"/>
      <c r="GV206" s="279"/>
      <c r="GW206" s="279"/>
      <c r="GX206" s="279"/>
      <c r="GY206" s="279"/>
      <c r="GZ206" s="279"/>
      <c r="HA206" s="279"/>
      <c r="HB206" s="279"/>
      <c r="HC206" s="279"/>
      <c r="HD206" s="279"/>
      <c r="HE206" s="687"/>
      <c r="HF206" s="326"/>
      <c r="HG206" s="326"/>
      <c r="HH206" s="687"/>
      <c r="HI206" s="326"/>
      <c r="HJ206" s="326"/>
      <c r="HK206" s="262"/>
      <c r="HL206" s="326"/>
      <c r="HM206" s="326"/>
      <c r="HN206" s="687"/>
      <c r="HO206" s="326"/>
      <c r="HP206" s="326"/>
      <c r="HQ206" s="687"/>
      <c r="HR206" s="733"/>
      <c r="HS206" s="182"/>
      <c r="HT206" s="326"/>
      <c r="HU206" s="326"/>
      <c r="HV206" s="326"/>
      <c r="HW206" s="262"/>
      <c r="HX206" s="733"/>
      <c r="HY206" s="182"/>
      <c r="HZ206" s="326"/>
      <c r="IA206" s="326"/>
      <c r="IB206" s="326"/>
      <c r="IC206" s="262"/>
      <c r="ID206" s="733"/>
      <c r="IE206" s="182"/>
      <c r="IF206" s="326"/>
      <c r="IG206" s="326"/>
      <c r="IH206" s="326"/>
      <c r="II206" s="262"/>
      <c r="IJ206" s="381"/>
      <c r="IK206" s="326"/>
      <c r="IL206" s="148"/>
      <c r="IM206" s="733"/>
      <c r="IN206" s="182"/>
      <c r="IO206" s="326"/>
      <c r="IP206" s="204"/>
      <c r="IQ206" s="182"/>
      <c r="IR206" s="148"/>
      <c r="IS206" s="733"/>
      <c r="IT206" s="182"/>
      <c r="IU206" s="326"/>
      <c r="IV206" s="733"/>
      <c r="IW206" s="182"/>
      <c r="IX206" s="148"/>
      <c r="IY206" s="733"/>
      <c r="IZ206" s="182"/>
      <c r="JA206" s="148"/>
      <c r="JB206" s="900"/>
      <c r="JC206" s="182"/>
      <c r="JD206" s="326"/>
      <c r="JE206" s="733"/>
      <c r="JF206" s="182"/>
      <c r="JG206" s="148"/>
      <c r="JH206" s="733"/>
      <c r="JI206" s="182"/>
      <c r="JJ206" s="148"/>
      <c r="JK206" s="733"/>
      <c r="JL206" s="182"/>
      <c r="JM206" s="148"/>
      <c r="JN206" s="733"/>
      <c r="JO206" s="182"/>
      <c r="JP206" s="326"/>
      <c r="JQ206" s="326"/>
      <c r="JR206" s="188"/>
      <c r="JS206" s="236"/>
      <c r="JT206" s="236"/>
      <c r="JU206" s="236"/>
      <c r="JV206" s="236"/>
      <c r="JW206" s="236"/>
      <c r="JX206" s="236"/>
      <c r="JY206" s="236"/>
      <c r="JZ206" s="236"/>
      <c r="KA206" s="236"/>
      <c r="KB206" s="236"/>
      <c r="KC206" s="236"/>
      <c r="KD206" s="236"/>
      <c r="KE206" s="236"/>
      <c r="KF206" s="236"/>
      <c r="KG206" s="236"/>
      <c r="KH206" s="236"/>
      <c r="KI206" s="236"/>
      <c r="KJ206" s="236"/>
      <c r="KK206" s="236"/>
      <c r="KL206" s="236"/>
      <c r="KM206" s="236"/>
      <c r="KN206" s="236"/>
      <c r="KO206" s="236"/>
      <c r="KP206" s="236"/>
      <c r="KQ206" s="236"/>
      <c r="KR206" s="236"/>
      <c r="KS206" s="236"/>
      <c r="KT206" s="143"/>
      <c r="KU206" s="236"/>
      <c r="KV206" s="236"/>
      <c r="KW206" s="236"/>
      <c r="KX206" s="236"/>
      <c r="KY206" s="236"/>
      <c r="KZ206" s="236"/>
      <c r="LA206" s="236"/>
      <c r="LB206" s="236"/>
      <c r="LC206" s="236"/>
      <c r="LD206" s="236"/>
      <c r="LE206" s="236"/>
      <c r="LF206" s="236"/>
      <c r="LG206" s="236"/>
      <c r="LH206" s="236"/>
      <c r="LI206" s="236"/>
      <c r="LJ206" s="236"/>
      <c r="LK206" s="236"/>
      <c r="LL206" s="236"/>
      <c r="LM206" s="236"/>
      <c r="LN206" s="236"/>
      <c r="LO206" s="236"/>
      <c r="LP206" s="236"/>
      <c r="LQ206" s="236"/>
      <c r="LR206" s="143"/>
      <c r="LS206" s="236"/>
      <c r="LT206" s="236"/>
      <c r="LU206" s="236"/>
      <c r="LV206" s="236"/>
      <c r="LW206" s="236"/>
      <c r="LX206" s="236"/>
      <c r="LY206" s="236"/>
      <c r="LZ206" s="236"/>
      <c r="MA206" s="236"/>
      <c r="MB206" s="236"/>
      <c r="MC206" s="236"/>
      <c r="MD206" s="236"/>
      <c r="ME206" s="236"/>
      <c r="MF206" s="236"/>
      <c r="MG206" s="236"/>
      <c r="MH206" s="236"/>
      <c r="MI206" s="236"/>
      <c r="MJ206" s="236"/>
      <c r="MK206" s="236"/>
      <c r="ML206" s="236"/>
      <c r="MM206" s="236"/>
      <c r="MN206" s="236"/>
      <c r="MO206" s="236"/>
      <c r="MP206" s="236"/>
      <c r="MQ206" s="236"/>
      <c r="MR206" s="236"/>
      <c r="MS206" s="236"/>
      <c r="MT206" s="236"/>
      <c r="MU206" s="236"/>
      <c r="MV206" s="236"/>
      <c r="MW206" s="236"/>
      <c r="MX206" s="236"/>
      <c r="MY206" s="236"/>
      <c r="MZ206" s="236"/>
      <c r="NA206" s="236"/>
      <c r="NC206" s="1161"/>
      <c r="ND206" s="709"/>
      <c r="NE206" s="709"/>
      <c r="NF206" s="710"/>
      <c r="NG206" s="711"/>
      <c r="NH206" s="824"/>
      <c r="NI206" s="712"/>
      <c r="NJ206" s="711"/>
      <c r="NK206" s="262"/>
      <c r="NL206" s="995"/>
      <c r="NM206" s="241"/>
      <c r="NN206" s="118"/>
      <c r="NO206" s="143"/>
      <c r="NP206" s="487"/>
      <c r="NQ206" s="434"/>
      <c r="NR206" s="749" t="b">
        <f>NR203&gt;NR182</f>
        <v>1</v>
      </c>
      <c r="NS206" s="749"/>
      <c r="NT206" s="748"/>
      <c r="NU206" s="749"/>
      <c r="NV206" s="749"/>
      <c r="NW206" s="749"/>
      <c r="NX206" s="234"/>
      <c r="NY206" s="241"/>
      <c r="NZ206" s="241"/>
      <c r="OA206" s="241"/>
      <c r="OB206" s="241"/>
      <c r="OC206" s="236"/>
      <c r="OD206" s="236"/>
      <c r="OE206" s="236"/>
      <c r="OF206" s="234"/>
      <c r="OG206" s="143"/>
      <c r="OH206" s="354"/>
      <c r="OI206" s="354"/>
      <c r="OJ206" s="354"/>
      <c r="OK206" s="354"/>
      <c r="OL206" s="354"/>
      <c r="OM206" s="354"/>
      <c r="ON206" s="354"/>
      <c r="OO206" s="354"/>
      <c r="OP206" s="354"/>
      <c r="OQ206" s="354"/>
      <c r="OR206" s="354"/>
      <c r="OS206" s="354"/>
      <c r="OT206" s="354"/>
      <c r="OU206" s="354"/>
      <c r="OV206" s="354"/>
      <c r="OW206" s="354"/>
      <c r="OX206" s="354"/>
      <c r="OY206" s="354"/>
      <c r="OZ206" s="354"/>
      <c r="PA206" s="354"/>
      <c r="PB206" s="354"/>
      <c r="PC206" s="354"/>
      <c r="PD206" s="354"/>
      <c r="PE206" s="354"/>
      <c r="PF206" s="354"/>
      <c r="PG206" s="354"/>
      <c r="PH206" s="354"/>
      <c r="PI206" s="354"/>
      <c r="PJ206" s="354"/>
      <c r="PK206" s="354"/>
      <c r="PL206" s="354"/>
      <c r="PM206" s="354"/>
      <c r="PN206" s="354"/>
      <c r="PO206" s="354"/>
      <c r="PP206" s="354"/>
      <c r="PQ206" s="354"/>
      <c r="PR206" s="354"/>
      <c r="PS206" s="354"/>
      <c r="PT206" s="354"/>
      <c r="PU206" s="354"/>
      <c r="PV206" s="354"/>
      <c r="PW206" s="354"/>
      <c r="PX206" s="354"/>
      <c r="PY206" s="354"/>
      <c r="PZ206" s="354"/>
      <c r="QA206" s="354"/>
      <c r="QB206" s="354"/>
      <c r="QC206" s="354"/>
      <c r="QD206" s="354"/>
      <c r="QE206" s="354"/>
      <c r="QF206" s="354"/>
      <c r="QG206" s="354"/>
      <c r="QH206" s="354"/>
      <c r="QI206" s="354"/>
      <c r="QJ206" s="354"/>
      <c r="QK206" s="354"/>
      <c r="QL206" s="354"/>
      <c r="QM206" s="354"/>
      <c r="QN206" s="354"/>
      <c r="QO206" s="354"/>
      <c r="QP206" s="354"/>
      <c r="QQ206" s="354"/>
      <c r="QR206" s="354"/>
      <c r="QS206" s="354"/>
      <c r="QT206" s="354"/>
      <c r="QU206" s="354"/>
      <c r="QV206" s="354"/>
      <c r="QW206" s="354"/>
    </row>
    <row r="207" spans="1:555" ht="24" customHeight="1" x14ac:dyDescent="0.3">
      <c r="B207" s="1198"/>
      <c r="C207" s="435"/>
      <c r="D207" s="436"/>
      <c r="E207" s="179"/>
      <c r="F207" s="437"/>
      <c r="G207" s="438"/>
      <c r="H207" s="181"/>
      <c r="I207" s="9"/>
      <c r="J207" s="12"/>
      <c r="K207" s="184"/>
      <c r="L207" s="1151"/>
      <c r="M207" s="101"/>
      <c r="N207" s="9"/>
      <c r="P207" s="529"/>
      <c r="R207" s="9"/>
      <c r="T207" s="9"/>
      <c r="U207" s="9"/>
      <c r="V207" s="529"/>
      <c r="W207" s="9"/>
      <c r="X207" s="9"/>
      <c r="Y207" s="53"/>
      <c r="Z207" s="9"/>
      <c r="AA207" s="9"/>
      <c r="AB207" s="53"/>
      <c r="AC207" s="9"/>
      <c r="AD207" s="9"/>
      <c r="AE207" s="53"/>
      <c r="AF207" s="9"/>
      <c r="AG207" s="9"/>
      <c r="AH207" s="9"/>
      <c r="AI207" s="238"/>
      <c r="AJ207" s="9"/>
      <c r="AK207" s="53"/>
      <c r="AL207" s="9"/>
      <c r="AM207" s="9"/>
      <c r="AN207" s="53"/>
      <c r="AO207" s="236"/>
      <c r="AQ207" s="53"/>
      <c r="AR207" s="524"/>
      <c r="AT207" s="53"/>
      <c r="AU207" s="524"/>
      <c r="AW207" s="53"/>
      <c r="AX207" s="524"/>
      <c r="AY207" s="9"/>
      <c r="AZ207" s="9"/>
      <c r="BA207" s="9"/>
      <c r="BB207" s="9"/>
      <c r="BC207" s="9"/>
      <c r="BD207" s="9"/>
      <c r="BE207" s="9"/>
      <c r="BF207" s="9"/>
      <c r="BG207" s="236"/>
      <c r="BH207" s="9"/>
      <c r="BI207" s="9"/>
      <c r="BJ207" s="236"/>
      <c r="BK207" s="9"/>
      <c r="BL207" s="9"/>
      <c r="BM207" s="9"/>
      <c r="BN207" s="9"/>
      <c r="BO207" s="9"/>
      <c r="BP207" s="236"/>
      <c r="BQ207" s="9"/>
      <c r="BR207" s="53"/>
      <c r="BS207" s="9"/>
      <c r="BU207" s="53"/>
      <c r="BV207" s="9"/>
      <c r="BX207" s="9"/>
      <c r="BY207" s="236"/>
      <c r="BZ207" s="9"/>
      <c r="CB207" s="9"/>
      <c r="CC207" s="9"/>
      <c r="CE207" s="9"/>
      <c r="CG207" s="53"/>
      <c r="CH207" s="236"/>
      <c r="CI207" s="9"/>
      <c r="CJ207" s="9"/>
      <c r="CK207" s="9"/>
      <c r="CL207" s="9"/>
      <c r="CM207" s="9"/>
      <c r="CN207" s="9"/>
      <c r="CP207" s="9"/>
      <c r="CR207" s="9"/>
      <c r="CS207" s="9"/>
      <c r="CT207" s="9"/>
      <c r="CU207" s="9"/>
      <c r="CV207" s="9"/>
      <c r="CW207" s="9"/>
      <c r="CX207" s="236"/>
      <c r="CZ207" s="328"/>
      <c r="DA207" s="236"/>
      <c r="DC207" s="328"/>
      <c r="DD207" s="236"/>
      <c r="DF207" s="236"/>
      <c r="DG207" s="236"/>
      <c r="DI207" s="233"/>
      <c r="DJ207" s="233"/>
      <c r="DL207" s="328"/>
      <c r="DM207" s="236"/>
      <c r="DN207" s="236"/>
      <c r="DO207" s="236"/>
      <c r="DP207" s="236"/>
      <c r="DQ207" s="236"/>
      <c r="DR207" s="236"/>
      <c r="DS207" s="236"/>
      <c r="DT207" s="236"/>
      <c r="DU207" s="236"/>
      <c r="DV207" s="236"/>
      <c r="DW207" s="236"/>
      <c r="DX207" s="236"/>
      <c r="DY207" s="236"/>
      <c r="DZ207" s="236"/>
      <c r="EA207" s="236"/>
      <c r="EB207" s="764"/>
      <c r="ED207" s="236"/>
      <c r="EE207" s="236"/>
      <c r="EG207" s="236"/>
      <c r="EH207" s="236"/>
      <c r="EJ207" s="236"/>
      <c r="EK207" s="236"/>
      <c r="EL207" s="236"/>
      <c r="EM207" s="236"/>
      <c r="EN207" s="236"/>
      <c r="EO207" s="236"/>
      <c r="EP207" s="236"/>
      <c r="EQ207" s="236"/>
      <c r="ER207" s="236"/>
      <c r="ES207" s="236"/>
      <c r="ET207" s="236"/>
      <c r="EU207" s="236"/>
      <c r="EV207" s="236"/>
      <c r="EW207" s="236"/>
      <c r="EX207" s="236"/>
      <c r="EY207" s="236"/>
      <c r="EZ207" s="236"/>
      <c r="FA207" s="236"/>
      <c r="FB207" s="236"/>
      <c r="FC207" s="236"/>
      <c r="FD207" s="236"/>
      <c r="FE207" s="236"/>
      <c r="FF207" s="236"/>
      <c r="FG207" s="236"/>
      <c r="FH207" s="236"/>
      <c r="FI207" s="236"/>
      <c r="FJ207" s="236"/>
      <c r="FK207" s="236"/>
      <c r="FL207" s="236"/>
      <c r="FM207" s="236"/>
      <c r="FN207" s="236"/>
      <c r="FO207" s="236"/>
      <c r="FP207" s="236"/>
      <c r="FQ207" s="236"/>
      <c r="FR207" s="236"/>
      <c r="FS207" s="236"/>
      <c r="FT207" s="236"/>
      <c r="FU207" s="236"/>
      <c r="FV207" s="236"/>
      <c r="FW207" s="236"/>
      <c r="FY207" s="236"/>
      <c r="GB207" s="524"/>
      <c r="GC207" s="236"/>
      <c r="GD207" s="557"/>
      <c r="GE207" s="236"/>
      <c r="GF207" s="236"/>
      <c r="GG207" s="557"/>
      <c r="GI207" s="236"/>
      <c r="GJ207" s="557"/>
      <c r="GK207" s="236"/>
      <c r="GL207" s="236"/>
      <c r="GM207" s="236"/>
      <c r="GN207" s="236"/>
      <c r="GO207" s="236"/>
      <c r="GP207" s="236"/>
      <c r="GQ207" s="236"/>
      <c r="GR207" s="236"/>
      <c r="GS207" s="236"/>
      <c r="GT207" s="236"/>
      <c r="GU207" s="236"/>
      <c r="GV207" s="236"/>
      <c r="GW207" s="236"/>
      <c r="GX207" s="236"/>
      <c r="GY207" s="236"/>
      <c r="GZ207" s="236"/>
      <c r="HA207" s="236"/>
      <c r="HB207" s="236"/>
      <c r="HC207" s="236"/>
      <c r="HD207" s="236"/>
      <c r="HF207" s="328"/>
      <c r="HG207" s="328"/>
      <c r="HI207" s="328"/>
      <c r="HJ207" s="328"/>
      <c r="HL207" s="328"/>
      <c r="HM207" s="328"/>
      <c r="HO207" s="328"/>
      <c r="HP207" s="328"/>
      <c r="HR207" s="53"/>
      <c r="HS207" s="9"/>
      <c r="HT207" s="328"/>
      <c r="HU207" s="328"/>
      <c r="HV207" s="328"/>
      <c r="HX207" s="53"/>
      <c r="HY207" s="9"/>
      <c r="HZ207" s="328"/>
      <c r="IA207" s="328"/>
      <c r="IB207" s="328"/>
      <c r="ID207" s="53"/>
      <c r="IE207" s="9"/>
      <c r="IF207" s="328"/>
      <c r="IG207" s="328"/>
      <c r="IH207" s="328"/>
      <c r="IJ207" s="281"/>
      <c r="IK207" s="328"/>
      <c r="IL207" s="9"/>
      <c r="IM207" s="53"/>
      <c r="IN207" s="9"/>
      <c r="IO207" s="328"/>
      <c r="IP207" s="9"/>
      <c r="IQ207" s="9"/>
      <c r="IR207" s="9"/>
      <c r="IS207" s="53"/>
      <c r="IT207" s="9"/>
      <c r="IU207" s="328"/>
      <c r="IV207" s="53"/>
      <c r="IW207" s="9"/>
      <c r="IX207" s="9"/>
      <c r="IY207" s="53"/>
      <c r="IZ207" s="9"/>
      <c r="JA207" s="9"/>
      <c r="JB207" s="901"/>
      <c r="JC207" s="9"/>
      <c r="JD207" s="328"/>
      <c r="JE207" s="53"/>
      <c r="JF207" s="9"/>
      <c r="JG207" s="9"/>
      <c r="JH207" s="53"/>
      <c r="JI207" s="9"/>
      <c r="JJ207" s="9"/>
      <c r="JK207" s="53"/>
      <c r="JL207" s="9"/>
      <c r="JM207" s="9"/>
      <c r="JN207" s="53"/>
      <c r="JO207" s="9"/>
      <c r="JP207" s="328"/>
      <c r="JQ207" s="328"/>
      <c r="JR207" s="9"/>
      <c r="JS207" s="236"/>
      <c r="JT207" s="236"/>
      <c r="JU207" s="236"/>
      <c r="JV207" s="236"/>
      <c r="JW207" s="236"/>
      <c r="JX207" s="236"/>
      <c r="JY207" s="236"/>
      <c r="JZ207" s="236"/>
      <c r="KA207" s="236"/>
      <c r="KB207" s="236"/>
      <c r="KC207" s="236"/>
      <c r="KD207" s="236"/>
      <c r="KE207" s="236"/>
      <c r="KF207" s="236"/>
      <c r="KG207" s="236"/>
      <c r="KH207" s="236"/>
      <c r="KI207" s="236"/>
      <c r="KJ207" s="236"/>
      <c r="KK207" s="236"/>
      <c r="KL207" s="236"/>
      <c r="KM207" s="236"/>
      <c r="KN207" s="236"/>
      <c r="KO207" s="236"/>
      <c r="KP207" s="236"/>
      <c r="KQ207" s="236"/>
      <c r="KR207" s="236"/>
      <c r="KS207" s="236"/>
      <c r="KU207" s="236"/>
      <c r="KV207" s="236"/>
      <c r="KW207" s="236"/>
      <c r="KX207" s="236"/>
      <c r="KY207" s="236"/>
      <c r="KZ207" s="236"/>
      <c r="LA207" s="236"/>
      <c r="LB207" s="236"/>
      <c r="LC207" s="236"/>
      <c r="LD207" s="236"/>
      <c r="LE207" s="236"/>
      <c r="LF207" s="236"/>
      <c r="LG207" s="236"/>
      <c r="LH207" s="236"/>
      <c r="LI207" s="236"/>
      <c r="LJ207" s="236"/>
      <c r="LK207" s="236"/>
      <c r="LL207" s="236"/>
      <c r="LM207" s="236"/>
      <c r="LN207" s="236"/>
      <c r="LO207" s="236"/>
      <c r="LP207" s="236"/>
      <c r="LQ207" s="236"/>
      <c r="LS207" s="236"/>
      <c r="LT207" s="236"/>
      <c r="LU207" s="236"/>
      <c r="LV207" s="236"/>
      <c r="LW207" s="236"/>
      <c r="LX207" s="236"/>
      <c r="LY207" s="236"/>
      <c r="LZ207" s="236"/>
      <c r="MA207" s="236"/>
      <c r="MB207" s="236"/>
      <c r="MC207" s="236"/>
      <c r="MD207" s="236"/>
      <c r="ME207" s="236"/>
      <c r="MF207" s="236"/>
      <c r="MG207" s="236"/>
      <c r="MH207" s="236"/>
      <c r="MI207" s="236"/>
      <c r="MJ207" s="236"/>
      <c r="MK207" s="236"/>
      <c r="ML207" s="236"/>
      <c r="MM207" s="236"/>
      <c r="MN207" s="236"/>
      <c r="MO207" s="236"/>
      <c r="MP207" s="236"/>
      <c r="MQ207" s="236"/>
      <c r="MR207" s="236"/>
      <c r="MS207" s="236"/>
      <c r="MT207" s="236"/>
      <c r="MU207" s="236"/>
      <c r="MV207" s="236"/>
      <c r="MW207" s="236"/>
      <c r="MX207" s="236"/>
      <c r="MY207" s="236"/>
      <c r="MZ207" s="236"/>
      <c r="NA207" s="236"/>
      <c r="NC207" s="1162"/>
      <c r="ND207" s="714"/>
      <c r="NE207" s="714"/>
      <c r="NF207" s="714"/>
      <c r="NG207" s="714"/>
      <c r="NH207" s="825"/>
      <c r="NI207" s="714"/>
      <c r="NJ207" s="714"/>
      <c r="NK207" s="262"/>
      <c r="NL207" s="995"/>
      <c r="NM207" s="241"/>
      <c r="NN207" s="118"/>
      <c r="NP207" s="487"/>
      <c r="NQ207" s="434"/>
      <c r="NR207" s="811">
        <f>NR203*NR206</f>
        <v>43497</v>
      </c>
      <c r="NS207" s="749"/>
      <c r="NT207" s="750"/>
      <c r="NW207" s="749"/>
      <c r="NX207" s="473"/>
      <c r="NY207" s="473"/>
      <c r="NZ207" s="473"/>
      <c r="OA207" s="241"/>
      <c r="OB207" s="241"/>
      <c r="OC207" s="236"/>
      <c r="OD207" s="236"/>
      <c r="OE207" s="236"/>
      <c r="OF207" s="234"/>
      <c r="OG207" s="143"/>
    </row>
    <row r="208" spans="1:555" ht="24" customHeight="1" x14ac:dyDescent="0.3">
      <c r="C208" s="435"/>
      <c r="D208" s="436"/>
      <c r="E208" s="436"/>
      <c r="F208" s="437"/>
      <c r="G208" s="439"/>
      <c r="H208" s="440"/>
      <c r="I208" s="9"/>
      <c r="K208" s="184"/>
      <c r="L208" s="1151"/>
      <c r="M208" s="101"/>
      <c r="N208" s="9"/>
      <c r="P208" s="529"/>
      <c r="R208" s="9"/>
      <c r="T208" s="9"/>
      <c r="U208" s="9"/>
      <c r="V208" s="529"/>
      <c r="W208" s="9"/>
      <c r="X208" s="9"/>
      <c r="Y208" s="53"/>
      <c r="Z208" s="9"/>
      <c r="AA208" s="9"/>
      <c r="AB208" s="53"/>
      <c r="AC208" s="9"/>
      <c r="AD208" s="9"/>
      <c r="AE208" s="53"/>
      <c r="AF208" s="9"/>
      <c r="AG208" s="9"/>
      <c r="AH208" s="9"/>
      <c r="AI208" s="238"/>
      <c r="AJ208" s="9"/>
      <c r="AK208" s="53"/>
      <c r="AL208" s="9"/>
      <c r="AM208" s="9"/>
      <c r="AN208" s="53"/>
      <c r="AO208" s="236"/>
      <c r="AQ208" s="53"/>
      <c r="AR208" s="524"/>
      <c r="AT208" s="53"/>
      <c r="AU208" s="524"/>
      <c r="AW208" s="53"/>
      <c r="AX208" s="524"/>
      <c r="AY208" s="9"/>
      <c r="AZ208" s="9"/>
      <c r="BA208" s="9"/>
      <c r="BB208" s="9"/>
      <c r="BC208" s="9"/>
      <c r="BD208" s="9"/>
      <c r="BE208" s="9"/>
      <c r="BF208" s="9"/>
      <c r="BG208" s="236"/>
      <c r="BH208" s="9"/>
      <c r="BI208" s="9"/>
      <c r="BJ208" s="236"/>
      <c r="BK208" s="9"/>
      <c r="BL208" s="9"/>
      <c r="BM208" s="9"/>
      <c r="BN208" s="9"/>
      <c r="BO208" s="9"/>
      <c r="BP208" s="236"/>
      <c r="BQ208" s="9"/>
      <c r="BR208" s="53"/>
      <c r="BS208" s="9"/>
      <c r="BU208" s="53"/>
      <c r="BV208" s="9"/>
      <c r="BX208" s="9"/>
      <c r="BY208" s="236"/>
      <c r="BZ208" s="9"/>
      <c r="CB208" s="9"/>
      <c r="CC208" s="9"/>
      <c r="CE208" s="9"/>
      <c r="CG208" s="53"/>
      <c r="CH208" s="236"/>
      <c r="CI208" s="9"/>
      <c r="CJ208" s="9"/>
      <c r="CK208" s="9"/>
      <c r="CL208" s="9"/>
      <c r="CM208" s="9"/>
      <c r="CN208" s="9"/>
      <c r="CP208" s="9"/>
      <c r="CR208" s="9"/>
      <c r="CS208" s="9"/>
      <c r="CT208" s="9"/>
      <c r="CU208" s="9"/>
      <c r="CV208" s="9"/>
      <c r="CW208" s="9"/>
      <c r="CX208" s="236"/>
      <c r="CZ208" s="328"/>
      <c r="DA208" s="236"/>
      <c r="DC208" s="328"/>
      <c r="DD208" s="236"/>
      <c r="DF208" s="236"/>
      <c r="DG208" s="236"/>
      <c r="DI208" s="233"/>
      <c r="DJ208" s="233"/>
      <c r="DL208" s="328"/>
      <c r="DM208" s="236"/>
      <c r="DN208" s="236"/>
      <c r="DO208" s="236"/>
      <c r="DP208" s="236"/>
      <c r="DQ208" s="236"/>
      <c r="DR208" s="236"/>
      <c r="DS208" s="236"/>
      <c r="DT208" s="236"/>
      <c r="DU208" s="236"/>
      <c r="DV208" s="236"/>
      <c r="DW208" s="236"/>
      <c r="DX208" s="236"/>
      <c r="DY208" s="236"/>
      <c r="DZ208" s="236"/>
      <c r="EA208" s="236"/>
      <c r="EB208" s="764"/>
      <c r="ED208" s="236"/>
      <c r="EE208" s="236"/>
      <c r="EG208" s="236"/>
      <c r="EH208" s="236"/>
      <c r="EJ208" s="236"/>
      <c r="EK208" s="236"/>
      <c r="EL208" s="236"/>
      <c r="EM208" s="236"/>
      <c r="EN208" s="236"/>
      <c r="EO208" s="236"/>
      <c r="EP208" s="236"/>
      <c r="EQ208" s="236"/>
      <c r="ER208" s="236"/>
      <c r="ES208" s="236"/>
      <c r="ET208" s="236"/>
      <c r="EU208" s="236"/>
      <c r="EV208" s="236"/>
      <c r="EW208" s="236"/>
      <c r="EX208" s="236"/>
      <c r="EY208" s="236"/>
      <c r="EZ208" s="236"/>
      <c r="FA208" s="236"/>
      <c r="FB208" s="236"/>
      <c r="FC208" s="236"/>
      <c r="FD208" s="236"/>
      <c r="FE208" s="236"/>
      <c r="FF208" s="236"/>
      <c r="FG208" s="236"/>
      <c r="FH208" s="236"/>
      <c r="FI208" s="236"/>
      <c r="FJ208" s="236"/>
      <c r="FK208" s="236"/>
      <c r="FL208" s="236"/>
      <c r="FM208" s="236"/>
      <c r="FN208" s="236"/>
      <c r="FO208" s="236"/>
      <c r="FP208" s="236"/>
      <c r="FQ208" s="236"/>
      <c r="FR208" s="236"/>
      <c r="FS208" s="236"/>
      <c r="FT208" s="236"/>
      <c r="FU208" s="236"/>
      <c r="FV208" s="236"/>
      <c r="FW208" s="236"/>
      <c r="FY208" s="236"/>
      <c r="GB208" s="524"/>
      <c r="GC208" s="236"/>
      <c r="GD208" s="557"/>
      <c r="GE208" s="236"/>
      <c r="GF208" s="236"/>
      <c r="GG208" s="557"/>
      <c r="GI208" s="236"/>
      <c r="GJ208" s="557"/>
      <c r="GK208" s="236"/>
      <c r="GL208" s="236"/>
      <c r="GM208" s="236"/>
      <c r="GN208" s="236"/>
      <c r="GO208" s="236"/>
      <c r="GP208" s="236"/>
      <c r="GQ208" s="236"/>
      <c r="GR208" s="236"/>
      <c r="GS208" s="236"/>
      <c r="GT208" s="236"/>
      <c r="GU208" s="236"/>
      <c r="GV208" s="236"/>
      <c r="GW208" s="236"/>
      <c r="GX208" s="236"/>
      <c r="GY208" s="236"/>
      <c r="GZ208" s="236"/>
      <c r="HA208" s="236"/>
      <c r="HB208" s="236"/>
      <c r="HC208" s="236"/>
      <c r="HD208" s="236"/>
      <c r="HF208" s="328"/>
      <c r="HG208" s="328"/>
      <c r="HI208" s="328"/>
      <c r="HJ208" s="328"/>
      <c r="HL208" s="328"/>
      <c r="HM208" s="328"/>
      <c r="HO208" s="328"/>
      <c r="HP208" s="328"/>
      <c r="HR208" s="53"/>
      <c r="HS208" s="9"/>
      <c r="HT208" s="328"/>
      <c r="HU208" s="328"/>
      <c r="HV208" s="328"/>
      <c r="HX208" s="53"/>
      <c r="HY208" s="9"/>
      <c r="HZ208" s="328"/>
      <c r="IA208" s="328"/>
      <c r="IB208" s="328"/>
      <c r="ID208" s="53"/>
      <c r="IE208" s="9"/>
      <c r="IF208" s="328"/>
      <c r="IG208" s="328"/>
      <c r="IH208" s="328"/>
      <c r="IJ208" s="281"/>
      <c r="IK208" s="328"/>
      <c r="IL208" s="9"/>
      <c r="IM208" s="53"/>
      <c r="IN208" s="9"/>
      <c r="IO208" s="328"/>
      <c r="IP208" s="9"/>
      <c r="IQ208" s="9"/>
      <c r="IR208" s="9"/>
      <c r="IS208" s="53"/>
      <c r="IT208" s="9"/>
      <c r="IU208" s="328"/>
      <c r="IV208" s="53"/>
      <c r="IW208" s="9"/>
      <c r="IX208" s="9"/>
      <c r="IY208" s="53"/>
      <c r="IZ208" s="9"/>
      <c r="JA208" s="9"/>
      <c r="JB208" s="901"/>
      <c r="JC208" s="9"/>
      <c r="JD208" s="328"/>
      <c r="JE208" s="53"/>
      <c r="JF208" s="9"/>
      <c r="JG208" s="9"/>
      <c r="JH208" s="53"/>
      <c r="JI208" s="9"/>
      <c r="JJ208" s="9"/>
      <c r="JK208" s="53"/>
      <c r="JL208" s="9"/>
      <c r="JM208" s="9"/>
      <c r="JN208" s="53"/>
      <c r="JO208" s="9"/>
      <c r="JP208" s="328"/>
      <c r="JQ208" s="328"/>
      <c r="JR208" s="9"/>
      <c r="JS208" s="236"/>
      <c r="JT208" s="236"/>
      <c r="JU208" s="236"/>
      <c r="JV208" s="236"/>
      <c r="JW208" s="236"/>
      <c r="JX208" s="236"/>
      <c r="JY208" s="236"/>
      <c r="JZ208" s="236"/>
      <c r="KA208" s="236"/>
      <c r="KB208" s="236"/>
      <c r="KC208" s="236"/>
      <c r="KD208" s="236"/>
      <c r="KE208" s="236"/>
      <c r="KF208" s="236"/>
      <c r="KG208" s="236"/>
      <c r="KH208" s="236"/>
      <c r="KI208" s="236"/>
      <c r="KJ208" s="236"/>
      <c r="KK208" s="236"/>
      <c r="KL208" s="236"/>
      <c r="KM208" s="236"/>
      <c r="KN208" s="236"/>
      <c r="KO208" s="236"/>
      <c r="KP208" s="236"/>
      <c r="KQ208" s="236"/>
      <c r="KR208" s="236"/>
      <c r="KS208" s="236"/>
      <c r="KU208" s="236"/>
      <c r="KV208" s="236"/>
      <c r="KW208" s="236"/>
      <c r="KX208" s="236"/>
      <c r="KY208" s="236"/>
      <c r="KZ208" s="236"/>
      <c r="LA208" s="236"/>
      <c r="LB208" s="236"/>
      <c r="LC208" s="236"/>
      <c r="LD208" s="236"/>
      <c r="LE208" s="236"/>
      <c r="LF208" s="236"/>
      <c r="LG208" s="236"/>
      <c r="LH208" s="236"/>
      <c r="LI208" s="236"/>
      <c r="LJ208" s="236"/>
      <c r="LK208" s="236"/>
      <c r="LL208" s="236"/>
      <c r="LM208" s="236"/>
      <c r="LN208" s="236"/>
      <c r="LO208" s="236"/>
      <c r="LP208" s="236"/>
      <c r="LQ208" s="236"/>
      <c r="LS208" s="236"/>
      <c r="LT208" s="236"/>
      <c r="LU208" s="236"/>
      <c r="LV208" s="236"/>
      <c r="LW208" s="236"/>
      <c r="LX208" s="236"/>
      <c r="LY208" s="236"/>
      <c r="LZ208" s="236"/>
      <c r="MA208" s="236"/>
      <c r="MB208" s="236"/>
      <c r="MC208" s="236"/>
      <c r="MD208" s="236"/>
      <c r="ME208" s="236"/>
      <c r="MF208" s="236"/>
      <c r="MG208" s="236"/>
      <c r="MH208" s="236"/>
      <c r="MI208" s="236"/>
      <c r="MJ208" s="236"/>
      <c r="MK208" s="236"/>
      <c r="ML208" s="236"/>
      <c r="MM208" s="236"/>
      <c r="MN208" s="236"/>
      <c r="MO208" s="236"/>
      <c r="MP208" s="236"/>
      <c r="MQ208" s="236"/>
      <c r="MR208" s="236"/>
      <c r="MS208" s="236"/>
      <c r="MT208" s="236"/>
      <c r="MU208" s="236"/>
      <c r="MV208" s="236"/>
      <c r="MW208" s="236"/>
      <c r="MX208" s="236"/>
      <c r="MY208" s="236"/>
      <c r="MZ208" s="236"/>
      <c r="NA208" s="236"/>
      <c r="NC208" s="1162"/>
      <c r="ND208" s="714"/>
      <c r="NE208" s="714"/>
      <c r="NF208" s="714"/>
      <c r="NG208" s="714"/>
      <c r="NH208" s="825"/>
      <c r="NI208" s="714"/>
      <c r="NJ208" s="714"/>
      <c r="NK208" s="428"/>
      <c r="NL208" s="987"/>
      <c r="NM208" s="241"/>
      <c r="NN208" s="118"/>
      <c r="NP208" s="487"/>
      <c r="NQ208" s="434"/>
      <c r="NR208" s="810"/>
      <c r="NS208" s="749"/>
      <c r="NT208" s="750"/>
      <c r="NW208" s="749"/>
      <c r="NX208" s="241"/>
      <c r="NY208" s="241"/>
      <c r="OA208" s="373"/>
      <c r="OB208" s="373"/>
      <c r="OC208" s="240"/>
      <c r="OD208" s="372"/>
      <c r="OE208" s="374"/>
      <c r="OF208" s="375"/>
      <c r="OG208" s="376"/>
    </row>
    <row r="209" spans="3:397" ht="24" customHeight="1" x14ac:dyDescent="0.3">
      <c r="C209" s="435"/>
      <c r="D209" s="436"/>
      <c r="E209" s="436"/>
      <c r="F209" s="437"/>
      <c r="G209" s="441"/>
      <c r="H209" s="440"/>
      <c r="I209" s="9"/>
      <c r="K209" s="184"/>
      <c r="L209" s="1151"/>
      <c r="M209" s="101"/>
      <c r="N209" s="9"/>
      <c r="P209" s="529"/>
      <c r="R209" s="9"/>
      <c r="T209" s="9"/>
      <c r="U209" s="9"/>
      <c r="V209" s="529"/>
      <c r="W209" s="9"/>
      <c r="X209" s="9"/>
      <c r="Y209" s="53"/>
      <c r="Z209" s="9"/>
      <c r="AA209" s="9"/>
      <c r="AB209" s="53"/>
      <c r="AC209" s="9"/>
      <c r="AD209" s="9"/>
      <c r="AE209" s="53"/>
      <c r="AF209" s="9"/>
      <c r="AG209" s="9"/>
      <c r="AH209" s="9"/>
      <c r="AI209" s="238"/>
      <c r="AJ209" s="9"/>
      <c r="AK209" s="53"/>
      <c r="AL209" s="9"/>
      <c r="AM209" s="9"/>
      <c r="AN209" s="53"/>
      <c r="AO209" s="236"/>
      <c r="AQ209" s="53"/>
      <c r="AR209" s="524"/>
      <c r="AT209" s="53"/>
      <c r="AU209" s="524"/>
      <c r="AW209" s="53"/>
      <c r="AX209" s="524"/>
      <c r="AY209" s="9"/>
      <c r="AZ209" s="9"/>
      <c r="BA209" s="9"/>
      <c r="BB209" s="9"/>
      <c r="BC209" s="9"/>
      <c r="BD209" s="9"/>
      <c r="BE209" s="9"/>
      <c r="BF209" s="9"/>
      <c r="BG209" s="236"/>
      <c r="BH209" s="9"/>
      <c r="BI209" s="9"/>
      <c r="BJ209" s="236"/>
      <c r="BK209" s="9"/>
      <c r="BL209" s="9"/>
      <c r="BM209" s="9"/>
      <c r="BN209" s="9"/>
      <c r="BO209" s="9"/>
      <c r="BP209" s="236"/>
      <c r="BQ209" s="9"/>
      <c r="BR209" s="53"/>
      <c r="BS209" s="9"/>
      <c r="BU209" s="53"/>
      <c r="BV209" s="9"/>
      <c r="BX209" s="9"/>
      <c r="BY209" s="236"/>
      <c r="BZ209" s="9"/>
      <c r="CB209" s="9"/>
      <c r="CC209" s="9"/>
      <c r="CE209" s="9"/>
      <c r="CG209" s="53"/>
      <c r="CH209" s="236"/>
      <c r="CI209" s="9"/>
      <c r="CJ209" s="9"/>
      <c r="CK209" s="9"/>
      <c r="CL209" s="9"/>
      <c r="CM209" s="9"/>
      <c r="CN209" s="9"/>
      <c r="CP209" s="9"/>
      <c r="CR209" s="9"/>
      <c r="CS209" s="9"/>
      <c r="CT209" s="9"/>
      <c r="CU209" s="9"/>
      <c r="CV209" s="9"/>
      <c r="CW209" s="9"/>
      <c r="CX209" s="236"/>
      <c r="CZ209" s="328"/>
      <c r="DA209" s="236"/>
      <c r="DC209" s="328"/>
      <c r="DD209" s="236"/>
      <c r="DF209" s="236"/>
      <c r="DG209" s="236"/>
      <c r="DI209" s="233"/>
      <c r="DJ209" s="233"/>
      <c r="DL209" s="328"/>
      <c r="DM209" s="236"/>
      <c r="DN209" s="236"/>
      <c r="DO209" s="236"/>
      <c r="DP209" s="236"/>
      <c r="DQ209" s="236"/>
      <c r="DR209" s="236"/>
      <c r="DS209" s="236"/>
      <c r="DT209" s="236"/>
      <c r="DU209" s="236"/>
      <c r="DV209" s="236"/>
      <c r="DW209" s="236"/>
      <c r="DX209" s="236"/>
      <c r="DY209" s="236"/>
      <c r="DZ209" s="236"/>
      <c r="EA209" s="236"/>
      <c r="EB209" s="764"/>
      <c r="ED209" s="236"/>
      <c r="EE209" s="236"/>
      <c r="EG209" s="236"/>
      <c r="EH209" s="236"/>
      <c r="EJ209" s="236"/>
      <c r="EK209" s="236"/>
      <c r="EL209" s="236"/>
      <c r="EM209" s="236"/>
      <c r="EN209" s="236"/>
      <c r="EO209" s="236"/>
      <c r="EP209" s="236"/>
      <c r="EQ209" s="236"/>
      <c r="ER209" s="236"/>
      <c r="ES209" s="236"/>
      <c r="ET209" s="236"/>
      <c r="EU209" s="236"/>
      <c r="EV209" s="236"/>
      <c r="EW209" s="236"/>
      <c r="EX209" s="236"/>
      <c r="EY209" s="236"/>
      <c r="EZ209" s="236"/>
      <c r="FA209" s="236"/>
      <c r="FB209" s="236"/>
      <c r="FC209" s="236"/>
      <c r="FD209" s="236"/>
      <c r="FE209" s="236"/>
      <c r="FF209" s="236"/>
      <c r="FG209" s="236"/>
      <c r="FH209" s="236"/>
      <c r="FI209" s="236"/>
      <c r="FJ209" s="236"/>
      <c r="FK209" s="236"/>
      <c r="FL209" s="236"/>
      <c r="FM209" s="236"/>
      <c r="FN209" s="236"/>
      <c r="FO209" s="236"/>
      <c r="FP209" s="236"/>
      <c r="FQ209" s="236"/>
      <c r="FR209" s="236"/>
      <c r="FS209" s="236"/>
      <c r="FT209" s="236"/>
      <c r="FU209" s="236"/>
      <c r="FV209" s="236"/>
      <c r="FW209" s="236"/>
      <c r="FY209" s="236"/>
      <c r="GB209" s="524"/>
      <c r="GC209" s="236"/>
      <c r="GD209" s="557"/>
      <c r="GE209" s="236"/>
      <c r="GF209" s="236"/>
      <c r="GG209" s="557"/>
      <c r="GI209" s="236"/>
      <c r="GJ209" s="557"/>
      <c r="GK209" s="236"/>
      <c r="GL209" s="236"/>
      <c r="GM209" s="236"/>
      <c r="GN209" s="236"/>
      <c r="GO209" s="236"/>
      <c r="GP209" s="236"/>
      <c r="GQ209" s="236"/>
      <c r="GR209" s="236"/>
      <c r="GS209" s="236"/>
      <c r="GT209" s="236"/>
      <c r="GU209" s="236"/>
      <c r="GV209" s="236"/>
      <c r="GW209" s="236"/>
      <c r="GX209" s="236"/>
      <c r="GY209" s="236"/>
      <c r="GZ209" s="236"/>
      <c r="HA209" s="236"/>
      <c r="HB209" s="236"/>
      <c r="HC209" s="236"/>
      <c r="HD209" s="236"/>
      <c r="HF209" s="328"/>
      <c r="HG209" s="328"/>
      <c r="HI209" s="328"/>
      <c r="HJ209" s="328"/>
      <c r="HL209" s="328"/>
      <c r="HM209" s="328"/>
      <c r="HO209" s="328"/>
      <c r="HP209" s="328"/>
      <c r="HR209" s="53"/>
      <c r="HS209" s="9"/>
      <c r="HT209" s="328"/>
      <c r="HU209" s="328"/>
      <c r="HV209" s="328"/>
      <c r="HX209" s="53"/>
      <c r="HY209" s="9"/>
      <c r="HZ209" s="328"/>
      <c r="IA209" s="328"/>
      <c r="IB209" s="328"/>
      <c r="ID209" s="53"/>
      <c r="IE209" s="9"/>
      <c r="IF209" s="328"/>
      <c r="IG209" s="328"/>
      <c r="IH209" s="328"/>
      <c r="IJ209" s="281"/>
      <c r="IK209" s="328"/>
      <c r="IL209" s="9"/>
      <c r="IM209" s="53"/>
      <c r="IN209" s="9"/>
      <c r="IO209" s="328"/>
      <c r="IP209" s="9"/>
      <c r="IQ209" s="9"/>
      <c r="IR209" s="9"/>
      <c r="IS209" s="53"/>
      <c r="IT209" s="9"/>
      <c r="IU209" s="328"/>
      <c r="IV209" s="53"/>
      <c r="IW209" s="9"/>
      <c r="IX209" s="9"/>
      <c r="IY209" s="53"/>
      <c r="IZ209" s="9"/>
      <c r="JA209" s="9"/>
      <c r="JB209" s="901"/>
      <c r="JC209" s="9"/>
      <c r="JD209" s="328"/>
      <c r="JE209" s="53"/>
      <c r="JF209" s="9"/>
      <c r="JG209" s="9"/>
      <c r="JH209" s="53"/>
      <c r="JI209" s="9"/>
      <c r="JJ209" s="9"/>
      <c r="JK209" s="53"/>
      <c r="JL209" s="9"/>
      <c r="JM209" s="9"/>
      <c r="JN209" s="53"/>
      <c r="JO209" s="9"/>
      <c r="JP209" s="328"/>
      <c r="JQ209" s="328"/>
      <c r="JR209" s="9"/>
      <c r="JS209" s="236"/>
      <c r="JT209" s="236"/>
      <c r="JU209" s="84"/>
      <c r="JV209" s="236"/>
      <c r="JW209" s="236"/>
      <c r="JX209" s="236"/>
      <c r="JY209" s="236"/>
      <c r="JZ209" s="236"/>
      <c r="KA209" s="236"/>
      <c r="KB209" s="236"/>
      <c r="KC209" s="236"/>
      <c r="KD209" s="236"/>
      <c r="KE209" s="236"/>
      <c r="KF209" s="236"/>
      <c r="KG209" s="236"/>
      <c r="KH209" s="236"/>
      <c r="KI209" s="236"/>
      <c r="KJ209" s="236"/>
      <c r="KK209" s="236"/>
      <c r="KL209" s="236"/>
      <c r="KM209" s="236"/>
      <c r="KN209" s="236"/>
      <c r="KO209" s="236"/>
      <c r="KP209" s="236"/>
      <c r="KQ209" s="236"/>
      <c r="KR209" s="236"/>
      <c r="KS209" s="236"/>
      <c r="KU209" s="236"/>
      <c r="KV209" s="236"/>
      <c r="KW209" s="236"/>
      <c r="KX209" s="236"/>
      <c r="KY209" s="236"/>
      <c r="KZ209" s="236"/>
      <c r="LA209" s="236"/>
      <c r="LB209" s="236"/>
      <c r="LC209" s="236"/>
      <c r="LD209" s="236"/>
      <c r="LE209" s="236"/>
      <c r="LF209" s="236"/>
      <c r="LG209" s="236"/>
      <c r="LH209" s="236"/>
      <c r="LI209" s="236"/>
      <c r="LJ209" s="236"/>
      <c r="LK209" s="236"/>
      <c r="LL209" s="236"/>
      <c r="LM209" s="236"/>
      <c r="LN209" s="236"/>
      <c r="LO209" s="236"/>
      <c r="LP209" s="236"/>
      <c r="LQ209" s="236"/>
      <c r="LS209" s="236"/>
      <c r="LT209" s="236"/>
      <c r="LU209" s="236"/>
      <c r="LV209" s="236"/>
      <c r="LW209" s="236"/>
      <c r="LX209" s="236"/>
      <c r="LY209" s="236"/>
      <c r="LZ209" s="236"/>
      <c r="MA209" s="236"/>
      <c r="MB209" s="236"/>
      <c r="MC209" s="236"/>
      <c r="MD209" s="236"/>
      <c r="ME209" s="236"/>
      <c r="MF209" s="236"/>
      <c r="MG209" s="236"/>
      <c r="MH209" s="236"/>
      <c r="MI209" s="236"/>
      <c r="MJ209" s="236"/>
      <c r="MK209" s="236"/>
      <c r="ML209" s="236"/>
      <c r="MM209" s="236"/>
      <c r="MN209" s="236"/>
      <c r="MO209" s="236"/>
      <c r="MP209" s="236"/>
      <c r="MQ209" s="236"/>
      <c r="MR209" s="236"/>
      <c r="MS209" s="236"/>
      <c r="MT209" s="236"/>
      <c r="MU209" s="236"/>
      <c r="MV209" s="236"/>
      <c r="MW209" s="236"/>
      <c r="MX209" s="236"/>
      <c r="MY209" s="236"/>
      <c r="MZ209" s="236"/>
      <c r="NA209" s="236"/>
      <c r="NC209" s="1162"/>
      <c r="ND209" s="714"/>
      <c r="NE209" s="714"/>
      <c r="NF209" s="714"/>
      <c r="NG209" s="714"/>
      <c r="NH209" s="825"/>
      <c r="NI209" s="714"/>
      <c r="NJ209" s="714"/>
      <c r="NK209" s="428"/>
      <c r="NL209" s="987"/>
      <c r="NM209" s="241"/>
      <c r="NN209" s="118"/>
      <c r="NP209" s="487"/>
      <c r="NQ209" s="434"/>
      <c r="NR209" s="810"/>
      <c r="NS209" s="749"/>
      <c r="NT209" s="750"/>
      <c r="NW209" s="84"/>
      <c r="NX209" s="241"/>
      <c r="NY209" s="241"/>
      <c r="OA209" s="256"/>
      <c r="OB209" s="256"/>
      <c r="OC209" s="250"/>
      <c r="OE209" s="281"/>
      <c r="OG209" s="255"/>
    </row>
    <row r="210" spans="3:397" ht="24" customHeight="1" x14ac:dyDescent="0.3">
      <c r="C210" s="435"/>
      <c r="D210" s="436"/>
      <c r="E210" s="436"/>
      <c r="F210" s="437"/>
      <c r="G210" s="442"/>
      <c r="H210" s="440"/>
      <c r="I210" s="9"/>
      <c r="K210" s="184"/>
      <c r="L210" s="1151"/>
      <c r="M210" s="101"/>
      <c r="N210" s="9"/>
      <c r="P210" s="529"/>
      <c r="R210" s="9"/>
      <c r="T210" s="9"/>
      <c r="U210" s="9"/>
      <c r="V210" s="529"/>
      <c r="W210" s="9"/>
      <c r="X210" s="9"/>
      <c r="Y210" s="53"/>
      <c r="Z210" s="9"/>
      <c r="AA210" s="9"/>
      <c r="AB210" s="53"/>
      <c r="AC210" s="9"/>
      <c r="AD210" s="9"/>
      <c r="AE210" s="53"/>
      <c r="AF210" s="9"/>
      <c r="AG210" s="9"/>
      <c r="AH210" s="9"/>
      <c r="AI210" s="238"/>
      <c r="AJ210" s="9"/>
      <c r="AK210" s="53"/>
      <c r="AL210" s="9"/>
      <c r="AM210" s="9"/>
      <c r="AN210" s="53"/>
      <c r="AO210" s="236"/>
      <c r="AQ210" s="53"/>
      <c r="AR210" s="524"/>
      <c r="AT210" s="53"/>
      <c r="AU210" s="524"/>
      <c r="AW210" s="53"/>
      <c r="AX210" s="524"/>
      <c r="AY210" s="9"/>
      <c r="AZ210" s="9"/>
      <c r="BA210" s="9"/>
      <c r="BB210" s="9"/>
      <c r="BC210" s="9"/>
      <c r="BD210" s="9"/>
      <c r="BE210" s="9"/>
      <c r="BF210" s="9"/>
      <c r="BG210" s="236"/>
      <c r="BH210" s="9"/>
      <c r="BI210" s="9"/>
      <c r="BJ210" s="236"/>
      <c r="BK210" s="9"/>
      <c r="BL210" s="9"/>
      <c r="BM210" s="9"/>
      <c r="BN210" s="9"/>
      <c r="BO210" s="9"/>
      <c r="BP210" s="236"/>
      <c r="BQ210" s="9"/>
      <c r="BR210" s="53"/>
      <c r="BS210" s="9"/>
      <c r="BU210" s="53"/>
      <c r="BV210" s="9"/>
      <c r="BX210" s="9"/>
      <c r="BY210" s="236"/>
      <c r="BZ210" s="9"/>
      <c r="CB210" s="9"/>
      <c r="CC210" s="9"/>
      <c r="CE210" s="9"/>
      <c r="CG210" s="53"/>
      <c r="CH210" s="236"/>
      <c r="CI210" s="9"/>
      <c r="CJ210" s="9"/>
      <c r="CK210" s="9"/>
      <c r="CL210" s="9"/>
      <c r="CM210" s="9"/>
      <c r="CN210" s="9"/>
      <c r="CP210" s="9"/>
      <c r="CR210" s="9"/>
      <c r="CS210" s="9"/>
      <c r="CT210" s="9"/>
      <c r="CU210" s="9"/>
      <c r="CV210" s="9"/>
      <c r="CW210" s="9"/>
      <c r="CX210" s="236"/>
      <c r="CZ210" s="328"/>
      <c r="DA210" s="236"/>
      <c r="DC210" s="328"/>
      <c r="DD210" s="236"/>
      <c r="DF210" s="236"/>
      <c r="DG210" s="236"/>
      <c r="DI210" s="233"/>
      <c r="DJ210" s="233"/>
      <c r="DL210" s="328"/>
      <c r="DM210" s="236"/>
      <c r="DN210" s="236"/>
      <c r="DO210" s="236"/>
      <c r="DP210" s="236"/>
      <c r="DQ210" s="236"/>
      <c r="DR210" s="236"/>
      <c r="DS210" s="236"/>
      <c r="DT210" s="236"/>
      <c r="DU210" s="236"/>
      <c r="DV210" s="236"/>
      <c r="DW210" s="236"/>
      <c r="DX210" s="236"/>
      <c r="DY210" s="236"/>
      <c r="DZ210" s="236"/>
      <c r="EA210" s="236"/>
      <c r="EB210" s="764"/>
      <c r="ED210" s="236"/>
      <c r="EE210" s="236"/>
      <c r="EG210" s="236"/>
      <c r="EH210" s="236"/>
      <c r="EJ210" s="236"/>
      <c r="EK210" s="236"/>
      <c r="EL210" s="236"/>
      <c r="EM210" s="236"/>
      <c r="EN210" s="236"/>
      <c r="EO210" s="236"/>
      <c r="EP210" s="236"/>
      <c r="EQ210" s="236"/>
      <c r="ER210" s="236"/>
      <c r="ES210" s="236"/>
      <c r="ET210" s="236"/>
      <c r="EU210" s="236"/>
      <c r="EV210" s="236"/>
      <c r="EW210" s="236"/>
      <c r="EX210" s="236"/>
      <c r="EY210" s="236"/>
      <c r="EZ210" s="236"/>
      <c r="FA210" s="236"/>
      <c r="FB210" s="236"/>
      <c r="FC210" s="236"/>
      <c r="FD210" s="236"/>
      <c r="FE210" s="236"/>
      <c r="FF210" s="236"/>
      <c r="FG210" s="236"/>
      <c r="FH210" s="236"/>
      <c r="FI210" s="236"/>
      <c r="FJ210" s="236"/>
      <c r="FK210" s="236"/>
      <c r="FL210" s="236"/>
      <c r="FM210" s="236"/>
      <c r="FN210" s="236"/>
      <c r="FO210" s="236"/>
      <c r="FP210" s="236"/>
      <c r="FQ210" s="236"/>
      <c r="FR210" s="236"/>
      <c r="FS210" s="236"/>
      <c r="FT210" s="236"/>
      <c r="FU210" s="236"/>
      <c r="FV210" s="236"/>
      <c r="FW210" s="236"/>
      <c r="FY210" s="236"/>
      <c r="GB210" s="524"/>
      <c r="GC210" s="236"/>
      <c r="GD210" s="557"/>
      <c r="GE210" s="236"/>
      <c r="GF210" s="236"/>
      <c r="GG210" s="557"/>
      <c r="GI210" s="236"/>
      <c r="GJ210" s="557"/>
      <c r="GK210" s="236"/>
      <c r="GL210" s="236"/>
      <c r="GM210" s="236"/>
      <c r="GN210" s="236"/>
      <c r="GO210" s="236"/>
      <c r="GP210" s="236"/>
      <c r="GQ210" s="236"/>
      <c r="GR210" s="236"/>
      <c r="GS210" s="236"/>
      <c r="GT210" s="236"/>
      <c r="GU210" s="236"/>
      <c r="GV210" s="236"/>
      <c r="GW210" s="236"/>
      <c r="GX210" s="236"/>
      <c r="GY210" s="236"/>
      <c r="GZ210" s="236"/>
      <c r="HA210" s="236"/>
      <c r="HB210" s="236"/>
      <c r="HC210" s="236"/>
      <c r="HD210" s="236"/>
      <c r="HF210" s="328"/>
      <c r="HG210" s="328"/>
      <c r="HI210" s="328"/>
      <c r="HJ210" s="328"/>
      <c r="HL210" s="328"/>
      <c r="HM210" s="328"/>
      <c r="HO210" s="328"/>
      <c r="HP210" s="328"/>
      <c r="HR210" s="53"/>
      <c r="HS210" s="9"/>
      <c r="HT210" s="328"/>
      <c r="HU210" s="328"/>
      <c r="HV210" s="328"/>
      <c r="HX210" s="53"/>
      <c r="HY210" s="9"/>
      <c r="HZ210" s="328"/>
      <c r="IA210" s="328"/>
      <c r="IB210" s="328"/>
      <c r="ID210" s="53"/>
      <c r="IE210" s="9"/>
      <c r="IF210" s="328"/>
      <c r="IG210" s="328"/>
      <c r="IH210" s="328"/>
      <c r="IJ210" s="281"/>
      <c r="IK210" s="328"/>
      <c r="IL210" s="9"/>
      <c r="IM210" s="53"/>
      <c r="IN210" s="9"/>
      <c r="IO210" s="328"/>
      <c r="IP210" s="9"/>
      <c r="IQ210" s="9"/>
      <c r="IR210" s="9"/>
      <c r="IS210" s="53"/>
      <c r="IT210" s="9"/>
      <c r="IU210" s="328"/>
      <c r="IV210" s="53"/>
      <c r="IW210" s="9"/>
      <c r="IX210" s="9"/>
      <c r="IY210" s="53"/>
      <c r="IZ210" s="9"/>
      <c r="JA210" s="9"/>
      <c r="JB210" s="901"/>
      <c r="JC210" s="9"/>
      <c r="JD210" s="328"/>
      <c r="JE210" s="53"/>
      <c r="JF210" s="9"/>
      <c r="JG210" s="9"/>
      <c r="JH210" s="53"/>
      <c r="JI210" s="9"/>
      <c r="JJ210" s="9"/>
      <c r="JK210" s="53"/>
      <c r="JL210" s="9"/>
      <c r="JM210" s="9"/>
      <c r="JN210" s="53"/>
      <c r="JO210" s="9"/>
      <c r="JP210" s="328"/>
      <c r="JQ210" s="328"/>
      <c r="JR210" s="9"/>
      <c r="JS210" s="236"/>
      <c r="JT210" s="236"/>
      <c r="JU210" s="236"/>
      <c r="JV210" s="236"/>
      <c r="JW210" s="236"/>
      <c r="JX210" s="236"/>
      <c r="JY210" s="236"/>
      <c r="JZ210" s="236"/>
      <c r="KA210" s="236"/>
      <c r="KB210" s="236"/>
      <c r="KC210" s="236"/>
      <c r="KD210" s="236"/>
      <c r="KE210" s="236"/>
      <c r="KF210" s="236"/>
      <c r="KG210" s="236"/>
      <c r="KH210" s="236"/>
      <c r="KI210" s="236"/>
      <c r="KJ210" s="236"/>
      <c r="KK210" s="236"/>
      <c r="KL210" s="236"/>
      <c r="KM210" s="236"/>
      <c r="KN210" s="236"/>
      <c r="KO210" s="236"/>
      <c r="KP210" s="236"/>
      <c r="KQ210" s="236"/>
      <c r="KR210" s="236"/>
      <c r="KS210" s="236"/>
      <c r="KU210" s="236"/>
      <c r="KV210" s="236"/>
      <c r="KW210" s="236"/>
      <c r="KX210" s="236"/>
      <c r="KY210" s="236"/>
      <c r="KZ210" s="236"/>
      <c r="LA210" s="236"/>
      <c r="LB210" s="236"/>
      <c r="LC210" s="236"/>
      <c r="LD210" s="236"/>
      <c r="LE210" s="236"/>
      <c r="LF210" s="236"/>
      <c r="LG210" s="236"/>
      <c r="LH210" s="236"/>
      <c r="LI210" s="236"/>
      <c r="LJ210" s="236"/>
      <c r="LK210" s="236"/>
      <c r="LL210" s="236"/>
      <c r="LM210" s="236"/>
      <c r="LN210" s="236"/>
      <c r="LO210" s="236"/>
      <c r="LP210" s="236"/>
      <c r="LQ210" s="236"/>
      <c r="LS210" s="236"/>
      <c r="LT210" s="236"/>
      <c r="LU210" s="236"/>
      <c r="LV210" s="236"/>
      <c r="LW210" s="236"/>
      <c r="LX210" s="236"/>
      <c r="LY210" s="236"/>
      <c r="LZ210" s="236"/>
      <c r="MA210" s="236"/>
      <c r="MB210" s="236"/>
      <c r="MC210" s="236"/>
      <c r="MD210" s="236"/>
      <c r="ME210" s="236"/>
      <c r="MF210" s="236"/>
      <c r="MG210" s="236"/>
      <c r="MH210" s="236"/>
      <c r="MI210" s="236"/>
      <c r="MJ210" s="236"/>
      <c r="MK210" s="236"/>
      <c r="ML210" s="236"/>
      <c r="MM210" s="236"/>
      <c r="MN210" s="236"/>
      <c r="MO210" s="236"/>
      <c r="MP210" s="236"/>
      <c r="MQ210" s="236"/>
      <c r="MR210" s="236"/>
      <c r="MS210" s="236"/>
      <c r="MT210" s="236"/>
      <c r="MU210" s="236"/>
      <c r="MV210" s="236"/>
      <c r="MW210" s="236"/>
      <c r="MX210" s="236"/>
      <c r="MY210" s="236"/>
      <c r="MZ210" s="236"/>
      <c r="NA210" s="236"/>
      <c r="NC210" s="1162"/>
      <c r="ND210" s="714"/>
      <c r="NE210" s="714"/>
      <c r="NF210" s="714"/>
      <c r="NG210" s="714"/>
      <c r="NH210" s="825"/>
      <c r="NI210" s="714"/>
      <c r="NJ210" s="714"/>
      <c r="NK210" s="428"/>
      <c r="NL210" s="987"/>
      <c r="NM210" s="241"/>
      <c r="NN210" s="118"/>
      <c r="NP210" s="143"/>
      <c r="NQ210" s="434"/>
      <c r="NR210" s="357"/>
      <c r="NS210" s="750"/>
      <c r="NT210" s="750"/>
      <c r="NW210" s="84"/>
      <c r="NX210" s="241"/>
      <c r="NY210" s="241"/>
      <c r="OA210" s="256"/>
      <c r="OB210" s="256"/>
      <c r="OC210" s="380"/>
      <c r="OD210" s="281"/>
      <c r="OE210" s="281"/>
      <c r="OG210" s="255"/>
    </row>
    <row r="211" spans="3:397" ht="24" customHeight="1" x14ac:dyDescent="0.3">
      <c r="C211" s="435"/>
      <c r="D211" s="436"/>
      <c r="E211" s="436"/>
      <c r="F211" s="437"/>
      <c r="G211" s="441"/>
      <c r="H211" s="440"/>
      <c r="I211" s="9"/>
      <c r="K211" s="184"/>
      <c r="L211" s="1151"/>
      <c r="M211" s="101"/>
      <c r="N211" s="9"/>
      <c r="P211" s="529"/>
      <c r="R211" s="9"/>
      <c r="T211" s="9"/>
      <c r="U211" s="9"/>
      <c r="V211" s="529"/>
      <c r="W211" s="9"/>
      <c r="X211" s="9"/>
      <c r="Y211" s="53"/>
      <c r="Z211" s="9"/>
      <c r="AA211" s="9"/>
      <c r="AB211" s="53"/>
      <c r="AC211" s="9"/>
      <c r="AD211" s="9"/>
      <c r="AE211" s="53"/>
      <c r="AF211" s="9"/>
      <c r="AG211" s="9"/>
      <c r="AH211" s="9"/>
      <c r="AI211" s="238"/>
      <c r="AJ211" s="9"/>
      <c r="AK211" s="53"/>
      <c r="AL211" s="9"/>
      <c r="AM211" s="9"/>
      <c r="AN211" s="53"/>
      <c r="AO211" s="236"/>
      <c r="AQ211" s="53"/>
      <c r="AR211" s="524"/>
      <c r="AT211" s="53"/>
      <c r="AU211" s="524"/>
      <c r="AW211" s="53"/>
      <c r="AX211" s="524"/>
      <c r="AY211" s="9"/>
      <c r="AZ211" s="9"/>
      <c r="BA211" s="9"/>
      <c r="BB211" s="9"/>
      <c r="BC211" s="9"/>
      <c r="BD211" s="9"/>
      <c r="BE211" s="9"/>
      <c r="BF211" s="9"/>
      <c r="BG211" s="236"/>
      <c r="BH211" s="9"/>
      <c r="BI211" s="9"/>
      <c r="BJ211" s="236"/>
      <c r="BK211" s="9"/>
      <c r="BL211" s="9"/>
      <c r="BM211" s="9"/>
      <c r="BN211" s="9"/>
      <c r="BO211" s="9"/>
      <c r="BP211" s="236"/>
      <c r="BQ211" s="9"/>
      <c r="BR211" s="53"/>
      <c r="BS211" s="9"/>
      <c r="BU211" s="53"/>
      <c r="BV211" s="9"/>
      <c r="BX211" s="9"/>
      <c r="BY211" s="236"/>
      <c r="BZ211" s="9"/>
      <c r="CB211" s="9"/>
      <c r="CC211" s="9"/>
      <c r="CE211" s="9"/>
      <c r="CG211" s="53"/>
      <c r="CH211" s="236"/>
      <c r="CI211" s="9"/>
      <c r="CJ211" s="9"/>
      <c r="CK211" s="9"/>
      <c r="CL211" s="9"/>
      <c r="CM211" s="9"/>
      <c r="CN211" s="9"/>
      <c r="CP211" s="9"/>
      <c r="CR211" s="9"/>
      <c r="CS211" s="9"/>
      <c r="CT211" s="9"/>
      <c r="CU211" s="9"/>
      <c r="CV211" s="9"/>
      <c r="CW211" s="9"/>
      <c r="CX211" s="236"/>
      <c r="CZ211" s="328"/>
      <c r="DA211" s="236"/>
      <c r="DC211" s="328"/>
      <c r="DD211" s="236"/>
      <c r="DF211" s="236"/>
      <c r="DG211" s="236"/>
      <c r="DI211" s="233"/>
      <c r="DJ211" s="233"/>
      <c r="DL211" s="328"/>
      <c r="DM211" s="236"/>
      <c r="DN211" s="236"/>
      <c r="DO211" s="236"/>
      <c r="DP211" s="236"/>
      <c r="DQ211" s="236"/>
      <c r="DR211" s="236"/>
      <c r="DS211" s="236"/>
      <c r="DT211" s="236"/>
      <c r="DU211" s="236"/>
      <c r="DV211" s="236"/>
      <c r="DW211" s="236"/>
      <c r="DX211" s="236"/>
      <c r="DY211" s="236"/>
      <c r="DZ211" s="236"/>
      <c r="EA211" s="236"/>
      <c r="EB211" s="764"/>
      <c r="ED211" s="236"/>
      <c r="EE211" s="236"/>
      <c r="EG211" s="236"/>
      <c r="EH211" s="236"/>
      <c r="EJ211" s="236"/>
      <c r="EK211" s="236"/>
      <c r="EL211" s="236"/>
      <c r="EM211" s="236"/>
      <c r="EN211" s="236"/>
      <c r="EO211" s="236"/>
      <c r="EP211" s="236"/>
      <c r="EQ211" s="236"/>
      <c r="ER211" s="236"/>
      <c r="ES211" s="236"/>
      <c r="ET211" s="236"/>
      <c r="EU211" s="236"/>
      <c r="EV211" s="236"/>
      <c r="EW211" s="236"/>
      <c r="EX211" s="236"/>
      <c r="EY211" s="236"/>
      <c r="EZ211" s="236"/>
      <c r="FA211" s="236"/>
      <c r="FB211" s="236"/>
      <c r="FC211" s="236"/>
      <c r="FD211" s="236"/>
      <c r="FE211" s="236"/>
      <c r="FF211" s="236"/>
      <c r="FG211" s="236"/>
      <c r="FH211" s="236"/>
      <c r="FI211" s="236"/>
      <c r="FJ211" s="236"/>
      <c r="FK211" s="236"/>
      <c r="FL211" s="236"/>
      <c r="FM211" s="236"/>
      <c r="FN211" s="236"/>
      <c r="FO211" s="236"/>
      <c r="FP211" s="236"/>
      <c r="FQ211" s="236"/>
      <c r="FR211" s="236"/>
      <c r="FS211" s="236"/>
      <c r="FT211" s="236"/>
      <c r="FU211" s="236"/>
      <c r="FV211" s="236"/>
      <c r="FW211" s="236"/>
      <c r="FY211" s="236"/>
      <c r="GB211" s="524"/>
      <c r="GC211" s="236"/>
      <c r="GD211" s="557"/>
      <c r="GE211" s="236"/>
      <c r="GF211" s="236"/>
      <c r="GG211" s="557"/>
      <c r="GI211" s="236"/>
      <c r="GJ211" s="557"/>
      <c r="GK211" s="236"/>
      <c r="GL211" s="236"/>
      <c r="GM211" s="236"/>
      <c r="GN211" s="236"/>
      <c r="GO211" s="236"/>
      <c r="GP211" s="236"/>
      <c r="GQ211" s="236"/>
      <c r="GR211" s="236"/>
      <c r="GS211" s="236"/>
      <c r="GT211" s="236"/>
      <c r="GU211" s="236"/>
      <c r="GV211" s="236"/>
      <c r="GW211" s="236"/>
      <c r="GX211" s="236"/>
      <c r="GY211" s="236"/>
      <c r="GZ211" s="236"/>
      <c r="HA211" s="236"/>
      <c r="HB211" s="236"/>
      <c r="HC211" s="236"/>
      <c r="HD211" s="236"/>
      <c r="HF211" s="328"/>
      <c r="HG211" s="328"/>
      <c r="HI211" s="328"/>
      <c r="HJ211" s="328"/>
      <c r="HL211" s="328"/>
      <c r="HM211" s="328"/>
      <c r="HO211" s="328"/>
      <c r="HP211" s="328"/>
      <c r="HR211" s="53"/>
      <c r="HS211" s="9"/>
      <c r="HT211" s="328"/>
      <c r="HU211" s="328"/>
      <c r="HV211" s="328"/>
      <c r="HX211" s="53"/>
      <c r="HY211" s="9"/>
      <c r="HZ211" s="328"/>
      <c r="IA211" s="328"/>
      <c r="IB211" s="328"/>
      <c r="ID211" s="53"/>
      <c r="IE211" s="9"/>
      <c r="IF211" s="328"/>
      <c r="IG211" s="328"/>
      <c r="IH211" s="328"/>
      <c r="IJ211" s="281"/>
      <c r="IK211" s="328"/>
      <c r="IL211" s="9"/>
      <c r="IM211" s="53"/>
      <c r="IN211" s="9"/>
      <c r="IO211" s="328"/>
      <c r="IP211" s="9"/>
      <c r="IQ211" s="9"/>
      <c r="IR211" s="9"/>
      <c r="IS211" s="53"/>
      <c r="IT211" s="9"/>
      <c r="IU211" s="328"/>
      <c r="IV211" s="53"/>
      <c r="IW211" s="9"/>
      <c r="IX211" s="9"/>
      <c r="IY211" s="53"/>
      <c r="IZ211" s="9"/>
      <c r="JA211" s="9"/>
      <c r="JB211" s="901"/>
      <c r="JC211" s="9"/>
      <c r="JD211" s="328"/>
      <c r="JE211" s="53"/>
      <c r="JF211" s="9"/>
      <c r="JG211" s="9"/>
      <c r="JH211" s="53"/>
      <c r="JI211" s="9"/>
      <c r="JJ211" s="9"/>
      <c r="JK211" s="53"/>
      <c r="JL211" s="9"/>
      <c r="JM211" s="9"/>
      <c r="JN211" s="53"/>
      <c r="JO211" s="9"/>
      <c r="JP211" s="328"/>
      <c r="JQ211" s="328"/>
      <c r="JR211" s="9"/>
      <c r="JS211" s="236"/>
      <c r="JT211" s="236"/>
      <c r="JU211" s="236"/>
      <c r="JV211" s="236"/>
      <c r="JW211" s="236"/>
      <c r="JX211" s="236"/>
      <c r="JY211" s="236"/>
      <c r="JZ211" s="236"/>
      <c r="KA211" s="236"/>
      <c r="KB211" s="236"/>
      <c r="KC211" s="236"/>
      <c r="KD211" s="236"/>
      <c r="KE211" s="236"/>
      <c r="KF211" s="236"/>
      <c r="KG211" s="236"/>
      <c r="KH211" s="236"/>
      <c r="KI211" s="236"/>
      <c r="KJ211" s="236"/>
      <c r="KK211" s="236"/>
      <c r="KL211" s="236"/>
      <c r="KM211" s="236"/>
      <c r="KN211" s="236"/>
      <c r="KO211" s="236"/>
      <c r="KP211" s="236"/>
      <c r="KQ211" s="236"/>
      <c r="KR211" s="236"/>
      <c r="KS211" s="236"/>
      <c r="KU211" s="236"/>
      <c r="KV211" s="236"/>
      <c r="KW211" s="236"/>
      <c r="KX211" s="236"/>
      <c r="KY211" s="236"/>
      <c r="KZ211" s="236"/>
      <c r="LA211" s="236"/>
      <c r="LB211" s="236"/>
      <c r="LC211" s="236"/>
      <c r="LD211" s="236"/>
      <c r="LE211" s="236"/>
      <c r="LF211" s="236"/>
      <c r="LG211" s="236"/>
      <c r="LH211" s="236"/>
      <c r="LI211" s="236"/>
      <c r="LJ211" s="236"/>
      <c r="LK211" s="236"/>
      <c r="LL211" s="236"/>
      <c r="LM211" s="236"/>
      <c r="LN211" s="236"/>
      <c r="LO211" s="236"/>
      <c r="LP211" s="236"/>
      <c r="LQ211" s="236"/>
      <c r="LS211" s="236"/>
      <c r="LT211" s="236"/>
      <c r="LU211" s="236"/>
      <c r="LV211" s="236"/>
      <c r="LW211" s="236"/>
      <c r="LX211" s="236"/>
      <c r="LY211" s="236"/>
      <c r="LZ211" s="236"/>
      <c r="MA211" s="236"/>
      <c r="MB211" s="236"/>
      <c r="MC211" s="236"/>
      <c r="MD211" s="236"/>
      <c r="ME211" s="236"/>
      <c r="MF211" s="236"/>
      <c r="MG211" s="236"/>
      <c r="MH211" s="236"/>
      <c r="MI211" s="236"/>
      <c r="MJ211" s="236"/>
      <c r="MK211" s="236"/>
      <c r="ML211" s="236"/>
      <c r="MM211" s="236"/>
      <c r="MN211" s="236"/>
      <c r="MO211" s="236"/>
      <c r="MP211" s="236"/>
      <c r="MQ211" s="236"/>
      <c r="MR211" s="236"/>
      <c r="MS211" s="236"/>
      <c r="MT211" s="236"/>
      <c r="MU211" s="236"/>
      <c r="MV211" s="236"/>
      <c r="MW211" s="236"/>
      <c r="MX211" s="236"/>
      <c r="MY211" s="236"/>
      <c r="MZ211" s="236"/>
      <c r="NA211" s="236"/>
      <c r="NC211" s="1162"/>
      <c r="ND211" s="714"/>
      <c r="NE211" s="714"/>
      <c r="NF211" s="714"/>
      <c r="NG211" s="714"/>
      <c r="NH211" s="825"/>
      <c r="NI211" s="714"/>
      <c r="NJ211" s="714"/>
      <c r="NK211" s="428"/>
      <c r="NL211" s="987"/>
      <c r="NM211" s="241"/>
      <c r="NN211" s="118"/>
      <c r="NP211" s="143"/>
      <c r="NQ211" s="434"/>
      <c r="NR211" s="357"/>
      <c r="NS211" s="750"/>
      <c r="NT211" s="750"/>
      <c r="NW211" s="749"/>
      <c r="NX211" s="367"/>
      <c r="NY211" s="367"/>
      <c r="NZ211" s="342"/>
      <c r="OA211" s="256"/>
      <c r="OB211" s="256"/>
      <c r="OC211" s="380"/>
      <c r="OD211" s="281"/>
      <c r="OE211" s="281"/>
      <c r="OF211" s="328"/>
      <c r="OG211" s="255"/>
    </row>
    <row r="212" spans="3:397" ht="24" customHeight="1" x14ac:dyDescent="0.3">
      <c r="C212" s="435"/>
      <c r="D212" s="436"/>
      <c r="E212" s="436"/>
      <c r="F212" s="437"/>
      <c r="G212" s="441"/>
      <c r="H212" s="440"/>
      <c r="I212" s="9"/>
      <c r="K212" s="184"/>
      <c r="L212" s="1151"/>
      <c r="M212" s="101"/>
      <c r="N212" s="9"/>
      <c r="P212" s="529"/>
      <c r="R212" s="9"/>
      <c r="T212" s="9"/>
      <c r="U212" s="9"/>
      <c r="V212" s="529"/>
      <c r="W212" s="9"/>
      <c r="X212" s="9"/>
      <c r="Y212" s="53"/>
      <c r="Z212" s="9"/>
      <c r="AA212" s="9"/>
      <c r="AB212" s="53"/>
      <c r="AC212" s="9"/>
      <c r="AD212" s="9"/>
      <c r="AE212" s="53"/>
      <c r="AF212" s="9"/>
      <c r="AG212" s="9"/>
      <c r="AH212" s="9"/>
      <c r="AI212" s="238"/>
      <c r="AJ212" s="9"/>
      <c r="AK212" s="53"/>
      <c r="AL212" s="9"/>
      <c r="AM212" s="9"/>
      <c r="AN212" s="53"/>
      <c r="AO212" s="236"/>
      <c r="AQ212" s="53"/>
      <c r="AR212" s="524"/>
      <c r="AT212" s="53"/>
      <c r="AU212" s="524"/>
      <c r="AW212" s="53"/>
      <c r="AX212" s="524"/>
      <c r="AY212" s="9"/>
      <c r="AZ212" s="9"/>
      <c r="BA212" s="9"/>
      <c r="BB212" s="9"/>
      <c r="BC212" s="9"/>
      <c r="BD212" s="9"/>
      <c r="BE212" s="9"/>
      <c r="BF212" s="9"/>
      <c r="BG212" s="236"/>
      <c r="BH212" s="9"/>
      <c r="BI212" s="9"/>
      <c r="BJ212" s="236"/>
      <c r="BK212" s="9"/>
      <c r="BL212" s="9"/>
      <c r="BM212" s="9"/>
      <c r="BN212" s="9"/>
      <c r="BO212" s="9"/>
      <c r="BP212" s="236"/>
      <c r="BQ212" s="9"/>
      <c r="BR212" s="53"/>
      <c r="BS212" s="9"/>
      <c r="BU212" s="53"/>
      <c r="BV212" s="9"/>
      <c r="BX212" s="9"/>
      <c r="BY212" s="236"/>
      <c r="BZ212" s="9"/>
      <c r="CB212" s="9"/>
      <c r="CC212" s="9"/>
      <c r="CE212" s="9"/>
      <c r="CG212" s="53"/>
      <c r="CH212" s="236"/>
      <c r="CI212" s="9"/>
      <c r="CJ212" s="9"/>
      <c r="CK212" s="9"/>
      <c r="CL212" s="9"/>
      <c r="CM212" s="9"/>
      <c r="CN212" s="9"/>
      <c r="CP212" s="9"/>
      <c r="CR212" s="9"/>
      <c r="CS212" s="9"/>
      <c r="CT212" s="9"/>
      <c r="CU212" s="9"/>
      <c r="CV212" s="9"/>
      <c r="CW212" s="9"/>
      <c r="CX212" s="236"/>
      <c r="CZ212" s="328"/>
      <c r="DA212" s="236"/>
      <c r="DC212" s="328"/>
      <c r="DD212" s="236"/>
      <c r="DF212" s="236"/>
      <c r="DG212" s="236"/>
      <c r="DI212" s="233"/>
      <c r="DJ212" s="233"/>
      <c r="DL212" s="328"/>
      <c r="DM212" s="236"/>
      <c r="DN212" s="236"/>
      <c r="DO212" s="236"/>
      <c r="DP212" s="236"/>
      <c r="DQ212" s="236"/>
      <c r="DR212" s="236"/>
      <c r="DS212" s="236"/>
      <c r="DT212" s="236"/>
      <c r="DU212" s="236"/>
      <c r="DV212" s="236"/>
      <c r="DW212" s="236"/>
      <c r="DX212" s="236"/>
      <c r="DY212" s="236"/>
      <c r="DZ212" s="236"/>
      <c r="EA212" s="236"/>
      <c r="EB212" s="764"/>
      <c r="ED212" s="236"/>
      <c r="EE212" s="236"/>
      <c r="EG212" s="236"/>
      <c r="EH212" s="236"/>
      <c r="EJ212" s="236"/>
      <c r="EK212" s="236"/>
      <c r="EL212" s="236"/>
      <c r="EM212" s="236"/>
      <c r="EN212" s="236"/>
      <c r="EO212" s="236"/>
      <c r="EP212" s="236"/>
      <c r="EQ212" s="236"/>
      <c r="ER212" s="236"/>
      <c r="ES212" s="236"/>
      <c r="ET212" s="236"/>
      <c r="EU212" s="236"/>
      <c r="EV212" s="236"/>
      <c r="EW212" s="236"/>
      <c r="EX212" s="236"/>
      <c r="EY212" s="236"/>
      <c r="EZ212" s="236"/>
      <c r="FA212" s="236"/>
      <c r="FB212" s="236"/>
      <c r="FC212" s="236"/>
      <c r="FD212" s="236"/>
      <c r="FE212" s="236"/>
      <c r="FF212" s="236"/>
      <c r="FG212" s="236"/>
      <c r="FH212" s="236"/>
      <c r="FI212" s="236"/>
      <c r="FJ212" s="236"/>
      <c r="FK212" s="236"/>
      <c r="FL212" s="236"/>
      <c r="FM212" s="236"/>
      <c r="FN212" s="236"/>
      <c r="FO212" s="236"/>
      <c r="FP212" s="236"/>
      <c r="FQ212" s="236"/>
      <c r="FR212" s="236"/>
      <c r="FS212" s="236"/>
      <c r="FT212" s="236"/>
      <c r="FU212" s="236"/>
      <c r="FV212" s="236"/>
      <c r="FW212" s="236"/>
      <c r="FY212" s="236"/>
      <c r="GB212" s="524"/>
      <c r="GC212" s="236"/>
      <c r="GD212" s="557"/>
      <c r="GE212" s="236"/>
      <c r="GF212" s="236"/>
      <c r="GG212" s="557"/>
      <c r="GI212" s="236"/>
      <c r="GJ212" s="557"/>
      <c r="GK212" s="236"/>
      <c r="GL212" s="236"/>
      <c r="GM212" s="236"/>
      <c r="GN212" s="236"/>
      <c r="GO212" s="236"/>
      <c r="GP212" s="236"/>
      <c r="GQ212" s="236"/>
      <c r="GR212" s="236"/>
      <c r="GS212" s="236"/>
      <c r="GT212" s="236"/>
      <c r="GU212" s="236"/>
      <c r="GV212" s="236"/>
      <c r="GW212" s="236"/>
      <c r="GX212" s="236"/>
      <c r="GY212" s="236"/>
      <c r="GZ212" s="236"/>
      <c r="HA212" s="236"/>
      <c r="HB212" s="236"/>
      <c r="HC212" s="236"/>
      <c r="HD212" s="236"/>
      <c r="HF212" s="328"/>
      <c r="HG212" s="328"/>
      <c r="HI212" s="328"/>
      <c r="HJ212" s="328"/>
      <c r="HL212" s="328"/>
      <c r="HM212" s="328"/>
      <c r="HO212" s="328"/>
      <c r="HP212" s="328"/>
      <c r="HR212" s="53"/>
      <c r="HS212" s="9"/>
      <c r="HT212" s="328"/>
      <c r="HU212" s="328"/>
      <c r="HV212" s="328"/>
      <c r="HX212" s="53"/>
      <c r="HY212" s="9"/>
      <c r="HZ212" s="328"/>
      <c r="IA212" s="328"/>
      <c r="IB212" s="328"/>
      <c r="ID212" s="53"/>
      <c r="IE212" s="9"/>
      <c r="IF212" s="328"/>
      <c r="IG212" s="328"/>
      <c r="IH212" s="328"/>
      <c r="IJ212" s="281"/>
      <c r="IK212" s="328"/>
      <c r="IL212" s="9"/>
      <c r="IM212" s="53"/>
      <c r="IN212" s="9"/>
      <c r="IO212" s="328"/>
      <c r="IP212" s="9"/>
      <c r="IQ212" s="9"/>
      <c r="IR212" s="9"/>
      <c r="IS212" s="53"/>
      <c r="IT212" s="9"/>
      <c r="IU212" s="328"/>
      <c r="IV212" s="53"/>
      <c r="IW212" s="9"/>
      <c r="IX212" s="9"/>
      <c r="IY212" s="53"/>
      <c r="IZ212" s="9"/>
      <c r="JA212" s="9"/>
      <c r="JB212" s="901"/>
      <c r="JC212" s="9"/>
      <c r="JD212" s="328"/>
      <c r="JE212" s="53"/>
      <c r="JF212" s="9"/>
      <c r="JG212" s="9"/>
      <c r="JH212" s="53"/>
      <c r="JI212" s="9"/>
      <c r="JJ212" s="9"/>
      <c r="JK212" s="53"/>
      <c r="JL212" s="9"/>
      <c r="JM212" s="9"/>
      <c r="JN212" s="53"/>
      <c r="JO212" s="9"/>
      <c r="JP212" s="328"/>
      <c r="JQ212" s="328"/>
      <c r="JR212" s="9"/>
      <c r="JS212" s="236"/>
      <c r="JT212" s="236"/>
      <c r="JU212" s="236"/>
      <c r="JV212" s="236"/>
      <c r="JW212" s="236"/>
      <c r="JX212" s="236"/>
      <c r="JY212" s="236"/>
      <c r="JZ212" s="236"/>
      <c r="KA212" s="236"/>
      <c r="KB212" s="236"/>
      <c r="KC212" s="236"/>
      <c r="KD212" s="236"/>
      <c r="KE212" s="236"/>
      <c r="KF212" s="236"/>
      <c r="KG212" s="236"/>
      <c r="KH212" s="236"/>
      <c r="KI212" s="236"/>
      <c r="KJ212" s="236"/>
      <c r="KK212" s="236"/>
      <c r="KL212" s="236"/>
      <c r="KM212" s="236"/>
      <c r="KN212" s="236"/>
      <c r="KO212" s="236"/>
      <c r="KP212" s="236"/>
      <c r="KQ212" s="236"/>
      <c r="KR212" s="236"/>
      <c r="KS212" s="236"/>
      <c r="KU212" s="236"/>
      <c r="KV212" s="236"/>
      <c r="KW212" s="236"/>
      <c r="KX212" s="236"/>
      <c r="KY212" s="236"/>
      <c r="KZ212" s="236"/>
      <c r="LA212" s="236"/>
      <c r="LB212" s="236"/>
      <c r="LC212" s="236"/>
      <c r="LD212" s="236"/>
      <c r="LE212" s="236"/>
      <c r="LF212" s="236"/>
      <c r="LG212" s="236"/>
      <c r="LH212" s="236"/>
      <c r="LI212" s="236"/>
      <c r="LJ212" s="236"/>
      <c r="LK212" s="236"/>
      <c r="LL212" s="236"/>
      <c r="LM212" s="236"/>
      <c r="LN212" s="236"/>
      <c r="LO212" s="236"/>
      <c r="LP212" s="236"/>
      <c r="LQ212" s="236"/>
      <c r="LS212" s="236"/>
      <c r="LT212" s="236"/>
      <c r="LU212" s="236"/>
      <c r="LV212" s="236"/>
      <c r="LW212" s="236"/>
      <c r="LX212" s="236"/>
      <c r="LY212" s="236"/>
      <c r="LZ212" s="236"/>
      <c r="MA212" s="236"/>
      <c r="MB212" s="236"/>
      <c r="MC212" s="236"/>
      <c r="MD212" s="236"/>
      <c r="ME212" s="236"/>
      <c r="MF212" s="236"/>
      <c r="MG212" s="236"/>
      <c r="MH212" s="236"/>
      <c r="MI212" s="236"/>
      <c r="MJ212" s="236"/>
      <c r="MK212" s="236"/>
      <c r="ML212" s="236"/>
      <c r="MM212" s="236"/>
      <c r="MN212" s="236"/>
      <c r="MO212" s="236"/>
      <c r="MP212" s="236"/>
      <c r="MQ212" s="236"/>
      <c r="MR212" s="236"/>
      <c r="MS212" s="236"/>
      <c r="MT212" s="236"/>
      <c r="MU212" s="236"/>
      <c r="MV212" s="236"/>
      <c r="MW212" s="236"/>
      <c r="MX212" s="236"/>
      <c r="MY212" s="236"/>
      <c r="MZ212" s="236"/>
      <c r="NA212" s="236"/>
      <c r="NC212" s="1163"/>
      <c r="ND212" s="716"/>
      <c r="NE212" s="716"/>
      <c r="NF212" s="716"/>
      <c r="NG212" s="716"/>
      <c r="NH212" s="826"/>
      <c r="NI212" s="716"/>
      <c r="NJ212" s="716"/>
      <c r="NK212" s="428"/>
      <c r="NL212" s="987"/>
      <c r="NM212" s="473"/>
      <c r="NN212" s="473"/>
      <c r="NO212" s="473"/>
      <c r="NP212" s="473"/>
      <c r="NQ212" s="1000"/>
      <c r="NR212" s="475"/>
      <c r="NS212" s="761"/>
      <c r="NT212" s="761"/>
      <c r="NU212" s="773"/>
      <c r="NV212" s="773"/>
      <c r="NW212" s="773"/>
      <c r="NX212" s="336"/>
      <c r="NY212" s="336"/>
      <c r="OA212" s="256"/>
      <c r="OB212" s="256"/>
      <c r="OC212" s="380"/>
      <c r="OD212" s="281"/>
      <c r="OE212" s="281"/>
      <c r="OF212" s="328"/>
      <c r="OG212" s="255"/>
    </row>
    <row r="213" spans="3:397" ht="24" customHeight="1" x14ac:dyDescent="0.3">
      <c r="C213" s="435"/>
      <c r="D213" s="436"/>
      <c r="E213" s="436"/>
      <c r="F213" s="437"/>
      <c r="G213" s="443"/>
      <c r="H213" s="440"/>
      <c r="I213" s="9"/>
      <c r="K213" s="184"/>
      <c r="L213" s="1151"/>
      <c r="M213" s="101"/>
      <c r="N213" s="9"/>
      <c r="P213" s="529"/>
      <c r="R213" s="9"/>
      <c r="T213" s="9"/>
      <c r="U213" s="9"/>
      <c r="V213" s="529"/>
      <c r="W213" s="9"/>
      <c r="X213" s="9"/>
      <c r="Y213" s="53"/>
      <c r="Z213" s="9"/>
      <c r="AA213" s="9"/>
      <c r="AB213" s="53"/>
      <c r="AC213" s="9"/>
      <c r="AD213" s="9"/>
      <c r="AE213" s="53"/>
      <c r="AF213" s="9"/>
      <c r="AG213" s="9"/>
      <c r="AH213" s="9"/>
      <c r="AI213" s="238"/>
      <c r="AJ213" s="9"/>
      <c r="AK213" s="53"/>
      <c r="AL213" s="9"/>
      <c r="AM213" s="9"/>
      <c r="AN213" s="53"/>
      <c r="AO213" s="236"/>
      <c r="AQ213" s="53"/>
      <c r="AR213" s="524"/>
      <c r="AT213" s="53"/>
      <c r="AU213" s="524"/>
      <c r="AW213" s="53"/>
      <c r="AX213" s="524"/>
      <c r="AY213" s="9"/>
      <c r="AZ213" s="9"/>
      <c r="BA213" s="9"/>
      <c r="BB213" s="9"/>
      <c r="BC213" s="9"/>
      <c r="BD213" s="9"/>
      <c r="BE213" s="9"/>
      <c r="BF213" s="9"/>
      <c r="BG213" s="236"/>
      <c r="BH213" s="9"/>
      <c r="BI213" s="9"/>
      <c r="BJ213" s="236"/>
      <c r="BK213" s="9"/>
      <c r="BL213" s="9"/>
      <c r="BM213" s="9"/>
      <c r="BN213" s="9"/>
      <c r="BO213" s="9"/>
      <c r="BP213" s="236"/>
      <c r="BQ213" s="9"/>
      <c r="BR213" s="53"/>
      <c r="BS213" s="9"/>
      <c r="BU213" s="53"/>
      <c r="BV213" s="9"/>
      <c r="BX213" s="9"/>
      <c r="BY213" s="236"/>
      <c r="BZ213" s="9"/>
      <c r="CB213" s="9"/>
      <c r="CC213" s="9"/>
      <c r="CE213" s="9"/>
      <c r="CG213" s="53"/>
      <c r="CH213" s="236"/>
      <c r="CI213" s="9"/>
      <c r="CJ213" s="9"/>
      <c r="CK213" s="9"/>
      <c r="CL213" s="9"/>
      <c r="CM213" s="9"/>
      <c r="CN213" s="9"/>
      <c r="CP213" s="9"/>
      <c r="CR213" s="9"/>
      <c r="CS213" s="9"/>
      <c r="CT213" s="9"/>
      <c r="CU213" s="9"/>
      <c r="CV213" s="9"/>
      <c r="CW213" s="9"/>
      <c r="CX213" s="236"/>
      <c r="CZ213" s="328"/>
      <c r="DA213" s="236"/>
      <c r="DC213" s="328"/>
      <c r="DD213" s="236"/>
      <c r="DF213" s="236"/>
      <c r="DG213" s="236"/>
      <c r="DI213" s="233"/>
      <c r="DJ213" s="233"/>
      <c r="DL213" s="328"/>
      <c r="DM213" s="236"/>
      <c r="DN213" s="236"/>
      <c r="DO213" s="236"/>
      <c r="DP213" s="236"/>
      <c r="DQ213" s="236"/>
      <c r="DR213" s="236"/>
      <c r="DS213" s="236"/>
      <c r="DT213" s="236"/>
      <c r="DU213" s="236"/>
      <c r="DV213" s="236"/>
      <c r="DW213" s="236"/>
      <c r="DX213" s="236"/>
      <c r="DY213" s="236"/>
      <c r="DZ213" s="236"/>
      <c r="EA213" s="236"/>
      <c r="EB213" s="764"/>
      <c r="ED213" s="236"/>
      <c r="EE213" s="236"/>
      <c r="EG213" s="236"/>
      <c r="EH213" s="236"/>
      <c r="EJ213" s="236"/>
      <c r="EK213" s="236"/>
      <c r="EL213" s="236"/>
      <c r="EM213" s="236"/>
      <c r="EN213" s="236"/>
      <c r="EO213" s="236"/>
      <c r="EP213" s="236"/>
      <c r="EQ213" s="236"/>
      <c r="ER213" s="236"/>
      <c r="ES213" s="236"/>
      <c r="ET213" s="236"/>
      <c r="EU213" s="236"/>
      <c r="EV213" s="236"/>
      <c r="EW213" s="236"/>
      <c r="EX213" s="236"/>
      <c r="EY213" s="236"/>
      <c r="EZ213" s="236"/>
      <c r="FA213" s="236"/>
      <c r="FB213" s="236"/>
      <c r="FC213" s="236"/>
      <c r="FD213" s="236"/>
      <c r="FE213" s="236"/>
      <c r="FF213" s="236"/>
      <c r="FG213" s="236"/>
      <c r="FH213" s="236"/>
      <c r="FI213" s="236"/>
      <c r="FJ213" s="236"/>
      <c r="FK213" s="236"/>
      <c r="FL213" s="236"/>
      <c r="FM213" s="236"/>
      <c r="FN213" s="236"/>
      <c r="FO213" s="236"/>
      <c r="FP213" s="236"/>
      <c r="FQ213" s="236"/>
      <c r="FR213" s="236"/>
      <c r="FS213" s="236"/>
      <c r="FT213" s="236"/>
      <c r="FU213" s="236"/>
      <c r="FV213" s="236"/>
      <c r="FW213" s="236"/>
      <c r="FY213" s="236"/>
      <c r="GB213" s="524"/>
      <c r="GC213" s="236"/>
      <c r="GD213" s="557"/>
      <c r="GE213" s="236"/>
      <c r="GF213" s="236"/>
      <c r="GG213" s="557"/>
      <c r="GI213" s="236"/>
      <c r="GJ213" s="557"/>
      <c r="GK213" s="236"/>
      <c r="GL213" s="236"/>
      <c r="GM213" s="236"/>
      <c r="GN213" s="236"/>
      <c r="GO213" s="236"/>
      <c r="GP213" s="236"/>
      <c r="GQ213" s="236"/>
      <c r="GR213" s="236"/>
      <c r="GS213" s="236"/>
      <c r="GT213" s="236"/>
      <c r="GU213" s="236"/>
      <c r="GV213" s="236"/>
      <c r="GW213" s="236"/>
      <c r="GX213" s="236"/>
      <c r="GY213" s="236"/>
      <c r="GZ213" s="236"/>
      <c r="HA213" s="236"/>
      <c r="HB213" s="236"/>
      <c r="HC213" s="236"/>
      <c r="HD213" s="236"/>
      <c r="HF213" s="328"/>
      <c r="HG213" s="328"/>
      <c r="HI213" s="328"/>
      <c r="HJ213" s="328"/>
      <c r="HL213" s="328"/>
      <c r="HM213" s="328"/>
      <c r="HO213" s="328"/>
      <c r="HP213" s="328"/>
      <c r="HR213" s="53"/>
      <c r="HS213" s="9"/>
      <c r="HT213" s="328"/>
      <c r="HU213" s="328"/>
      <c r="HV213" s="328"/>
      <c r="HX213" s="53"/>
      <c r="HY213" s="9"/>
      <c r="HZ213" s="328"/>
      <c r="IA213" s="328"/>
      <c r="IB213" s="328"/>
      <c r="ID213" s="53"/>
      <c r="IE213" s="9"/>
      <c r="IF213" s="328"/>
      <c r="IG213" s="328"/>
      <c r="IH213" s="328"/>
      <c r="IJ213" s="281"/>
      <c r="IK213" s="328"/>
      <c r="IL213" s="9"/>
      <c r="IM213" s="53"/>
      <c r="IN213" s="9"/>
      <c r="IO213" s="328"/>
      <c r="IP213" s="9"/>
      <c r="IQ213" s="9"/>
      <c r="IR213" s="9"/>
      <c r="IS213" s="53"/>
      <c r="IT213" s="9"/>
      <c r="IU213" s="328"/>
      <c r="IV213" s="53"/>
      <c r="IW213" s="9"/>
      <c r="IX213" s="9"/>
      <c r="IY213" s="53"/>
      <c r="IZ213" s="9"/>
      <c r="JA213" s="9"/>
      <c r="JB213" s="901"/>
      <c r="JC213" s="9"/>
      <c r="JD213" s="328"/>
      <c r="JE213" s="53"/>
      <c r="JF213" s="9"/>
      <c r="JG213" s="9"/>
      <c r="JH213" s="53"/>
      <c r="JI213" s="9"/>
      <c r="JJ213" s="9"/>
      <c r="JK213" s="53"/>
      <c r="JL213" s="9"/>
      <c r="JM213" s="9"/>
      <c r="JN213" s="53"/>
      <c r="JO213" s="9"/>
      <c r="JP213" s="328"/>
      <c r="JQ213" s="328"/>
      <c r="JR213" s="9"/>
      <c r="JS213" s="236"/>
      <c r="JT213" s="236"/>
      <c r="JU213" s="236"/>
      <c r="JV213" s="236"/>
      <c r="JW213" s="236"/>
      <c r="JX213" s="236"/>
      <c r="JY213" s="236"/>
      <c r="JZ213" s="236"/>
      <c r="KA213" s="236"/>
      <c r="KB213" s="236"/>
      <c r="KC213" s="236"/>
      <c r="KD213" s="236"/>
      <c r="KE213" s="236"/>
      <c r="KF213" s="236"/>
      <c r="KG213" s="236"/>
      <c r="KH213" s="236"/>
      <c r="KI213" s="236"/>
      <c r="KJ213" s="236"/>
      <c r="KK213" s="236"/>
      <c r="KL213" s="236"/>
      <c r="KM213" s="236"/>
      <c r="KN213" s="236"/>
      <c r="KO213" s="236"/>
      <c r="KP213" s="236"/>
      <c r="KQ213" s="236"/>
      <c r="KR213" s="236"/>
      <c r="KS213" s="236"/>
      <c r="KU213" s="236"/>
      <c r="KV213" s="236"/>
      <c r="KW213" s="236"/>
      <c r="KX213" s="236"/>
      <c r="KY213" s="236"/>
      <c r="KZ213" s="236"/>
      <c r="LA213" s="236"/>
      <c r="LB213" s="236"/>
      <c r="LC213" s="236"/>
      <c r="LD213" s="236"/>
      <c r="LE213" s="236"/>
      <c r="LF213" s="236"/>
      <c r="LG213" s="236"/>
      <c r="LH213" s="236"/>
      <c r="LI213" s="236"/>
      <c r="LJ213" s="236"/>
      <c r="LK213" s="236"/>
      <c r="LL213" s="236"/>
      <c r="LM213" s="236"/>
      <c r="LN213" s="236"/>
      <c r="LO213" s="236"/>
      <c r="LP213" s="236"/>
      <c r="LQ213" s="236"/>
      <c r="LS213" s="236"/>
      <c r="LT213" s="236"/>
      <c r="LU213" s="236"/>
      <c r="LV213" s="236"/>
      <c r="LW213" s="236"/>
      <c r="LX213" s="236"/>
      <c r="LY213" s="236"/>
      <c r="LZ213" s="236"/>
      <c r="MA213" s="236"/>
      <c r="MB213" s="236"/>
      <c r="MC213" s="236"/>
      <c r="MD213" s="236"/>
      <c r="ME213" s="236"/>
      <c r="MF213" s="236"/>
      <c r="MG213" s="236"/>
      <c r="MH213" s="236"/>
      <c r="MI213" s="236"/>
      <c r="MJ213" s="236"/>
      <c r="MK213" s="236"/>
      <c r="ML213" s="236"/>
      <c r="MM213" s="236"/>
      <c r="MN213" s="236"/>
      <c r="MO213" s="236"/>
      <c r="MP213" s="236"/>
      <c r="MQ213" s="236"/>
      <c r="MR213" s="236"/>
      <c r="MS213" s="236"/>
      <c r="MT213" s="236"/>
      <c r="MU213" s="236"/>
      <c r="MV213" s="236"/>
      <c r="MW213" s="236"/>
      <c r="MX213" s="236"/>
      <c r="MY213" s="236"/>
      <c r="MZ213" s="236"/>
      <c r="NA213" s="236"/>
      <c r="NC213" s="1164"/>
      <c r="ND213" s="715"/>
      <c r="NE213" s="715"/>
      <c r="NF213" s="715"/>
      <c r="NG213" s="827"/>
      <c r="NH213" s="715"/>
      <c r="NI213" s="715"/>
      <c r="NJ213" s="713"/>
      <c r="NL213" s="486"/>
      <c r="NM213" s="233"/>
      <c r="NN213" s="236"/>
      <c r="NO213" s="236"/>
      <c r="NP213" s="429"/>
      <c r="NQ213" s="1001"/>
      <c r="NR213" s="762"/>
      <c r="NS213" s="762"/>
      <c r="NT213" s="763"/>
      <c r="NU213" s="763"/>
      <c r="NV213" s="763"/>
      <c r="NW213" s="234"/>
      <c r="NX213" s="380"/>
      <c r="NY213" s="380"/>
      <c r="OA213" s="256"/>
      <c r="OB213" s="256"/>
      <c r="OC213" s="380"/>
      <c r="OD213" s="281"/>
      <c r="OE213" s="281"/>
      <c r="OF213" s="328"/>
      <c r="OG213" s="255"/>
    </row>
    <row r="214" spans="3:397" ht="24" customHeight="1" x14ac:dyDescent="0.3">
      <c r="C214" s="435"/>
      <c r="D214" s="436"/>
      <c r="E214" s="436"/>
      <c r="F214" s="437"/>
      <c r="G214" s="441"/>
      <c r="H214" s="440"/>
      <c r="I214" s="9"/>
      <c r="K214" s="184"/>
      <c r="L214" s="1151"/>
      <c r="M214" s="101"/>
      <c r="N214" s="9"/>
      <c r="P214" s="529"/>
      <c r="R214" s="9"/>
      <c r="T214" s="9"/>
      <c r="U214" s="9"/>
      <c r="V214" s="529"/>
      <c r="W214" s="9"/>
      <c r="X214" s="9"/>
      <c r="Y214" s="53"/>
      <c r="Z214" s="9"/>
      <c r="AA214" s="9"/>
      <c r="AB214" s="53"/>
      <c r="AC214" s="9"/>
      <c r="AD214" s="9"/>
      <c r="AE214" s="53"/>
      <c r="AF214" s="9"/>
      <c r="AG214" s="9"/>
      <c r="AH214" s="9"/>
      <c r="AI214" s="238"/>
      <c r="AJ214" s="9"/>
      <c r="AK214" s="53"/>
      <c r="AL214" s="9"/>
      <c r="AM214" s="9"/>
      <c r="AN214" s="53"/>
      <c r="AO214" s="236"/>
      <c r="AQ214" s="53"/>
      <c r="AR214" s="524"/>
      <c r="AT214" s="53"/>
      <c r="AU214" s="524"/>
      <c r="AW214" s="53"/>
      <c r="AX214" s="524"/>
      <c r="AY214" s="9"/>
      <c r="AZ214" s="9"/>
      <c r="BA214" s="9"/>
      <c r="BB214" s="9"/>
      <c r="BC214" s="9"/>
      <c r="BD214" s="9"/>
      <c r="BE214" s="9"/>
      <c r="BF214" s="9"/>
      <c r="BG214" s="236"/>
      <c r="BH214" s="9"/>
      <c r="BI214" s="9"/>
      <c r="BJ214" s="236"/>
      <c r="BK214" s="9"/>
      <c r="BL214" s="9"/>
      <c r="BM214" s="9"/>
      <c r="BN214" s="9"/>
      <c r="BO214" s="9"/>
      <c r="BP214" s="236"/>
      <c r="BQ214" s="9"/>
      <c r="BR214" s="53"/>
      <c r="BS214" s="9"/>
      <c r="BU214" s="53"/>
      <c r="BV214" s="9"/>
      <c r="BX214" s="9"/>
      <c r="BY214" s="236"/>
      <c r="BZ214" s="9"/>
      <c r="CB214" s="9"/>
      <c r="CC214" s="9"/>
      <c r="CE214" s="9"/>
      <c r="CG214" s="53"/>
      <c r="CH214" s="236"/>
      <c r="CI214" s="9"/>
      <c r="CJ214" s="9"/>
      <c r="CK214" s="9"/>
      <c r="CL214" s="9"/>
      <c r="CM214" s="9"/>
      <c r="CN214" s="9"/>
      <c r="CP214" s="9"/>
      <c r="CR214" s="9"/>
      <c r="CS214" s="9"/>
      <c r="CT214" s="9"/>
      <c r="CU214" s="9"/>
      <c r="CV214" s="9"/>
      <c r="CW214" s="9"/>
      <c r="CX214" s="236"/>
      <c r="CZ214" s="328"/>
      <c r="DA214" s="236"/>
      <c r="DC214" s="328"/>
      <c r="DD214" s="236"/>
      <c r="DF214" s="236"/>
      <c r="DG214" s="236"/>
      <c r="DI214" s="233"/>
      <c r="DJ214" s="233"/>
      <c r="DL214" s="328"/>
      <c r="DM214" s="236"/>
      <c r="DN214" s="236"/>
      <c r="DO214" s="236"/>
      <c r="DP214" s="236"/>
      <c r="DQ214" s="236"/>
      <c r="DR214" s="236"/>
      <c r="DS214" s="236"/>
      <c r="DT214" s="236"/>
      <c r="DU214" s="236"/>
      <c r="DV214" s="236"/>
      <c r="DW214" s="236"/>
      <c r="DX214" s="236"/>
      <c r="DY214" s="236"/>
      <c r="DZ214" s="236"/>
      <c r="EA214" s="236"/>
      <c r="EB214" s="764"/>
      <c r="ED214" s="236"/>
      <c r="EE214" s="236"/>
      <c r="EG214" s="236"/>
      <c r="EH214" s="236"/>
      <c r="EJ214" s="236"/>
      <c r="EK214" s="236"/>
      <c r="EL214" s="236"/>
      <c r="EM214" s="236"/>
      <c r="EN214" s="236"/>
      <c r="EO214" s="236"/>
      <c r="EP214" s="236"/>
      <c r="EQ214" s="236"/>
      <c r="ER214" s="236"/>
      <c r="ES214" s="236"/>
      <c r="ET214" s="236"/>
      <c r="EU214" s="236"/>
      <c r="EV214" s="236"/>
      <c r="EW214" s="236"/>
      <c r="EX214" s="236"/>
      <c r="EY214" s="236"/>
      <c r="EZ214" s="236"/>
      <c r="FA214" s="236"/>
      <c r="FB214" s="236"/>
      <c r="FC214" s="236"/>
      <c r="FD214" s="236"/>
      <c r="FE214" s="236"/>
      <c r="FF214" s="236"/>
      <c r="FG214" s="236"/>
      <c r="FH214" s="236"/>
      <c r="FI214" s="236"/>
      <c r="FJ214" s="236"/>
      <c r="FK214" s="236"/>
      <c r="FL214" s="236"/>
      <c r="FM214" s="236"/>
      <c r="FN214" s="236"/>
      <c r="FO214" s="236"/>
      <c r="FP214" s="236"/>
      <c r="FQ214" s="236"/>
      <c r="FR214" s="236"/>
      <c r="FS214" s="236"/>
      <c r="FT214" s="236"/>
      <c r="FU214" s="236"/>
      <c r="FV214" s="236"/>
      <c r="FW214" s="236"/>
      <c r="FY214" s="236"/>
      <c r="GB214" s="524"/>
      <c r="GC214" s="236"/>
      <c r="GD214" s="557"/>
      <c r="GE214" s="236"/>
      <c r="GF214" s="236"/>
      <c r="GG214" s="557"/>
      <c r="GI214" s="236"/>
      <c r="GJ214" s="557"/>
      <c r="GK214" s="236"/>
      <c r="GL214" s="236"/>
      <c r="GM214" s="236"/>
      <c r="GN214" s="236"/>
      <c r="GO214" s="236"/>
      <c r="GP214" s="236"/>
      <c r="GQ214" s="236"/>
      <c r="GR214" s="236"/>
      <c r="GS214" s="236"/>
      <c r="GT214" s="236"/>
      <c r="GU214" s="236"/>
      <c r="GV214" s="236"/>
      <c r="GW214" s="236"/>
      <c r="GX214" s="236"/>
      <c r="GY214" s="236"/>
      <c r="GZ214" s="236"/>
      <c r="HA214" s="236"/>
      <c r="HB214" s="236"/>
      <c r="HC214" s="236"/>
      <c r="HD214" s="236"/>
      <c r="HF214" s="328"/>
      <c r="HG214" s="328"/>
      <c r="HI214" s="328"/>
      <c r="HJ214" s="328"/>
      <c r="HL214" s="328"/>
      <c r="HM214" s="328"/>
      <c r="HO214" s="328"/>
      <c r="HP214" s="328"/>
      <c r="HR214" s="53"/>
      <c r="HS214" s="9"/>
      <c r="HT214" s="328"/>
      <c r="HU214" s="328"/>
      <c r="HV214" s="328"/>
      <c r="HX214" s="53"/>
      <c r="HY214" s="9"/>
      <c r="HZ214" s="328"/>
      <c r="IA214" s="328"/>
      <c r="IB214" s="328"/>
      <c r="ID214" s="53"/>
      <c r="IE214" s="9"/>
      <c r="IF214" s="328"/>
      <c r="IG214" s="328"/>
      <c r="IH214" s="328"/>
      <c r="IJ214" s="281"/>
      <c r="IK214" s="328"/>
      <c r="IL214" s="9"/>
      <c r="IM214" s="53"/>
      <c r="IN214" s="9"/>
      <c r="IO214" s="328"/>
      <c r="IP214" s="9"/>
      <c r="IQ214" s="9"/>
      <c r="IR214" s="9"/>
      <c r="IS214" s="53"/>
      <c r="IT214" s="9"/>
      <c r="IU214" s="328"/>
      <c r="IV214" s="53"/>
      <c r="IW214" s="9"/>
      <c r="IX214" s="9"/>
      <c r="IY214" s="53"/>
      <c r="IZ214" s="9"/>
      <c r="JA214" s="9"/>
      <c r="JB214" s="901"/>
      <c r="JC214" s="9"/>
      <c r="JD214" s="328"/>
      <c r="JE214" s="53"/>
      <c r="JF214" s="9"/>
      <c r="JG214" s="9"/>
      <c r="JH214" s="53"/>
      <c r="JI214" s="9"/>
      <c r="JJ214" s="9"/>
      <c r="JK214" s="53"/>
      <c r="JL214" s="9"/>
      <c r="JM214" s="9"/>
      <c r="JN214" s="53"/>
      <c r="JO214" s="9"/>
      <c r="JP214" s="328"/>
      <c r="JQ214" s="328"/>
      <c r="JR214" s="9"/>
      <c r="JS214" s="236"/>
      <c r="JT214" s="236"/>
      <c r="JU214" s="236"/>
      <c r="JV214" s="236"/>
      <c r="JW214" s="236"/>
      <c r="JX214" s="236"/>
      <c r="JY214" s="236"/>
      <c r="JZ214" s="236"/>
      <c r="KA214" s="236"/>
      <c r="KB214" s="236"/>
      <c r="KC214" s="236"/>
      <c r="KD214" s="236"/>
      <c r="KE214" s="236"/>
      <c r="KF214" s="236"/>
      <c r="KG214" s="236"/>
      <c r="KH214" s="236"/>
      <c r="KI214" s="236"/>
      <c r="KJ214" s="236"/>
      <c r="KK214" s="236"/>
      <c r="KL214" s="236"/>
      <c r="KM214" s="236"/>
      <c r="KN214" s="236"/>
      <c r="KO214" s="236"/>
      <c r="KP214" s="236"/>
      <c r="KQ214" s="236"/>
      <c r="KR214" s="236"/>
      <c r="KS214" s="236"/>
      <c r="KU214" s="236"/>
      <c r="KV214" s="236"/>
      <c r="KW214" s="236"/>
      <c r="KX214" s="236"/>
      <c r="KY214" s="236"/>
      <c r="KZ214" s="236"/>
      <c r="LA214" s="236"/>
      <c r="LB214" s="236"/>
      <c r="LC214" s="236"/>
      <c r="LD214" s="236"/>
      <c r="LE214" s="236"/>
      <c r="LF214" s="236"/>
      <c r="LG214" s="236"/>
      <c r="LH214" s="236"/>
      <c r="LI214" s="236"/>
      <c r="LJ214" s="236"/>
      <c r="LK214" s="236"/>
      <c r="LL214" s="236"/>
      <c r="LM214" s="236"/>
      <c r="LN214" s="236"/>
      <c r="LO214" s="236"/>
      <c r="LP214" s="236"/>
      <c r="LQ214" s="236"/>
      <c r="LS214" s="236"/>
      <c r="LT214" s="236"/>
      <c r="LU214" s="236"/>
      <c r="LV214" s="236"/>
      <c r="LW214" s="236"/>
      <c r="LX214" s="236"/>
      <c r="LY214" s="236"/>
      <c r="LZ214" s="236"/>
      <c r="MA214" s="236"/>
      <c r="MB214" s="236"/>
      <c r="MC214" s="236"/>
      <c r="MD214" s="236"/>
      <c r="ME214" s="236"/>
      <c r="MF214" s="236"/>
      <c r="MG214" s="236"/>
      <c r="MH214" s="236"/>
      <c r="MI214" s="236"/>
      <c r="MJ214" s="236"/>
      <c r="MK214" s="236"/>
      <c r="ML214" s="236"/>
      <c r="MM214" s="236"/>
      <c r="MN214" s="236"/>
      <c r="MO214" s="236"/>
      <c r="MP214" s="236"/>
      <c r="MQ214" s="236"/>
      <c r="MR214" s="236"/>
      <c r="MS214" s="236"/>
      <c r="MT214" s="236"/>
      <c r="MU214" s="236"/>
      <c r="MV214" s="236"/>
      <c r="MW214" s="236"/>
      <c r="MX214" s="236"/>
      <c r="MY214" s="236"/>
      <c r="MZ214" s="236"/>
      <c r="NA214" s="236"/>
      <c r="NC214" s="1165"/>
      <c r="ND214" s="140"/>
      <c r="NE214" s="140"/>
      <c r="NF214" s="140"/>
      <c r="NG214" s="828"/>
      <c r="NH214" s="140"/>
      <c r="NI214" s="140"/>
      <c r="NL214" s="486"/>
      <c r="NM214" s="233"/>
      <c r="NN214" s="236"/>
      <c r="NO214" s="236"/>
      <c r="NP214" s="429"/>
      <c r="NQ214" s="1001"/>
      <c r="NR214" s="762"/>
      <c r="NS214" s="762"/>
      <c r="NT214" s="763"/>
      <c r="NU214" s="763"/>
      <c r="NV214" s="763"/>
      <c r="NW214" s="234"/>
      <c r="NX214" s="380"/>
      <c r="NY214" s="380"/>
      <c r="OA214" s="256"/>
      <c r="OB214" s="256"/>
      <c r="OC214" s="380"/>
      <c r="OD214" s="281"/>
      <c r="OE214" s="281"/>
      <c r="OF214" s="328"/>
      <c r="OG214" s="255"/>
    </row>
    <row r="215" spans="3:397" ht="24" customHeight="1" x14ac:dyDescent="0.3">
      <c r="C215" s="435"/>
      <c r="D215" s="436"/>
      <c r="E215" s="436"/>
      <c r="F215" s="437"/>
      <c r="G215" s="442"/>
      <c r="H215" s="440"/>
      <c r="I215" s="9"/>
      <c r="K215" s="184"/>
      <c r="L215" s="1151"/>
      <c r="M215" s="101"/>
      <c r="N215" s="9"/>
      <c r="P215" s="529"/>
      <c r="R215" s="9"/>
      <c r="T215" s="9"/>
      <c r="U215" s="9"/>
      <c r="V215" s="529"/>
      <c r="W215" s="9"/>
      <c r="X215" s="9"/>
      <c r="Y215" s="53"/>
      <c r="Z215" s="9"/>
      <c r="AA215" s="9"/>
      <c r="AB215" s="53"/>
      <c r="AC215" s="9"/>
      <c r="AD215" s="9"/>
      <c r="AE215" s="53"/>
      <c r="AF215" s="9"/>
      <c r="AG215" s="9"/>
      <c r="AH215" s="9"/>
      <c r="AI215" s="238"/>
      <c r="AJ215" s="9"/>
      <c r="AK215" s="53"/>
      <c r="AL215" s="9"/>
      <c r="AM215" s="9"/>
      <c r="AN215" s="53"/>
      <c r="AO215" s="236"/>
      <c r="AQ215" s="53"/>
      <c r="AR215" s="524"/>
      <c r="AT215" s="53"/>
      <c r="AU215" s="524"/>
      <c r="AW215" s="53"/>
      <c r="AX215" s="524"/>
      <c r="AY215" s="9"/>
      <c r="AZ215" s="9"/>
      <c r="BA215" s="9"/>
      <c r="BB215" s="9"/>
      <c r="BC215" s="9"/>
      <c r="BD215" s="9"/>
      <c r="BE215" s="9"/>
      <c r="BF215" s="9"/>
      <c r="BG215" s="236"/>
      <c r="BH215" s="9"/>
      <c r="BI215" s="9"/>
      <c r="BJ215" s="236"/>
      <c r="BK215" s="9"/>
      <c r="BL215" s="9"/>
      <c r="BM215" s="9"/>
      <c r="BN215" s="9"/>
      <c r="BO215" s="9"/>
      <c r="BP215" s="236"/>
      <c r="BQ215" s="9"/>
      <c r="BR215" s="53"/>
      <c r="BS215" s="9"/>
      <c r="BU215" s="53"/>
      <c r="BV215" s="9"/>
      <c r="BX215" s="9"/>
      <c r="BY215" s="236"/>
      <c r="BZ215" s="9"/>
      <c r="CB215" s="9"/>
      <c r="CC215" s="9"/>
      <c r="CE215" s="9"/>
      <c r="CG215" s="53"/>
      <c r="CH215" s="236"/>
      <c r="CI215" s="9"/>
      <c r="CJ215" s="9"/>
      <c r="CK215" s="9"/>
      <c r="CL215" s="9"/>
      <c r="CM215" s="9"/>
      <c r="CN215" s="9"/>
      <c r="CP215" s="9"/>
      <c r="CR215" s="9"/>
      <c r="CS215" s="9"/>
      <c r="CT215" s="9"/>
      <c r="CU215" s="9"/>
      <c r="CV215" s="9"/>
      <c r="CW215" s="9"/>
      <c r="CX215" s="236"/>
      <c r="CZ215" s="328"/>
      <c r="DA215" s="236"/>
      <c r="DC215" s="328"/>
      <c r="DD215" s="236"/>
      <c r="DF215" s="236"/>
      <c r="DG215" s="236"/>
      <c r="DI215" s="233"/>
      <c r="DJ215" s="233"/>
      <c r="DL215" s="328"/>
      <c r="DM215" s="236"/>
      <c r="DN215" s="236"/>
      <c r="DO215" s="236"/>
      <c r="DP215" s="236"/>
      <c r="DQ215" s="236"/>
      <c r="DR215" s="236"/>
      <c r="DS215" s="236"/>
      <c r="DT215" s="236"/>
      <c r="DU215" s="236"/>
      <c r="DV215" s="236"/>
      <c r="DW215" s="236"/>
      <c r="DX215" s="236"/>
      <c r="DY215" s="236"/>
      <c r="DZ215" s="236"/>
      <c r="EA215" s="236"/>
      <c r="EB215" s="764"/>
      <c r="ED215" s="236"/>
      <c r="EE215" s="236"/>
      <c r="EG215" s="236"/>
      <c r="EH215" s="236"/>
      <c r="EJ215" s="236"/>
      <c r="EK215" s="236"/>
      <c r="EL215" s="236"/>
      <c r="EM215" s="236"/>
      <c r="EN215" s="236"/>
      <c r="EO215" s="236"/>
      <c r="EP215" s="236"/>
      <c r="EQ215" s="236"/>
      <c r="ER215" s="236"/>
      <c r="ES215" s="236"/>
      <c r="ET215" s="236"/>
      <c r="EU215" s="236"/>
      <c r="EV215" s="236"/>
      <c r="EW215" s="236"/>
      <c r="EX215" s="236"/>
      <c r="EY215" s="236"/>
      <c r="EZ215" s="236"/>
      <c r="FA215" s="236"/>
      <c r="FB215" s="236"/>
      <c r="FC215" s="236"/>
      <c r="FD215" s="236"/>
      <c r="FE215" s="236"/>
      <c r="FF215" s="236"/>
      <c r="FG215" s="236"/>
      <c r="FH215" s="236"/>
      <c r="FI215" s="236"/>
      <c r="FJ215" s="236"/>
      <c r="FK215" s="236"/>
      <c r="FL215" s="236"/>
      <c r="FM215" s="236"/>
      <c r="FN215" s="236"/>
      <c r="FO215" s="236"/>
      <c r="FP215" s="236"/>
      <c r="FQ215" s="236"/>
      <c r="FR215" s="236"/>
      <c r="FS215" s="236"/>
      <c r="FT215" s="236"/>
      <c r="FU215" s="236"/>
      <c r="FV215" s="236"/>
      <c r="FW215" s="236"/>
      <c r="FY215" s="236"/>
      <c r="GB215" s="524"/>
      <c r="GC215" s="236"/>
      <c r="GD215" s="557"/>
      <c r="GE215" s="236"/>
      <c r="GF215" s="236"/>
      <c r="GG215" s="557"/>
      <c r="GI215" s="236"/>
      <c r="GJ215" s="557"/>
      <c r="GK215" s="236"/>
      <c r="GL215" s="236"/>
      <c r="GM215" s="236"/>
      <c r="GN215" s="236"/>
      <c r="GO215" s="236"/>
      <c r="GP215" s="236"/>
      <c r="GQ215" s="236"/>
      <c r="GR215" s="236"/>
      <c r="GS215" s="236"/>
      <c r="GT215" s="236"/>
      <c r="GU215" s="236"/>
      <c r="GV215" s="236"/>
      <c r="GW215" s="236"/>
      <c r="GX215" s="236"/>
      <c r="GY215" s="236"/>
      <c r="GZ215" s="236"/>
      <c r="HA215" s="236"/>
      <c r="HB215" s="236"/>
      <c r="HC215" s="236"/>
      <c r="HD215" s="236"/>
      <c r="HF215" s="328"/>
      <c r="HG215" s="328"/>
      <c r="HI215" s="328"/>
      <c r="HJ215" s="328"/>
      <c r="HL215" s="328"/>
      <c r="HM215" s="328"/>
      <c r="HO215" s="328"/>
      <c r="HP215" s="328"/>
      <c r="HR215" s="53"/>
      <c r="HS215" s="9"/>
      <c r="HT215" s="328"/>
      <c r="HU215" s="328"/>
      <c r="HV215" s="328"/>
      <c r="HX215" s="53"/>
      <c r="HY215" s="9"/>
      <c r="HZ215" s="328"/>
      <c r="IA215" s="328"/>
      <c r="IB215" s="328"/>
      <c r="ID215" s="53"/>
      <c r="IE215" s="9"/>
      <c r="IF215" s="328"/>
      <c r="IG215" s="328"/>
      <c r="IH215" s="328"/>
      <c r="IJ215" s="281"/>
      <c r="IK215" s="328"/>
      <c r="IL215" s="9"/>
      <c r="IM215" s="53"/>
      <c r="IN215" s="9"/>
      <c r="IO215" s="328"/>
      <c r="IP215" s="9"/>
      <c r="IQ215" s="9"/>
      <c r="IR215" s="9"/>
      <c r="IS215" s="53"/>
      <c r="IT215" s="9"/>
      <c r="IU215" s="328"/>
      <c r="IV215" s="53"/>
      <c r="IW215" s="9"/>
      <c r="IX215" s="9"/>
      <c r="IY215" s="53"/>
      <c r="IZ215" s="9"/>
      <c r="JA215" s="9"/>
      <c r="JB215" s="901"/>
      <c r="JC215" s="9"/>
      <c r="JD215" s="328"/>
      <c r="JE215" s="53"/>
      <c r="JF215" s="9"/>
      <c r="JG215" s="9"/>
      <c r="JH215" s="53"/>
      <c r="JI215" s="9"/>
      <c r="JJ215" s="9"/>
      <c r="JK215" s="53"/>
      <c r="JL215" s="9"/>
      <c r="JM215" s="9"/>
      <c r="JN215" s="53"/>
      <c r="JO215" s="9"/>
      <c r="JP215" s="328"/>
      <c r="JQ215" s="328"/>
      <c r="JR215" s="9"/>
      <c r="JS215" s="236"/>
      <c r="JT215" s="236"/>
      <c r="JU215" s="236"/>
      <c r="JV215" s="236"/>
      <c r="JW215" s="236"/>
      <c r="JX215" s="236"/>
      <c r="JY215" s="236"/>
      <c r="JZ215" s="236"/>
      <c r="KA215" s="236"/>
      <c r="KB215" s="236"/>
      <c r="KC215" s="236"/>
      <c r="KD215" s="236"/>
      <c r="KE215" s="236"/>
      <c r="KF215" s="236"/>
      <c r="KG215" s="236"/>
      <c r="KH215" s="236"/>
      <c r="KI215" s="236"/>
      <c r="KJ215" s="236"/>
      <c r="KK215" s="236"/>
      <c r="KL215" s="236"/>
      <c r="KM215" s="236"/>
      <c r="KN215" s="236"/>
      <c r="KO215" s="236"/>
      <c r="KP215" s="236"/>
      <c r="KQ215" s="236"/>
      <c r="KR215" s="236"/>
      <c r="KS215" s="236"/>
      <c r="KU215" s="236"/>
      <c r="KV215" s="236"/>
      <c r="KW215" s="236"/>
      <c r="KX215" s="236"/>
      <c r="KY215" s="236"/>
      <c r="KZ215" s="236"/>
      <c r="LA215" s="236"/>
      <c r="LB215" s="236"/>
      <c r="LC215" s="236"/>
      <c r="LD215" s="236"/>
      <c r="LE215" s="236"/>
      <c r="LF215" s="236"/>
      <c r="LG215" s="236"/>
      <c r="LH215" s="236"/>
      <c r="LI215" s="236"/>
      <c r="LJ215" s="236"/>
      <c r="LK215" s="236"/>
      <c r="LL215" s="236"/>
      <c r="LM215" s="236"/>
      <c r="LN215" s="236"/>
      <c r="LO215" s="236"/>
      <c r="LP215" s="236"/>
      <c r="LQ215" s="236"/>
      <c r="LS215" s="236"/>
      <c r="LT215" s="236"/>
      <c r="LU215" s="236"/>
      <c r="LV215" s="236"/>
      <c r="LW215" s="236"/>
      <c r="LX215" s="236"/>
      <c r="LY215" s="236"/>
      <c r="LZ215" s="236"/>
      <c r="MA215" s="236"/>
      <c r="MB215" s="236"/>
      <c r="MC215" s="236"/>
      <c r="MD215" s="236"/>
      <c r="ME215" s="236"/>
      <c r="MF215" s="236"/>
      <c r="MG215" s="236"/>
      <c r="MH215" s="236"/>
      <c r="MI215" s="236"/>
      <c r="MJ215" s="236"/>
      <c r="MK215" s="236"/>
      <c r="ML215" s="236"/>
      <c r="MM215" s="236"/>
      <c r="MN215" s="236"/>
      <c r="MO215" s="236"/>
      <c r="MP215" s="236"/>
      <c r="MQ215" s="236"/>
      <c r="MR215" s="236"/>
      <c r="MS215" s="236"/>
      <c r="MT215" s="236"/>
      <c r="MU215" s="236"/>
      <c r="MV215" s="236"/>
      <c r="MW215" s="236"/>
      <c r="MX215" s="236"/>
      <c r="MY215" s="236"/>
      <c r="MZ215" s="236"/>
      <c r="NA215" s="236"/>
      <c r="NL215" s="486"/>
      <c r="NM215" s="233"/>
      <c r="NN215" s="236"/>
      <c r="NO215" s="236"/>
      <c r="NP215" s="429"/>
      <c r="NQ215" s="1001"/>
      <c r="NR215" s="762"/>
      <c r="NS215" s="762"/>
      <c r="NT215" s="763"/>
      <c r="NU215" s="763"/>
      <c r="NV215" s="763"/>
      <c r="NW215" s="234"/>
      <c r="NX215" s="380"/>
      <c r="NY215" s="380"/>
      <c r="OA215" s="256"/>
      <c r="OB215" s="256"/>
      <c r="OC215" s="380"/>
      <c r="OD215" s="281"/>
      <c r="OE215" s="281"/>
      <c r="OF215" s="328"/>
      <c r="OG215" s="255"/>
    </row>
    <row r="216" spans="3:397" ht="24" customHeight="1" x14ac:dyDescent="0.3">
      <c r="C216" s="435"/>
      <c r="D216" s="436"/>
      <c r="E216" s="436"/>
      <c r="F216" s="437"/>
      <c r="G216" s="441"/>
      <c r="H216" s="440"/>
      <c r="I216" s="9"/>
      <c r="K216" s="184"/>
      <c r="L216" s="1152"/>
      <c r="M216" s="150"/>
      <c r="N216" s="9"/>
      <c r="P216" s="529"/>
      <c r="R216" s="9"/>
      <c r="T216" s="9"/>
      <c r="U216" s="9"/>
      <c r="V216" s="529"/>
      <c r="W216" s="9"/>
      <c r="X216" s="9"/>
      <c r="Y216" s="53"/>
      <c r="Z216" s="9"/>
      <c r="AA216" s="9"/>
      <c r="AB216" s="53"/>
      <c r="AC216" s="9"/>
      <c r="AD216" s="9"/>
      <c r="AE216" s="53"/>
      <c r="AF216" s="9"/>
      <c r="AG216" s="9"/>
      <c r="AH216" s="9"/>
      <c r="AI216" s="238"/>
      <c r="AJ216" s="9"/>
      <c r="AK216" s="53"/>
      <c r="AL216" s="9"/>
      <c r="AM216" s="9"/>
      <c r="AN216" s="53"/>
      <c r="AO216" s="236"/>
      <c r="AQ216" s="53"/>
      <c r="AR216" s="524"/>
      <c r="AT216" s="53"/>
      <c r="AU216" s="524"/>
      <c r="AW216" s="53"/>
      <c r="AX216" s="524"/>
      <c r="AY216" s="9"/>
      <c r="AZ216" s="9"/>
      <c r="BA216" s="9"/>
      <c r="BB216" s="9"/>
      <c r="BC216" s="9"/>
      <c r="BD216" s="9"/>
      <c r="BE216" s="9"/>
      <c r="BF216" s="9"/>
      <c r="BG216" s="236"/>
      <c r="BH216" s="9"/>
      <c r="BI216" s="9"/>
      <c r="BJ216" s="236"/>
      <c r="BK216" s="9"/>
      <c r="BL216" s="9"/>
      <c r="BM216" s="9"/>
      <c r="BN216" s="9"/>
      <c r="BO216" s="9"/>
      <c r="BP216" s="236"/>
      <c r="BQ216" s="9"/>
      <c r="BR216" s="53"/>
      <c r="BS216" s="9"/>
      <c r="BU216" s="53"/>
      <c r="BV216" s="9"/>
      <c r="BX216" s="9"/>
      <c r="BY216" s="236"/>
      <c r="BZ216" s="9"/>
      <c r="CB216" s="9"/>
      <c r="CC216" s="9"/>
      <c r="CE216" s="9"/>
      <c r="CG216" s="53"/>
      <c r="CH216" s="236"/>
      <c r="CI216" s="9"/>
      <c r="CJ216" s="9"/>
      <c r="CK216" s="9"/>
      <c r="CL216" s="9"/>
      <c r="CM216" s="9"/>
      <c r="CN216" s="9"/>
      <c r="CP216" s="9"/>
      <c r="CR216" s="9"/>
      <c r="CS216" s="9"/>
      <c r="CT216" s="9"/>
      <c r="CU216" s="9"/>
      <c r="CV216" s="9"/>
      <c r="CW216" s="9"/>
      <c r="CX216" s="236"/>
      <c r="CZ216" s="328"/>
      <c r="DA216" s="236"/>
      <c r="DC216" s="328"/>
      <c r="DD216" s="236"/>
      <c r="DF216" s="236"/>
      <c r="DG216" s="236"/>
      <c r="DI216" s="233"/>
      <c r="DJ216" s="233"/>
      <c r="DL216" s="328"/>
      <c r="DM216" s="236"/>
      <c r="DN216" s="236"/>
      <c r="DO216" s="236"/>
      <c r="DP216" s="236"/>
      <c r="DQ216" s="236"/>
      <c r="DR216" s="236"/>
      <c r="DS216" s="236"/>
      <c r="DT216" s="236"/>
      <c r="DU216" s="236"/>
      <c r="DV216" s="236"/>
      <c r="DW216" s="236"/>
      <c r="DX216" s="236"/>
      <c r="DY216" s="236"/>
      <c r="DZ216" s="236"/>
      <c r="EA216" s="236"/>
      <c r="EB216" s="764"/>
      <c r="ED216" s="236"/>
      <c r="EE216" s="236"/>
      <c r="EG216" s="236"/>
      <c r="EH216" s="236"/>
      <c r="EJ216" s="236"/>
      <c r="EK216" s="236"/>
      <c r="EL216" s="236"/>
      <c r="EM216" s="236"/>
      <c r="EN216" s="236"/>
      <c r="EO216" s="236"/>
      <c r="EP216" s="236"/>
      <c r="EQ216" s="236"/>
      <c r="ER216" s="236"/>
      <c r="ES216" s="236"/>
      <c r="ET216" s="236"/>
      <c r="EU216" s="236"/>
      <c r="EV216" s="236"/>
      <c r="EW216" s="236"/>
      <c r="EX216" s="236"/>
      <c r="EY216" s="236"/>
      <c r="EZ216" s="236"/>
      <c r="FA216" s="236"/>
      <c r="FB216" s="236"/>
      <c r="FC216" s="236"/>
      <c r="FD216" s="236"/>
      <c r="FE216" s="236"/>
      <c r="FF216" s="236"/>
      <c r="FG216" s="236"/>
      <c r="FH216" s="236"/>
      <c r="FI216" s="236"/>
      <c r="FJ216" s="236"/>
      <c r="FK216" s="236"/>
      <c r="FL216" s="236"/>
      <c r="FM216" s="236"/>
      <c r="FN216" s="236"/>
      <c r="FO216" s="236"/>
      <c r="FP216" s="236"/>
      <c r="FQ216" s="236"/>
      <c r="FR216" s="236"/>
      <c r="FS216" s="236"/>
      <c r="FT216" s="236"/>
      <c r="FU216" s="236"/>
      <c r="FV216" s="236"/>
      <c r="FW216" s="236"/>
      <c r="FY216" s="236"/>
      <c r="GB216" s="524"/>
      <c r="GC216" s="236"/>
      <c r="GD216" s="557"/>
      <c r="GE216" s="236"/>
      <c r="GF216" s="236"/>
      <c r="GG216" s="557"/>
      <c r="GI216" s="236"/>
      <c r="GJ216" s="557"/>
      <c r="GK216" s="236"/>
      <c r="GL216" s="236"/>
      <c r="GM216" s="236"/>
      <c r="GN216" s="236"/>
      <c r="GO216" s="236"/>
      <c r="GP216" s="236"/>
      <c r="GQ216" s="236"/>
      <c r="GR216" s="236"/>
      <c r="GS216" s="236"/>
      <c r="GT216" s="236"/>
      <c r="GU216" s="236"/>
      <c r="GV216" s="236"/>
      <c r="GW216" s="236"/>
      <c r="GX216" s="236"/>
      <c r="GY216" s="236"/>
      <c r="GZ216" s="236"/>
      <c r="HA216" s="236"/>
      <c r="HB216" s="236"/>
      <c r="HC216" s="236"/>
      <c r="HD216" s="236"/>
      <c r="HF216" s="328"/>
      <c r="HG216" s="328"/>
      <c r="HI216" s="328"/>
      <c r="HJ216" s="328"/>
      <c r="HL216" s="328"/>
      <c r="HM216" s="328"/>
      <c r="HO216" s="328"/>
      <c r="HP216" s="328"/>
      <c r="HR216" s="53"/>
      <c r="HS216" s="9"/>
      <c r="HT216" s="328"/>
      <c r="HU216" s="328"/>
      <c r="HV216" s="328"/>
      <c r="HX216" s="53"/>
      <c r="HY216" s="9"/>
      <c r="HZ216" s="328"/>
      <c r="IA216" s="328"/>
      <c r="IB216" s="328"/>
      <c r="ID216" s="53"/>
      <c r="IE216" s="9"/>
      <c r="IF216" s="328"/>
      <c r="IG216" s="328"/>
      <c r="IH216" s="328"/>
      <c r="IJ216" s="281"/>
      <c r="IK216" s="328"/>
      <c r="IL216" s="9"/>
      <c r="IM216" s="53"/>
      <c r="IN216" s="9"/>
      <c r="IO216" s="328"/>
      <c r="IP216" s="9"/>
      <c r="IQ216" s="9"/>
      <c r="IR216" s="9"/>
      <c r="IS216" s="53"/>
      <c r="IT216" s="9"/>
      <c r="IU216" s="328"/>
      <c r="IV216" s="53"/>
      <c r="IW216" s="9"/>
      <c r="IX216" s="9"/>
      <c r="IY216" s="53"/>
      <c r="IZ216" s="9"/>
      <c r="JA216" s="9"/>
      <c r="JB216" s="901"/>
      <c r="JC216" s="9"/>
      <c r="JD216" s="328"/>
      <c r="JE216" s="53"/>
      <c r="JF216" s="9"/>
      <c r="JG216" s="9"/>
      <c r="JH216" s="53"/>
      <c r="JI216" s="9"/>
      <c r="JJ216" s="9"/>
      <c r="JK216" s="53"/>
      <c r="JL216" s="9"/>
      <c r="JM216" s="9"/>
      <c r="JN216" s="53"/>
      <c r="JO216" s="9"/>
      <c r="JP216" s="328"/>
      <c r="JQ216" s="328"/>
      <c r="JR216" s="9"/>
      <c r="JS216" s="236"/>
      <c r="JT216" s="236"/>
      <c r="JU216" s="236"/>
      <c r="JV216" s="236"/>
      <c r="JW216" s="236"/>
      <c r="JX216" s="236"/>
      <c r="JY216" s="236"/>
      <c r="JZ216" s="236"/>
      <c r="KA216" s="236"/>
      <c r="KB216" s="236"/>
      <c r="KC216" s="236"/>
      <c r="KD216" s="236"/>
      <c r="KE216" s="236"/>
      <c r="KF216" s="236"/>
      <c r="KG216" s="236"/>
      <c r="KH216" s="236"/>
      <c r="KI216" s="236"/>
      <c r="KJ216" s="236"/>
      <c r="KK216" s="236"/>
      <c r="KL216" s="236"/>
      <c r="KM216" s="236"/>
      <c r="KN216" s="236"/>
      <c r="KO216" s="236"/>
      <c r="KP216" s="236"/>
      <c r="KQ216" s="236"/>
      <c r="KR216" s="236"/>
      <c r="KS216" s="236"/>
      <c r="KU216" s="236"/>
      <c r="KV216" s="236"/>
      <c r="KW216" s="236"/>
      <c r="KX216" s="236"/>
      <c r="KY216" s="236"/>
      <c r="KZ216" s="236"/>
      <c r="LA216" s="236"/>
      <c r="LB216" s="236"/>
      <c r="LC216" s="236"/>
      <c r="LD216" s="236"/>
      <c r="LE216" s="236"/>
      <c r="LF216" s="236"/>
      <c r="LG216" s="236"/>
      <c r="LH216" s="236"/>
      <c r="LI216" s="236"/>
      <c r="LJ216" s="236"/>
      <c r="LK216" s="236"/>
      <c r="LL216" s="236"/>
      <c r="LM216" s="236"/>
      <c r="LN216" s="236"/>
      <c r="LO216" s="236"/>
      <c r="LP216" s="236"/>
      <c r="LQ216" s="236"/>
      <c r="LS216" s="236"/>
      <c r="LT216" s="236"/>
      <c r="LU216" s="236"/>
      <c r="LV216" s="236"/>
      <c r="LW216" s="236"/>
      <c r="LX216" s="236"/>
      <c r="LY216" s="236"/>
      <c r="LZ216" s="236"/>
      <c r="MA216" s="236"/>
      <c r="MB216" s="236"/>
      <c r="MC216" s="236"/>
      <c r="MD216" s="236"/>
      <c r="ME216" s="236"/>
      <c r="MF216" s="236"/>
      <c r="MG216" s="236"/>
      <c r="MH216" s="236"/>
      <c r="MI216" s="236"/>
      <c r="MJ216" s="236"/>
      <c r="MK216" s="236"/>
      <c r="ML216" s="236"/>
      <c r="MM216" s="236"/>
      <c r="MN216" s="236"/>
      <c r="MO216" s="236"/>
      <c r="MP216" s="236"/>
      <c r="MQ216" s="236"/>
      <c r="MR216" s="236"/>
      <c r="MS216" s="236"/>
      <c r="MT216" s="236"/>
      <c r="MU216" s="236"/>
      <c r="MV216" s="236"/>
      <c r="MW216" s="236"/>
      <c r="MX216" s="236"/>
      <c r="MY216" s="236"/>
      <c r="MZ216" s="236"/>
      <c r="NA216" s="236"/>
      <c r="NL216" s="486"/>
      <c r="NM216" s="233"/>
      <c r="NN216" s="236"/>
      <c r="NO216" s="236"/>
      <c r="NP216" s="429"/>
      <c r="NQ216" s="1001"/>
      <c r="NR216" s="764"/>
      <c r="NS216" s="764"/>
      <c r="NT216" s="763"/>
      <c r="NU216" s="763"/>
      <c r="NV216" s="763"/>
      <c r="NW216" s="342"/>
      <c r="NX216" s="380"/>
      <c r="NY216" s="380"/>
      <c r="OA216" s="256"/>
      <c r="OB216" s="256"/>
      <c r="OC216" s="380"/>
      <c r="OD216" s="281"/>
      <c r="OE216" s="281"/>
      <c r="OF216" s="328"/>
      <c r="OG216" s="255"/>
    </row>
    <row r="217" spans="3:397" ht="24" customHeight="1" x14ac:dyDescent="0.3">
      <c r="C217" s="435"/>
      <c r="D217" s="436"/>
      <c r="E217" s="436"/>
      <c r="F217" s="444"/>
      <c r="G217" s="441"/>
      <c r="H217" s="440"/>
      <c r="I217" s="9"/>
      <c r="K217" s="184"/>
      <c r="L217" s="1153"/>
      <c r="M217" s="130"/>
      <c r="N217" s="9"/>
      <c r="P217" s="529"/>
      <c r="R217" s="9"/>
      <c r="T217" s="9"/>
      <c r="U217" s="9"/>
      <c r="V217" s="529"/>
      <c r="W217" s="9"/>
      <c r="X217" s="9"/>
      <c r="Y217" s="53"/>
      <c r="Z217" s="9"/>
      <c r="AA217" s="9"/>
      <c r="AB217" s="53"/>
      <c r="AC217" s="9"/>
      <c r="AD217" s="9"/>
      <c r="AE217" s="53"/>
      <c r="AF217" s="9"/>
      <c r="AG217" s="9"/>
      <c r="AH217" s="9"/>
      <c r="AI217" s="238"/>
      <c r="AJ217" s="9"/>
      <c r="AK217" s="53"/>
      <c r="AL217" s="9"/>
      <c r="AM217" s="9"/>
      <c r="AN217" s="53"/>
      <c r="AO217" s="236"/>
      <c r="AQ217" s="53"/>
      <c r="AR217" s="524"/>
      <c r="AT217" s="53"/>
      <c r="AU217" s="524"/>
      <c r="AW217" s="53"/>
      <c r="AX217" s="524"/>
      <c r="AY217" s="9"/>
      <c r="AZ217" s="9"/>
      <c r="BA217" s="9"/>
      <c r="BB217" s="9"/>
      <c r="BC217" s="9"/>
      <c r="BD217" s="9"/>
      <c r="BE217" s="9"/>
      <c r="BF217" s="9"/>
      <c r="BG217" s="236"/>
      <c r="BH217" s="9"/>
      <c r="BI217" s="9"/>
      <c r="BJ217" s="236"/>
      <c r="BK217" s="9"/>
      <c r="BL217" s="9"/>
      <c r="BM217" s="9"/>
      <c r="BN217" s="9"/>
      <c r="BO217" s="9"/>
      <c r="BP217" s="236"/>
      <c r="BQ217" s="9"/>
      <c r="BR217" s="53"/>
      <c r="BS217" s="9"/>
      <c r="BU217" s="53"/>
      <c r="BV217" s="9"/>
      <c r="BX217" s="9"/>
      <c r="BY217" s="236"/>
      <c r="BZ217" s="9"/>
      <c r="CB217" s="9"/>
      <c r="CC217" s="9"/>
      <c r="CE217" s="9"/>
      <c r="CG217" s="53"/>
      <c r="CH217" s="236"/>
      <c r="CI217" s="9"/>
      <c r="CJ217" s="9"/>
      <c r="CK217" s="9"/>
      <c r="CL217" s="9"/>
      <c r="CM217" s="9"/>
      <c r="CN217" s="9"/>
      <c r="CP217" s="9"/>
      <c r="CR217" s="9"/>
      <c r="CS217" s="9"/>
      <c r="CT217" s="9"/>
      <c r="CU217" s="9"/>
      <c r="CV217" s="9"/>
      <c r="CW217" s="9"/>
      <c r="CX217" s="236"/>
      <c r="CZ217" s="328"/>
      <c r="DA217" s="236"/>
      <c r="DC217" s="328"/>
      <c r="DD217" s="236"/>
      <c r="DF217" s="236"/>
      <c r="DG217" s="236"/>
      <c r="DI217" s="233"/>
      <c r="DJ217" s="233"/>
      <c r="DL217" s="328"/>
      <c r="DM217" s="236"/>
      <c r="DN217" s="236"/>
      <c r="DO217" s="236"/>
      <c r="DP217" s="236"/>
      <c r="DQ217" s="236"/>
      <c r="DR217" s="236"/>
      <c r="DS217" s="236"/>
      <c r="DT217" s="236"/>
      <c r="DU217" s="236"/>
      <c r="DV217" s="236"/>
      <c r="DW217" s="236"/>
      <c r="DX217" s="236"/>
      <c r="DY217" s="236"/>
      <c r="DZ217" s="236"/>
      <c r="EA217" s="236"/>
      <c r="EB217" s="764"/>
      <c r="ED217" s="236"/>
      <c r="EE217" s="236"/>
      <c r="EG217" s="236"/>
      <c r="EH217" s="236"/>
      <c r="EJ217" s="236"/>
      <c r="EK217" s="236"/>
      <c r="EL217" s="236"/>
      <c r="EM217" s="236"/>
      <c r="EN217" s="236"/>
      <c r="EO217" s="236"/>
      <c r="EP217" s="236"/>
      <c r="EQ217" s="236"/>
      <c r="ER217" s="236"/>
      <c r="ES217" s="236"/>
      <c r="ET217" s="236"/>
      <c r="EU217" s="236"/>
      <c r="EV217" s="236"/>
      <c r="EW217" s="236"/>
      <c r="EX217" s="236"/>
      <c r="EY217" s="236"/>
      <c r="EZ217" s="236"/>
      <c r="FA217" s="236"/>
      <c r="FB217" s="236"/>
      <c r="FC217" s="236"/>
      <c r="FD217" s="236"/>
      <c r="FE217" s="236"/>
      <c r="FF217" s="236"/>
      <c r="FG217" s="236"/>
      <c r="FH217" s="236"/>
      <c r="FI217" s="236"/>
      <c r="FJ217" s="236"/>
      <c r="FK217" s="236"/>
      <c r="FL217" s="236"/>
      <c r="FM217" s="236"/>
      <c r="FN217" s="236"/>
      <c r="FO217" s="236"/>
      <c r="FP217" s="236"/>
      <c r="FQ217" s="236"/>
      <c r="FR217" s="236"/>
      <c r="FS217" s="236"/>
      <c r="FT217" s="236"/>
      <c r="FU217" s="236"/>
      <c r="FV217" s="236"/>
      <c r="FW217" s="236"/>
      <c r="FY217" s="236"/>
      <c r="GB217" s="524"/>
      <c r="GC217" s="236"/>
      <c r="GD217" s="557"/>
      <c r="GE217" s="236"/>
      <c r="GF217" s="236"/>
      <c r="GG217" s="557"/>
      <c r="GI217" s="236"/>
      <c r="GJ217" s="557"/>
      <c r="GK217" s="236"/>
      <c r="GL217" s="236"/>
      <c r="GM217" s="236"/>
      <c r="GN217" s="236"/>
      <c r="GO217" s="236"/>
      <c r="GP217" s="236"/>
      <c r="GQ217" s="236"/>
      <c r="GR217" s="236"/>
      <c r="GS217" s="236"/>
      <c r="GT217" s="236"/>
      <c r="GU217" s="236"/>
      <c r="GV217" s="236"/>
      <c r="GW217" s="236"/>
      <c r="GX217" s="236"/>
      <c r="GY217" s="236"/>
      <c r="GZ217" s="236"/>
      <c r="HA217" s="236"/>
      <c r="HB217" s="236"/>
      <c r="HC217" s="236"/>
      <c r="HD217" s="236"/>
      <c r="HF217" s="328"/>
      <c r="HG217" s="328"/>
      <c r="HI217" s="328"/>
      <c r="HJ217" s="328"/>
      <c r="HL217" s="328"/>
      <c r="HM217" s="328"/>
      <c r="HO217" s="328"/>
      <c r="HP217" s="328"/>
      <c r="HR217" s="53"/>
      <c r="HS217" s="9"/>
      <c r="HT217" s="328"/>
      <c r="HU217" s="328"/>
      <c r="HV217" s="328"/>
      <c r="HX217" s="53"/>
      <c r="HY217" s="9"/>
      <c r="HZ217" s="328"/>
      <c r="IA217" s="328"/>
      <c r="IB217" s="328"/>
      <c r="ID217" s="53"/>
      <c r="IE217" s="9"/>
      <c r="IF217" s="328"/>
      <c r="IG217" s="328"/>
      <c r="IH217" s="328"/>
      <c r="IJ217" s="281"/>
      <c r="IK217" s="328"/>
      <c r="IL217" s="9"/>
      <c r="IM217" s="53"/>
      <c r="IN217" s="9"/>
      <c r="IO217" s="328"/>
      <c r="IP217" s="9"/>
      <c r="IQ217" s="9"/>
      <c r="IR217" s="9"/>
      <c r="IS217" s="53"/>
      <c r="IT217" s="9"/>
      <c r="IU217" s="328"/>
      <c r="IV217" s="53"/>
      <c r="IW217" s="9"/>
      <c r="IX217" s="9"/>
      <c r="IY217" s="53"/>
      <c r="IZ217" s="9"/>
      <c r="JA217" s="9"/>
      <c r="JB217" s="901"/>
      <c r="JC217" s="9"/>
      <c r="JD217" s="328"/>
      <c r="JE217" s="53"/>
      <c r="JF217" s="9"/>
      <c r="JG217" s="9"/>
      <c r="JH217" s="53"/>
      <c r="JI217" s="9"/>
      <c r="JJ217" s="9"/>
      <c r="JK217" s="53"/>
      <c r="JL217" s="9"/>
      <c r="JM217" s="9"/>
      <c r="JN217" s="53"/>
      <c r="JO217" s="9"/>
      <c r="JP217" s="328"/>
      <c r="JQ217" s="328"/>
      <c r="JR217" s="9"/>
      <c r="JS217" s="236"/>
      <c r="JT217" s="236"/>
      <c r="JU217" s="236"/>
      <c r="JV217" s="236"/>
      <c r="JW217" s="236"/>
      <c r="JX217" s="236"/>
      <c r="JY217" s="236"/>
      <c r="JZ217" s="236"/>
      <c r="KA217" s="236"/>
      <c r="KB217" s="236"/>
      <c r="KC217" s="236"/>
      <c r="KD217" s="236"/>
      <c r="KE217" s="236"/>
      <c r="KF217" s="236"/>
      <c r="KG217" s="236"/>
      <c r="KH217" s="236"/>
      <c r="KI217" s="236"/>
      <c r="KJ217" s="236"/>
      <c r="KK217" s="236"/>
      <c r="KL217" s="236"/>
      <c r="KM217" s="236"/>
      <c r="KN217" s="236"/>
      <c r="KO217" s="236"/>
      <c r="KP217" s="236"/>
      <c r="KQ217" s="236"/>
      <c r="KR217" s="236"/>
      <c r="KT217" s="236"/>
      <c r="KU217" s="236"/>
      <c r="KV217" s="236"/>
      <c r="KW217" s="236"/>
      <c r="KX217" s="236"/>
      <c r="KY217" s="236"/>
      <c r="KZ217" s="236"/>
      <c r="LA217" s="236"/>
      <c r="LB217" s="236"/>
      <c r="LC217" s="236"/>
      <c r="LD217" s="236"/>
      <c r="LE217" s="236"/>
      <c r="LF217" s="236"/>
      <c r="LG217" s="236"/>
      <c r="LH217" s="236"/>
      <c r="LI217" s="236"/>
      <c r="LJ217" s="236"/>
      <c r="LK217" s="236"/>
      <c r="LL217" s="236"/>
      <c r="LM217" s="236"/>
      <c r="LN217" s="236"/>
      <c r="LO217" s="236"/>
      <c r="LP217" s="236"/>
      <c r="LR217" s="236"/>
      <c r="LS217" s="236"/>
      <c r="LT217" s="236"/>
      <c r="LU217" s="236"/>
      <c r="LV217" s="236"/>
      <c r="LW217" s="236"/>
      <c r="LX217" s="236"/>
      <c r="LY217" s="236"/>
      <c r="LZ217" s="236"/>
      <c r="MA217" s="236"/>
      <c r="MB217" s="236"/>
      <c r="MC217" s="236"/>
      <c r="MD217" s="236"/>
      <c r="ME217" s="236"/>
      <c r="MF217" s="236"/>
      <c r="MG217" s="236"/>
      <c r="MH217" s="236"/>
      <c r="MI217" s="236"/>
      <c r="MJ217" s="236"/>
      <c r="MK217" s="236"/>
      <c r="ML217" s="236"/>
      <c r="MM217" s="236"/>
      <c r="MN217" s="236"/>
      <c r="MO217" s="236"/>
      <c r="MP217" s="236"/>
      <c r="MQ217" s="236"/>
      <c r="MR217" s="236"/>
      <c r="MS217" s="236"/>
      <c r="MT217" s="236"/>
      <c r="MU217" s="236"/>
      <c r="MV217" s="236"/>
      <c r="MW217" s="236"/>
      <c r="MX217" s="236"/>
      <c r="MY217" s="236"/>
      <c r="MZ217" s="236"/>
      <c r="NA217" s="279"/>
      <c r="NL217" s="486"/>
      <c r="NM217" s="233"/>
      <c r="NN217" s="236"/>
      <c r="NO217" s="236"/>
      <c r="NP217" s="429"/>
      <c r="NQ217" s="1001"/>
      <c r="NR217" s="764"/>
      <c r="NS217" s="764"/>
      <c r="NT217" s="763"/>
      <c r="NU217" s="763"/>
      <c r="NV217" s="763"/>
      <c r="NX217" s="380"/>
      <c r="NY217" s="380"/>
      <c r="OA217" s="256"/>
      <c r="OB217" s="256"/>
      <c r="OC217" s="380"/>
      <c r="OD217" s="281"/>
      <c r="OE217" s="281"/>
      <c r="OF217" s="328"/>
      <c r="OG217" s="255"/>
    </row>
    <row r="218" spans="3:397" ht="24" customHeight="1" x14ac:dyDescent="0.3">
      <c r="C218" s="435"/>
      <c r="D218" s="436"/>
      <c r="E218" s="436"/>
      <c r="F218" s="444"/>
      <c r="G218" s="441"/>
      <c r="H218" s="440"/>
      <c r="I218" s="9"/>
      <c r="K218" s="184"/>
      <c r="L218" s="1154"/>
      <c r="M218" s="184"/>
      <c r="N218" s="9"/>
      <c r="P218" s="529"/>
      <c r="R218" s="9"/>
      <c r="T218" s="9"/>
      <c r="U218" s="9"/>
      <c r="V218" s="529"/>
      <c r="W218" s="9"/>
      <c r="X218" s="9"/>
      <c r="Y218" s="53"/>
      <c r="Z218" s="9"/>
      <c r="AA218" s="9"/>
      <c r="AB218" s="53"/>
      <c r="AC218" s="9"/>
      <c r="AD218" s="9"/>
      <c r="AE218" s="53"/>
      <c r="AF218" s="9"/>
      <c r="AG218" s="9"/>
      <c r="AH218" s="9"/>
      <c r="AI218" s="238"/>
      <c r="AJ218" s="9"/>
      <c r="AK218" s="53"/>
      <c r="AL218" s="9"/>
      <c r="AM218" s="9"/>
      <c r="AN218" s="53"/>
      <c r="AO218" s="236"/>
      <c r="AQ218" s="53"/>
      <c r="AR218" s="524"/>
      <c r="AT218" s="53"/>
      <c r="AU218" s="524"/>
      <c r="AW218" s="53"/>
      <c r="AX218" s="524"/>
      <c r="AY218" s="9"/>
      <c r="AZ218" s="9"/>
      <c r="BA218" s="9"/>
      <c r="BB218" s="9"/>
      <c r="BC218" s="9"/>
      <c r="BD218" s="9"/>
      <c r="BE218" s="9"/>
      <c r="BF218" s="9"/>
      <c r="BG218" s="236"/>
      <c r="BH218" s="9"/>
      <c r="BI218" s="9"/>
      <c r="BJ218" s="236"/>
      <c r="BK218" s="9"/>
      <c r="BL218" s="9"/>
      <c r="BM218" s="9"/>
      <c r="BN218" s="9"/>
      <c r="BO218" s="9"/>
      <c r="BP218" s="236"/>
      <c r="BQ218" s="9"/>
      <c r="BR218" s="53"/>
      <c r="BS218" s="9"/>
      <c r="BU218" s="53"/>
      <c r="BV218" s="9"/>
      <c r="BX218" s="9"/>
      <c r="BY218" s="236"/>
      <c r="BZ218" s="9"/>
      <c r="CB218" s="9"/>
      <c r="CC218" s="9"/>
      <c r="CE218" s="9"/>
      <c r="CG218" s="53"/>
      <c r="CH218" s="236"/>
      <c r="CI218" s="9"/>
      <c r="CJ218" s="9"/>
      <c r="CK218" s="9"/>
      <c r="CL218" s="9"/>
      <c r="CM218" s="9"/>
      <c r="CN218" s="9"/>
      <c r="CP218" s="9"/>
      <c r="CR218" s="9"/>
      <c r="CS218" s="9"/>
      <c r="CT218" s="9"/>
      <c r="CU218" s="9"/>
      <c r="CV218" s="9"/>
      <c r="CW218" s="9"/>
      <c r="CX218" s="236"/>
      <c r="CZ218" s="328"/>
      <c r="DA218" s="236"/>
      <c r="DC218" s="328"/>
      <c r="DD218" s="236"/>
      <c r="DF218" s="236"/>
      <c r="DG218" s="236"/>
      <c r="DI218" s="233"/>
      <c r="DJ218" s="233"/>
      <c r="DL218" s="328"/>
      <c r="DM218" s="236"/>
      <c r="DN218" s="236"/>
      <c r="DO218" s="236"/>
      <c r="DP218" s="236"/>
      <c r="DQ218" s="236"/>
      <c r="DR218" s="236"/>
      <c r="DS218" s="236"/>
      <c r="DT218" s="236"/>
      <c r="DU218" s="236"/>
      <c r="DV218" s="236"/>
      <c r="DW218" s="236"/>
      <c r="DX218" s="236"/>
      <c r="DY218" s="236"/>
      <c r="DZ218" s="236"/>
      <c r="EA218" s="236"/>
      <c r="EB218" s="764"/>
      <c r="ED218" s="236"/>
      <c r="EE218" s="236"/>
      <c r="EG218" s="236"/>
      <c r="EH218" s="236"/>
      <c r="EJ218" s="236"/>
      <c r="EK218" s="236"/>
      <c r="EL218" s="236"/>
      <c r="EM218" s="236"/>
      <c r="EN218" s="236"/>
      <c r="EO218" s="236"/>
      <c r="EP218" s="236"/>
      <c r="EQ218" s="236"/>
      <c r="ER218" s="236"/>
      <c r="ES218" s="236"/>
      <c r="ET218" s="236"/>
      <c r="EU218" s="236"/>
      <c r="EV218" s="236"/>
      <c r="EW218" s="236"/>
      <c r="EX218" s="236"/>
      <c r="EY218" s="236"/>
      <c r="EZ218" s="236"/>
      <c r="FA218" s="236"/>
      <c r="FB218" s="236"/>
      <c r="FC218" s="236"/>
      <c r="FD218" s="236"/>
      <c r="FE218" s="236"/>
      <c r="FF218" s="236"/>
      <c r="FG218" s="236"/>
      <c r="FH218" s="236"/>
      <c r="FI218" s="236"/>
      <c r="FJ218" s="236"/>
      <c r="FK218" s="236"/>
      <c r="FL218" s="236"/>
      <c r="FM218" s="236"/>
      <c r="FN218" s="236"/>
      <c r="FO218" s="236"/>
      <c r="FP218" s="236"/>
      <c r="FQ218" s="236"/>
      <c r="FR218" s="236"/>
      <c r="FS218" s="236"/>
      <c r="FT218" s="236"/>
      <c r="FU218" s="236"/>
      <c r="FV218" s="236"/>
      <c r="FW218" s="236"/>
      <c r="FY218" s="236"/>
      <c r="GB218" s="524"/>
      <c r="GC218" s="236"/>
      <c r="GD218" s="557"/>
      <c r="GE218" s="236"/>
      <c r="GF218" s="236"/>
      <c r="GG218" s="557"/>
      <c r="GI218" s="236"/>
      <c r="GJ218" s="557"/>
      <c r="GK218" s="236"/>
      <c r="GL218" s="236"/>
      <c r="GM218" s="236"/>
      <c r="GN218" s="236"/>
      <c r="GO218" s="236"/>
      <c r="GP218" s="236"/>
      <c r="GQ218" s="236"/>
      <c r="GR218" s="236"/>
      <c r="GS218" s="236"/>
      <c r="GT218" s="236"/>
      <c r="GU218" s="236"/>
      <c r="GV218" s="236"/>
      <c r="GW218" s="236"/>
      <c r="GX218" s="236"/>
      <c r="GY218" s="236"/>
      <c r="GZ218" s="236"/>
      <c r="HA218" s="236"/>
      <c r="HB218" s="236"/>
      <c r="HC218" s="236"/>
      <c r="HD218" s="236"/>
      <c r="HF218" s="328"/>
      <c r="HG218" s="328"/>
      <c r="HI218" s="328"/>
      <c r="HJ218" s="328"/>
      <c r="HL218" s="328"/>
      <c r="HM218" s="328"/>
      <c r="HO218" s="328"/>
      <c r="HP218" s="328"/>
      <c r="HR218" s="53"/>
      <c r="HS218" s="9"/>
      <c r="HT218" s="328"/>
      <c r="HU218" s="328"/>
      <c r="HV218" s="328"/>
      <c r="HX218" s="53"/>
      <c r="HY218" s="9"/>
      <c r="HZ218" s="328"/>
      <c r="IA218" s="328"/>
      <c r="IB218" s="328"/>
      <c r="ID218" s="53"/>
      <c r="IE218" s="9"/>
      <c r="IF218" s="328"/>
      <c r="IG218" s="328"/>
      <c r="IH218" s="328"/>
      <c r="IJ218" s="281"/>
      <c r="IK218" s="328"/>
      <c r="IL218" s="9"/>
      <c r="IM218" s="53"/>
      <c r="IN218" s="9"/>
      <c r="IO218" s="328"/>
      <c r="IP218" s="9"/>
      <c r="IQ218" s="9"/>
      <c r="IR218" s="9"/>
      <c r="IS218" s="53"/>
      <c r="IT218" s="9"/>
      <c r="IU218" s="328"/>
      <c r="IV218" s="53"/>
      <c r="IW218" s="9"/>
      <c r="IX218" s="9"/>
      <c r="IY218" s="53"/>
      <c r="IZ218" s="9"/>
      <c r="JA218" s="9"/>
      <c r="JB218" s="901"/>
      <c r="JC218" s="9"/>
      <c r="JD218" s="328"/>
      <c r="JE218" s="53"/>
      <c r="JF218" s="9"/>
      <c r="JG218" s="9"/>
      <c r="JH218" s="53"/>
      <c r="JI218" s="9"/>
      <c r="JJ218" s="9"/>
      <c r="JK218" s="53"/>
      <c r="JL218" s="9"/>
      <c r="JM218" s="9"/>
      <c r="JN218" s="53"/>
      <c r="JO218" s="9"/>
      <c r="JP218" s="328"/>
      <c r="JQ218" s="328"/>
      <c r="JR218" s="9"/>
      <c r="JS218" s="236"/>
      <c r="JT218" s="236"/>
      <c r="JU218" s="236"/>
      <c r="JV218" s="236"/>
      <c r="JW218" s="236"/>
      <c r="JX218" s="236"/>
      <c r="JY218" s="236"/>
      <c r="JZ218" s="236"/>
      <c r="KA218" s="236"/>
      <c r="KB218" s="236"/>
      <c r="KC218" s="236"/>
      <c r="KD218" s="236"/>
      <c r="KE218" s="236"/>
      <c r="KF218" s="236"/>
      <c r="KG218" s="236"/>
      <c r="KH218" s="236"/>
      <c r="KI218" s="236"/>
      <c r="KJ218" s="236"/>
      <c r="KK218" s="236"/>
      <c r="KL218" s="236"/>
      <c r="KM218" s="236"/>
      <c r="KN218" s="236"/>
      <c r="KO218" s="236"/>
      <c r="KP218" s="236"/>
      <c r="KQ218" s="236"/>
      <c r="KR218" s="236"/>
      <c r="KT218" s="236"/>
      <c r="KU218" s="236"/>
      <c r="KV218" s="236"/>
      <c r="KW218" s="236"/>
      <c r="KX218" s="236"/>
      <c r="KY218" s="236"/>
      <c r="KZ218" s="236"/>
      <c r="LA218" s="236"/>
      <c r="LB218" s="236"/>
      <c r="LC218" s="236"/>
      <c r="LD218" s="236"/>
      <c r="LE218" s="236"/>
      <c r="LF218" s="236"/>
      <c r="LG218" s="236"/>
      <c r="LH218" s="236"/>
      <c r="LI218" s="236"/>
      <c r="LJ218" s="236"/>
      <c r="LK218" s="236"/>
      <c r="LL218" s="236"/>
      <c r="LM218" s="236"/>
      <c r="LN218" s="236"/>
      <c r="LO218" s="236"/>
      <c r="LP218" s="236"/>
      <c r="LR218" s="236"/>
      <c r="LS218" s="236"/>
      <c r="LT218" s="236"/>
      <c r="LU218" s="236"/>
      <c r="LV218" s="236"/>
      <c r="LW218" s="236"/>
      <c r="LX218" s="236"/>
      <c r="LY218" s="236"/>
      <c r="LZ218" s="236"/>
      <c r="MA218" s="236"/>
      <c r="MB218" s="236"/>
      <c r="MC218" s="236"/>
      <c r="MD218" s="236"/>
      <c r="ME218" s="236"/>
      <c r="MF218" s="236"/>
      <c r="MG218" s="236"/>
      <c r="MH218" s="236"/>
      <c r="MI218" s="236"/>
      <c r="MJ218" s="236"/>
      <c r="MK218" s="236"/>
      <c r="ML218" s="236"/>
      <c r="MM218" s="236"/>
      <c r="MN218" s="236"/>
      <c r="MO218" s="236"/>
      <c r="MP218" s="236"/>
      <c r="MW218" s="236"/>
      <c r="MX218" s="236"/>
      <c r="MY218" s="236"/>
      <c r="MZ218" s="236"/>
      <c r="NA218" s="279"/>
      <c r="NL218" s="486"/>
      <c r="NM218" s="233"/>
      <c r="NN218" s="236"/>
      <c r="NO218" s="236"/>
      <c r="NP218" s="429"/>
      <c r="NQ218" s="1001"/>
      <c r="NR218" s="764"/>
      <c r="NS218" s="764"/>
      <c r="NT218" s="763"/>
      <c r="NU218" s="763"/>
      <c r="NV218" s="763"/>
      <c r="NW218" s="357"/>
      <c r="NX218" s="380"/>
      <c r="NY218" s="380"/>
      <c r="OA218" s="256"/>
      <c r="OB218" s="256"/>
      <c r="OC218" s="380"/>
      <c r="OD218" s="281"/>
      <c r="OE218" s="281"/>
      <c r="OF218" s="328"/>
      <c r="OG218" s="255"/>
    </row>
    <row r="219" spans="3:397" ht="24" customHeight="1" x14ac:dyDescent="0.3">
      <c r="C219" s="435"/>
      <c r="D219" s="440"/>
      <c r="E219" s="436"/>
      <c r="F219" s="437"/>
      <c r="G219" s="445"/>
      <c r="H219" s="440"/>
      <c r="I219" s="9"/>
      <c r="K219" s="184"/>
      <c r="L219" s="1154"/>
      <c r="M219" s="184"/>
      <c r="N219" s="9"/>
      <c r="P219" s="529"/>
      <c r="R219" s="9"/>
      <c r="T219" s="9"/>
      <c r="U219" s="9"/>
      <c r="V219" s="529"/>
      <c r="W219" s="9"/>
      <c r="X219" s="9"/>
      <c r="Y219" s="53"/>
      <c r="Z219" s="9"/>
      <c r="AA219" s="9"/>
      <c r="AB219" s="53"/>
      <c r="AC219" s="9"/>
      <c r="AD219" s="9"/>
      <c r="AE219" s="53"/>
      <c r="AF219" s="9"/>
      <c r="AG219" s="9"/>
      <c r="AH219" s="9"/>
      <c r="AI219" s="238"/>
      <c r="AJ219" s="9"/>
      <c r="AK219" s="53"/>
      <c r="AL219" s="9"/>
      <c r="AM219" s="9"/>
      <c r="AN219" s="53"/>
      <c r="AO219" s="236"/>
      <c r="AQ219" s="53"/>
      <c r="AR219" s="524"/>
      <c r="AT219" s="53"/>
      <c r="AU219" s="524"/>
      <c r="AW219" s="53"/>
      <c r="AX219" s="524"/>
      <c r="AY219" s="9"/>
      <c r="AZ219" s="9"/>
      <c r="BA219" s="9"/>
      <c r="BB219" s="9"/>
      <c r="BC219" s="9"/>
      <c r="BD219" s="9"/>
      <c r="BE219" s="9"/>
      <c r="BF219" s="9"/>
      <c r="BG219" s="236"/>
      <c r="BH219" s="9"/>
      <c r="BI219" s="9"/>
      <c r="BJ219" s="236"/>
      <c r="BK219" s="9"/>
      <c r="BL219" s="9"/>
      <c r="BM219" s="9"/>
      <c r="BN219" s="9"/>
      <c r="BO219" s="9"/>
      <c r="BP219" s="236"/>
      <c r="BQ219" s="9"/>
      <c r="BR219" s="53"/>
      <c r="BS219" s="9"/>
      <c r="BU219" s="53"/>
      <c r="BV219" s="9"/>
      <c r="BX219" s="9"/>
      <c r="BY219" s="236"/>
      <c r="BZ219" s="9"/>
      <c r="CB219" s="9"/>
      <c r="CC219" s="9"/>
      <c r="CE219" s="9"/>
      <c r="CG219" s="53"/>
      <c r="CH219" s="236"/>
      <c r="CI219" s="9"/>
      <c r="CJ219" s="9"/>
      <c r="CK219" s="9"/>
      <c r="CL219" s="9"/>
      <c r="CM219" s="9"/>
      <c r="CN219" s="9"/>
      <c r="CP219" s="9"/>
      <c r="CR219" s="9"/>
      <c r="CS219" s="9"/>
      <c r="CT219" s="9"/>
      <c r="CU219" s="9"/>
      <c r="CV219" s="9"/>
      <c r="CW219" s="9"/>
      <c r="CX219" s="236"/>
      <c r="CZ219" s="328"/>
      <c r="DA219" s="236"/>
      <c r="DC219" s="328"/>
      <c r="DD219" s="236"/>
      <c r="DF219" s="236"/>
      <c r="DG219" s="236"/>
      <c r="DI219" s="233"/>
      <c r="DJ219" s="233"/>
      <c r="DL219" s="328"/>
      <c r="DM219" s="236"/>
      <c r="DN219" s="236"/>
      <c r="DO219" s="236"/>
      <c r="DP219" s="236"/>
      <c r="DQ219" s="236"/>
      <c r="DR219" s="236"/>
      <c r="DS219" s="236"/>
      <c r="DT219" s="236"/>
      <c r="DU219" s="236"/>
      <c r="DV219" s="236"/>
      <c r="DW219" s="236"/>
      <c r="DX219" s="236"/>
      <c r="DY219" s="236"/>
      <c r="DZ219" s="236"/>
      <c r="EA219" s="236"/>
      <c r="EB219" s="764"/>
      <c r="ED219" s="236"/>
      <c r="EE219" s="236"/>
      <c r="EG219" s="236"/>
      <c r="EH219" s="236"/>
      <c r="EJ219" s="236"/>
      <c r="EK219" s="236"/>
      <c r="EL219" s="236"/>
      <c r="EM219" s="236"/>
      <c r="EN219" s="236"/>
      <c r="EO219" s="236"/>
      <c r="EP219" s="236"/>
      <c r="EQ219" s="236"/>
      <c r="ER219" s="236"/>
      <c r="ES219" s="236"/>
      <c r="ET219" s="236"/>
      <c r="EU219" s="236"/>
      <c r="EV219" s="236"/>
      <c r="EW219" s="236"/>
      <c r="EX219" s="236"/>
      <c r="EY219" s="236"/>
      <c r="EZ219" s="236"/>
      <c r="FA219" s="236"/>
      <c r="FB219" s="236"/>
      <c r="FC219" s="236"/>
      <c r="FD219" s="236"/>
      <c r="FE219" s="236"/>
      <c r="FF219" s="236"/>
      <c r="FG219" s="236"/>
      <c r="FH219" s="236"/>
      <c r="FI219" s="236"/>
      <c r="FJ219" s="236"/>
      <c r="FK219" s="236"/>
      <c r="FL219" s="236"/>
      <c r="FM219" s="236"/>
      <c r="FN219" s="236"/>
      <c r="FO219" s="236"/>
      <c r="FP219" s="236"/>
      <c r="FQ219" s="236"/>
      <c r="FR219" s="236"/>
      <c r="FS219" s="236"/>
      <c r="FT219" s="236"/>
      <c r="FU219" s="236"/>
      <c r="FV219" s="236"/>
      <c r="FW219" s="236"/>
      <c r="FY219" s="236"/>
      <c r="GB219" s="524"/>
      <c r="GC219" s="236"/>
      <c r="GD219" s="557"/>
      <c r="GE219" s="236"/>
      <c r="GF219" s="236"/>
      <c r="GG219" s="557"/>
      <c r="GI219" s="236"/>
      <c r="GJ219" s="557"/>
      <c r="GK219" s="236"/>
      <c r="GL219" s="236"/>
      <c r="GM219" s="236"/>
      <c r="GN219" s="236"/>
      <c r="GO219" s="236"/>
      <c r="GP219" s="236"/>
      <c r="GQ219" s="236"/>
      <c r="GR219" s="236"/>
      <c r="GS219" s="236"/>
      <c r="GT219" s="236"/>
      <c r="GU219" s="236"/>
      <c r="GV219" s="236"/>
      <c r="GW219" s="236"/>
      <c r="GX219" s="236"/>
      <c r="GY219" s="236"/>
      <c r="GZ219" s="236"/>
      <c r="HA219" s="236"/>
      <c r="HB219" s="236"/>
      <c r="HC219" s="236"/>
      <c r="HD219" s="236"/>
      <c r="HF219" s="328"/>
      <c r="HG219" s="328"/>
      <c r="HI219" s="328"/>
      <c r="HJ219" s="328"/>
      <c r="HL219" s="328"/>
      <c r="HM219" s="328"/>
      <c r="HO219" s="328"/>
      <c r="HP219" s="328"/>
      <c r="HR219" s="53"/>
      <c r="HS219" s="9"/>
      <c r="HT219" s="328"/>
      <c r="HU219" s="328"/>
      <c r="HV219" s="328"/>
      <c r="HX219" s="53"/>
      <c r="HY219" s="9"/>
      <c r="HZ219" s="328"/>
      <c r="IA219" s="328"/>
      <c r="IB219" s="328"/>
      <c r="ID219" s="53"/>
      <c r="IE219" s="9"/>
      <c r="IF219" s="328"/>
      <c r="IG219" s="328"/>
      <c r="IH219" s="328"/>
      <c r="IJ219" s="281"/>
      <c r="IK219" s="328"/>
      <c r="IL219" s="9"/>
      <c r="IM219" s="53"/>
      <c r="IN219" s="9"/>
      <c r="IO219" s="328"/>
      <c r="IP219" s="9"/>
      <c r="IQ219" s="9"/>
      <c r="IR219" s="9"/>
      <c r="IS219" s="53"/>
      <c r="IT219" s="9"/>
      <c r="IU219" s="328"/>
      <c r="IV219" s="53"/>
      <c r="IW219" s="9"/>
      <c r="IX219" s="9"/>
      <c r="IY219" s="53"/>
      <c r="IZ219" s="9"/>
      <c r="JA219" s="9"/>
      <c r="JB219" s="901"/>
      <c r="JC219" s="9"/>
      <c r="JD219" s="328"/>
      <c r="JE219" s="53"/>
      <c r="JF219" s="9"/>
      <c r="JG219" s="9"/>
      <c r="JH219" s="53"/>
      <c r="JI219" s="9"/>
      <c r="JJ219" s="9"/>
      <c r="JK219" s="53"/>
      <c r="JL219" s="9"/>
      <c r="JM219" s="9"/>
      <c r="JN219" s="53"/>
      <c r="JO219" s="9"/>
      <c r="JP219" s="328"/>
      <c r="JQ219" s="328"/>
      <c r="JR219" s="9"/>
      <c r="JS219" s="236"/>
      <c r="JT219" s="236"/>
      <c r="JU219" s="236"/>
      <c r="JV219" s="236"/>
      <c r="JW219" s="236"/>
      <c r="JX219" s="236"/>
      <c r="JY219" s="236"/>
      <c r="JZ219" s="236"/>
      <c r="KA219" s="236"/>
      <c r="KB219" s="236"/>
      <c r="KC219" s="236"/>
      <c r="KD219" s="236"/>
      <c r="KE219" s="236"/>
      <c r="KF219" s="236"/>
      <c r="KG219" s="236"/>
      <c r="KH219" s="236"/>
      <c r="KI219" s="236"/>
      <c r="KJ219" s="236"/>
      <c r="KK219" s="236"/>
      <c r="KL219" s="236"/>
      <c r="KM219" s="236"/>
      <c r="KN219" s="236"/>
      <c r="KO219" s="236"/>
      <c r="KP219" s="236"/>
      <c r="KQ219" s="236"/>
      <c r="KR219" s="236"/>
      <c r="KT219" s="236"/>
      <c r="KU219" s="236"/>
      <c r="KV219" s="236"/>
      <c r="KW219" s="236"/>
      <c r="KX219" s="236"/>
      <c r="KY219" s="236"/>
      <c r="KZ219" s="236"/>
      <c r="LA219" s="236"/>
      <c r="LB219" s="236"/>
      <c r="LC219" s="236"/>
      <c r="LD219" s="236"/>
      <c r="LE219" s="236"/>
      <c r="LF219" s="236"/>
      <c r="LG219" s="236"/>
      <c r="LH219" s="236"/>
      <c r="LI219" s="236"/>
      <c r="LJ219" s="236"/>
      <c r="LK219" s="236"/>
      <c r="LL219" s="236"/>
      <c r="LM219" s="236"/>
      <c r="LN219" s="236"/>
      <c r="LO219" s="236"/>
      <c r="LP219" s="236"/>
      <c r="LR219" s="236"/>
      <c r="LS219" s="236"/>
      <c r="LT219" s="236"/>
      <c r="LU219" s="236"/>
      <c r="LV219" s="236"/>
      <c r="LW219" s="236"/>
      <c r="LX219" s="236"/>
      <c r="LY219" s="236"/>
      <c r="LZ219" s="236"/>
      <c r="MA219" s="236"/>
      <c r="MB219" s="236"/>
      <c r="MC219" s="236"/>
      <c r="MD219" s="236"/>
      <c r="ME219" s="236"/>
      <c r="MF219" s="236"/>
      <c r="MG219" s="236"/>
      <c r="MH219" s="236"/>
      <c r="MI219" s="236"/>
      <c r="MJ219" s="236"/>
      <c r="MK219" s="236"/>
      <c r="ML219" s="236"/>
      <c r="MM219" s="236"/>
      <c r="MN219" s="236"/>
      <c r="MO219" s="236"/>
      <c r="MP219" s="236"/>
      <c r="MW219" s="236"/>
      <c r="MX219" s="236"/>
      <c r="MY219" s="236"/>
      <c r="MZ219" s="236"/>
      <c r="NA219" s="236"/>
      <c r="NL219" s="486"/>
      <c r="NM219" s="233"/>
      <c r="NN219" s="236"/>
      <c r="NO219" s="236"/>
      <c r="NP219" s="429"/>
      <c r="NQ219" s="1001"/>
      <c r="NR219" s="764"/>
      <c r="NS219" s="764"/>
      <c r="NT219" s="763"/>
      <c r="NU219" s="763"/>
      <c r="NV219" s="763"/>
      <c r="NW219" s="357"/>
      <c r="NX219" s="380"/>
      <c r="NY219" s="380"/>
      <c r="OA219" s="256"/>
      <c r="OB219" s="256"/>
      <c r="OC219" s="380"/>
      <c r="OD219" s="281"/>
      <c r="OE219" s="281"/>
      <c r="OF219" s="328"/>
      <c r="OG219" s="255"/>
    </row>
    <row r="220" spans="3:397" ht="24" customHeight="1" x14ac:dyDescent="0.3">
      <c r="C220" s="446"/>
      <c r="D220" s="447"/>
      <c r="E220" s="436"/>
      <c r="F220" s="444"/>
      <c r="G220" s="445"/>
      <c r="H220" s="440"/>
      <c r="I220" s="9"/>
      <c r="K220" s="184"/>
      <c r="L220" s="1154"/>
      <c r="M220" s="184"/>
      <c r="N220" s="9"/>
      <c r="P220" s="529"/>
      <c r="R220" s="9"/>
      <c r="T220" s="9"/>
      <c r="U220" s="9"/>
      <c r="V220" s="529"/>
      <c r="W220" s="9"/>
      <c r="X220" s="9"/>
      <c r="Y220" s="53"/>
      <c r="Z220" s="9"/>
      <c r="AA220" s="9"/>
      <c r="AB220" s="53"/>
      <c r="AC220" s="9"/>
      <c r="AD220" s="9"/>
      <c r="AE220" s="53"/>
      <c r="AF220" s="9"/>
      <c r="AG220" s="9"/>
      <c r="AH220" s="9"/>
      <c r="AI220" s="238"/>
      <c r="AJ220" s="9"/>
      <c r="AK220" s="53"/>
      <c r="AL220" s="9"/>
      <c r="AM220" s="9"/>
      <c r="AN220" s="53"/>
      <c r="AO220" s="236"/>
      <c r="AQ220" s="53"/>
      <c r="AR220" s="524"/>
      <c r="AT220" s="53"/>
      <c r="AU220" s="524"/>
      <c r="AW220" s="53"/>
      <c r="AX220" s="524"/>
      <c r="AY220" s="9"/>
      <c r="AZ220" s="9"/>
      <c r="BA220" s="9"/>
      <c r="BB220" s="9"/>
      <c r="BC220" s="9"/>
      <c r="BD220" s="9"/>
      <c r="BE220" s="9"/>
      <c r="BF220" s="9"/>
      <c r="BG220" s="236"/>
      <c r="BH220" s="9"/>
      <c r="BI220" s="9"/>
      <c r="BJ220" s="236"/>
      <c r="BK220" s="9"/>
      <c r="BL220" s="9"/>
      <c r="BM220" s="9"/>
      <c r="BN220" s="9"/>
      <c r="BO220" s="9"/>
      <c r="BP220" s="236"/>
      <c r="BQ220" s="9"/>
      <c r="BR220" s="53"/>
      <c r="BS220" s="9"/>
      <c r="BU220" s="53"/>
      <c r="BV220" s="9"/>
      <c r="BX220" s="9"/>
      <c r="BY220" s="236"/>
      <c r="BZ220" s="9"/>
      <c r="CB220" s="9"/>
      <c r="CC220" s="9"/>
      <c r="CE220" s="9"/>
      <c r="CG220" s="53"/>
      <c r="CH220" s="236"/>
      <c r="CI220" s="9"/>
      <c r="CJ220" s="9"/>
      <c r="CK220" s="9"/>
      <c r="CL220" s="9"/>
      <c r="CM220" s="9"/>
      <c r="CN220" s="9"/>
      <c r="CP220" s="9"/>
      <c r="CR220" s="9"/>
      <c r="CS220" s="9"/>
      <c r="CT220" s="9"/>
      <c r="CU220" s="9"/>
      <c r="CV220" s="9"/>
      <c r="CW220" s="9"/>
      <c r="CX220" s="236"/>
      <c r="CZ220" s="328"/>
      <c r="DA220" s="236"/>
      <c r="DC220" s="328"/>
      <c r="DD220" s="236"/>
      <c r="DF220" s="236"/>
      <c r="DG220" s="236"/>
      <c r="DI220" s="233"/>
      <c r="DJ220" s="233"/>
      <c r="DL220" s="328"/>
      <c r="DM220" s="236"/>
      <c r="DN220" s="236"/>
      <c r="DO220" s="236"/>
      <c r="DP220" s="236"/>
      <c r="DQ220" s="236"/>
      <c r="DR220" s="236"/>
      <c r="DS220" s="236"/>
      <c r="DT220" s="236"/>
      <c r="DU220" s="236"/>
      <c r="DV220" s="236"/>
      <c r="DW220" s="236"/>
      <c r="DX220" s="236"/>
      <c r="DY220" s="236"/>
      <c r="DZ220" s="236"/>
      <c r="EA220" s="236"/>
      <c r="EB220" s="764"/>
      <c r="ED220" s="236"/>
      <c r="EE220" s="236"/>
      <c r="EG220" s="236"/>
      <c r="EH220" s="236"/>
      <c r="EJ220" s="236"/>
      <c r="EK220" s="236"/>
      <c r="EL220" s="236"/>
      <c r="EM220" s="236"/>
      <c r="EN220" s="236"/>
      <c r="EO220" s="236"/>
      <c r="EP220" s="236"/>
      <c r="EQ220" s="236"/>
      <c r="ER220" s="236"/>
      <c r="ES220" s="236"/>
      <c r="ET220" s="236"/>
      <c r="EU220" s="236"/>
      <c r="EV220" s="236"/>
      <c r="EW220" s="236"/>
      <c r="EX220" s="236"/>
      <c r="EY220" s="236"/>
      <c r="EZ220" s="236"/>
      <c r="FA220" s="236"/>
      <c r="FB220" s="236"/>
      <c r="FC220" s="236"/>
      <c r="FD220" s="236"/>
      <c r="FE220" s="236"/>
      <c r="FF220" s="236"/>
      <c r="FG220" s="236"/>
      <c r="FH220" s="236"/>
      <c r="FI220" s="236"/>
      <c r="FJ220" s="236"/>
      <c r="FK220" s="236"/>
      <c r="FL220" s="236"/>
      <c r="FM220" s="236"/>
      <c r="FN220" s="236"/>
      <c r="FO220" s="236"/>
      <c r="FP220" s="236"/>
      <c r="FQ220" s="236"/>
      <c r="FR220" s="236"/>
      <c r="FS220" s="236"/>
      <c r="FT220" s="236"/>
      <c r="FU220" s="236"/>
      <c r="FV220" s="236"/>
      <c r="FW220" s="236"/>
      <c r="FY220" s="236"/>
      <c r="GB220" s="524"/>
      <c r="GC220" s="236"/>
      <c r="GD220" s="557"/>
      <c r="GE220" s="236"/>
      <c r="GF220" s="236"/>
      <c r="GG220" s="557"/>
      <c r="GI220" s="236"/>
      <c r="GJ220" s="557"/>
      <c r="GK220" s="236"/>
      <c r="GL220" s="236"/>
      <c r="GM220" s="236"/>
      <c r="GN220" s="236"/>
      <c r="GO220" s="236"/>
      <c r="GP220" s="236"/>
      <c r="GQ220" s="236"/>
      <c r="GR220" s="236"/>
      <c r="GS220" s="236"/>
      <c r="GT220" s="236"/>
      <c r="GU220" s="236"/>
      <c r="GV220" s="236"/>
      <c r="GW220" s="236"/>
      <c r="GX220" s="236"/>
      <c r="GY220" s="236"/>
      <c r="GZ220" s="236"/>
      <c r="HA220" s="236"/>
      <c r="HB220" s="236"/>
      <c r="HC220" s="236"/>
      <c r="HD220" s="236"/>
      <c r="HF220" s="328"/>
      <c r="HG220" s="328"/>
      <c r="HI220" s="328"/>
      <c r="HJ220" s="328"/>
      <c r="HL220" s="328"/>
      <c r="HM220" s="328"/>
      <c r="HO220" s="328"/>
      <c r="HP220" s="328"/>
      <c r="HR220" s="53"/>
      <c r="HS220" s="9"/>
      <c r="HT220" s="328"/>
      <c r="HU220" s="328"/>
      <c r="HV220" s="328"/>
      <c r="HX220" s="53"/>
      <c r="HY220" s="9"/>
      <c r="HZ220" s="328"/>
      <c r="IA220" s="328"/>
      <c r="IB220" s="328"/>
      <c r="ID220" s="53"/>
      <c r="IE220" s="9"/>
      <c r="IF220" s="328"/>
      <c r="IG220" s="328"/>
      <c r="IH220" s="328"/>
      <c r="IJ220" s="281"/>
      <c r="IK220" s="328"/>
      <c r="IL220" s="9"/>
      <c r="IM220" s="53"/>
      <c r="IN220" s="9"/>
      <c r="IO220" s="328"/>
      <c r="IP220" s="9"/>
      <c r="IQ220" s="9"/>
      <c r="IR220" s="9"/>
      <c r="IS220" s="53"/>
      <c r="IT220" s="9"/>
      <c r="IU220" s="328"/>
      <c r="IV220" s="53"/>
      <c r="IW220" s="9"/>
      <c r="IX220" s="9"/>
      <c r="IY220" s="53"/>
      <c r="IZ220" s="9"/>
      <c r="JA220" s="9"/>
      <c r="JB220" s="901"/>
      <c r="JC220" s="9"/>
      <c r="JD220" s="328"/>
      <c r="JE220" s="53"/>
      <c r="JF220" s="9"/>
      <c r="JG220" s="9"/>
      <c r="JH220" s="53"/>
      <c r="JI220" s="9"/>
      <c r="JJ220" s="9"/>
      <c r="JK220" s="53"/>
      <c r="JL220" s="9"/>
      <c r="JM220" s="9"/>
      <c r="JN220" s="53"/>
      <c r="JO220" s="9"/>
      <c r="JP220" s="328"/>
      <c r="JQ220" s="328"/>
      <c r="JR220" s="9"/>
      <c r="JS220" s="236"/>
      <c r="JT220" s="236"/>
      <c r="JU220" s="236"/>
      <c r="JV220" s="236"/>
      <c r="JW220" s="236"/>
      <c r="JX220" s="236"/>
      <c r="JY220" s="236"/>
      <c r="JZ220" s="236"/>
      <c r="KA220" s="236"/>
      <c r="KB220" s="236"/>
      <c r="KC220" s="236"/>
      <c r="KD220" s="236"/>
      <c r="KE220" s="236"/>
      <c r="KF220" s="236"/>
      <c r="KG220" s="236"/>
      <c r="KH220" s="236"/>
      <c r="KI220" s="236"/>
      <c r="KJ220" s="236"/>
      <c r="KK220" s="236"/>
      <c r="KL220" s="236"/>
      <c r="KM220" s="236"/>
      <c r="KN220" s="236"/>
      <c r="KO220" s="236"/>
      <c r="KP220" s="236"/>
      <c r="KQ220" s="236"/>
      <c r="KR220" s="236"/>
      <c r="KT220" s="236"/>
      <c r="KU220" s="236"/>
      <c r="KV220" s="236"/>
      <c r="KW220" s="236"/>
      <c r="KX220" s="236"/>
      <c r="KY220" s="236"/>
      <c r="KZ220" s="236"/>
      <c r="LA220" s="236"/>
      <c r="LB220" s="236"/>
      <c r="LC220" s="236"/>
      <c r="LD220" s="236"/>
      <c r="LE220" s="236"/>
      <c r="LF220" s="236"/>
      <c r="LG220" s="236"/>
      <c r="LH220" s="236"/>
      <c r="LI220" s="236"/>
      <c r="LJ220" s="236"/>
      <c r="LK220" s="236"/>
      <c r="LL220" s="236"/>
      <c r="LM220" s="236"/>
      <c r="LN220" s="236"/>
      <c r="LO220" s="236"/>
      <c r="LP220" s="236"/>
      <c r="LR220" s="236"/>
      <c r="LS220" s="236"/>
      <c r="LT220" s="236"/>
      <c r="LU220" s="236"/>
      <c r="LV220" s="236"/>
      <c r="LW220" s="236"/>
      <c r="LX220" s="236"/>
      <c r="LY220" s="236"/>
      <c r="LZ220" s="236"/>
      <c r="MA220" s="236"/>
      <c r="MB220" s="236"/>
      <c r="MC220" s="236"/>
      <c r="MD220" s="236"/>
      <c r="ME220" s="236"/>
      <c r="MF220" s="236"/>
      <c r="MG220" s="236"/>
      <c r="MH220" s="236"/>
      <c r="MI220" s="236"/>
      <c r="MJ220" s="236"/>
      <c r="MK220" s="236"/>
      <c r="ML220" s="236"/>
      <c r="MM220" s="236"/>
      <c r="MN220" s="236"/>
      <c r="MO220" s="236"/>
      <c r="MP220" s="236"/>
      <c r="MW220" s="236"/>
      <c r="MX220" s="236"/>
      <c r="MY220" s="236"/>
      <c r="MZ220" s="236"/>
      <c r="NA220" s="236"/>
      <c r="NL220" s="486"/>
      <c r="NM220" s="233"/>
      <c r="NN220" s="236"/>
      <c r="NO220" s="236"/>
      <c r="NP220" s="429"/>
      <c r="NQ220" s="1001"/>
      <c r="NR220" s="764"/>
      <c r="NS220" s="764"/>
      <c r="NT220" s="763"/>
      <c r="NU220" s="763"/>
      <c r="NV220" s="763"/>
      <c r="NW220" s="357"/>
      <c r="NX220" s="380"/>
      <c r="NY220" s="380"/>
      <c r="OA220" s="256"/>
      <c r="OB220" s="256"/>
      <c r="OC220" s="380"/>
      <c r="OD220" s="281"/>
      <c r="OE220" s="281"/>
      <c r="OF220" s="328"/>
      <c r="OG220" s="255"/>
    </row>
    <row r="221" spans="3:397" ht="18.75" customHeight="1" x14ac:dyDescent="0.3">
      <c r="C221" s="440"/>
      <c r="D221" s="440"/>
      <c r="E221" s="436"/>
      <c r="F221" s="444"/>
      <c r="G221" s="448"/>
      <c r="H221" s="440"/>
      <c r="I221" s="9"/>
      <c r="K221" s="184"/>
      <c r="L221" s="1154"/>
      <c r="M221" s="184"/>
      <c r="N221" s="9"/>
      <c r="P221" s="529"/>
      <c r="R221" s="9"/>
      <c r="T221" s="9"/>
      <c r="U221" s="9"/>
      <c r="V221" s="529"/>
      <c r="W221" s="9"/>
      <c r="X221" s="9"/>
      <c r="Y221" s="53"/>
      <c r="Z221" s="9"/>
      <c r="AA221" s="9"/>
      <c r="AB221" s="53"/>
      <c r="AC221" s="9"/>
      <c r="AD221" s="9"/>
      <c r="AE221" s="53"/>
      <c r="AF221" s="9"/>
      <c r="AG221" s="9"/>
      <c r="AH221" s="9"/>
      <c r="AI221" s="238"/>
      <c r="AJ221" s="9"/>
      <c r="AK221" s="53"/>
      <c r="AL221" s="9"/>
      <c r="AM221" s="9"/>
      <c r="AN221" s="53"/>
      <c r="AO221" s="236"/>
      <c r="AQ221" s="53"/>
      <c r="AR221" s="524"/>
      <c r="AT221" s="53"/>
      <c r="AU221" s="524"/>
      <c r="AW221" s="53"/>
      <c r="AX221" s="524"/>
      <c r="AY221" s="9"/>
      <c r="AZ221" s="9"/>
      <c r="BA221" s="9"/>
      <c r="BB221" s="9"/>
      <c r="BC221" s="9"/>
      <c r="BD221" s="9"/>
      <c r="BE221" s="9"/>
      <c r="BF221" s="9"/>
      <c r="BG221" s="236"/>
      <c r="BH221" s="9"/>
      <c r="BI221" s="9"/>
      <c r="BJ221" s="236"/>
      <c r="BK221" s="9"/>
      <c r="BL221" s="9"/>
      <c r="BM221" s="9"/>
      <c r="BN221" s="9"/>
      <c r="BO221" s="9"/>
      <c r="BP221" s="236"/>
      <c r="BQ221" s="9"/>
      <c r="BR221" s="53"/>
      <c r="BS221" s="9"/>
      <c r="BU221" s="53"/>
      <c r="BV221" s="9"/>
      <c r="BX221" s="9"/>
      <c r="BY221" s="236"/>
      <c r="BZ221" s="9"/>
      <c r="CB221" s="9"/>
      <c r="CC221" s="9"/>
      <c r="CE221" s="9"/>
      <c r="CG221" s="53"/>
      <c r="CH221" s="236"/>
      <c r="CI221" s="9"/>
      <c r="CJ221" s="9"/>
      <c r="CK221" s="9"/>
      <c r="CL221" s="9"/>
      <c r="CM221" s="9"/>
      <c r="CN221" s="9"/>
      <c r="CP221" s="9"/>
      <c r="CR221" s="9"/>
      <c r="CS221" s="9"/>
      <c r="CT221" s="9"/>
      <c r="CU221" s="9"/>
      <c r="CV221" s="9"/>
      <c r="CW221" s="9"/>
      <c r="CX221" s="236"/>
      <c r="CZ221" s="328"/>
      <c r="DA221" s="236"/>
      <c r="DC221" s="328"/>
      <c r="DD221" s="236"/>
      <c r="DF221" s="236"/>
      <c r="DG221" s="236"/>
      <c r="DI221" s="233"/>
      <c r="DJ221" s="233"/>
      <c r="DL221" s="328"/>
      <c r="DM221" s="236"/>
      <c r="DN221" s="236"/>
      <c r="DO221" s="236"/>
      <c r="DP221" s="236"/>
      <c r="DQ221" s="236"/>
      <c r="DR221" s="236"/>
      <c r="DS221" s="236"/>
      <c r="DT221" s="236"/>
      <c r="DU221" s="236"/>
      <c r="DV221" s="236"/>
      <c r="DW221" s="236"/>
      <c r="DX221" s="236"/>
      <c r="DY221" s="236"/>
      <c r="DZ221" s="236"/>
      <c r="EA221" s="236"/>
      <c r="EB221" s="764"/>
      <c r="ED221" s="236"/>
      <c r="EE221" s="236"/>
      <c r="EG221" s="236"/>
      <c r="EH221" s="236"/>
      <c r="EJ221" s="236"/>
      <c r="EK221" s="236"/>
      <c r="EL221" s="236"/>
      <c r="EM221" s="236"/>
      <c r="EN221" s="236"/>
      <c r="EO221" s="236"/>
      <c r="EP221" s="236"/>
      <c r="EQ221" s="236"/>
      <c r="ER221" s="236"/>
      <c r="ES221" s="236"/>
      <c r="ET221" s="236"/>
      <c r="EU221" s="236"/>
      <c r="EV221" s="236"/>
      <c r="EW221" s="236"/>
      <c r="EX221" s="236"/>
      <c r="EY221" s="236"/>
      <c r="EZ221" s="236"/>
      <c r="FA221" s="236"/>
      <c r="FB221" s="236"/>
      <c r="FC221" s="236"/>
      <c r="FD221" s="236"/>
      <c r="FE221" s="236"/>
      <c r="FF221" s="236"/>
      <c r="FG221" s="236"/>
      <c r="FH221" s="236"/>
      <c r="FI221" s="236"/>
      <c r="FJ221" s="236"/>
      <c r="FK221" s="236"/>
      <c r="FL221" s="236"/>
      <c r="FM221" s="236"/>
      <c r="FN221" s="236"/>
      <c r="FO221" s="236"/>
      <c r="FP221" s="236"/>
      <c r="FQ221" s="236"/>
      <c r="FR221" s="236"/>
      <c r="FS221" s="236"/>
      <c r="FT221" s="236"/>
      <c r="FU221" s="236"/>
      <c r="FV221" s="236"/>
      <c r="FW221" s="236"/>
      <c r="FY221" s="236"/>
      <c r="GB221" s="524"/>
      <c r="GC221" s="236"/>
      <c r="GD221" s="557"/>
      <c r="GE221" s="236"/>
      <c r="GF221" s="236"/>
      <c r="GG221" s="557"/>
      <c r="GI221" s="236"/>
      <c r="GJ221" s="557"/>
      <c r="GK221" s="236"/>
      <c r="GL221" s="236"/>
      <c r="GM221" s="236"/>
      <c r="GN221" s="236"/>
      <c r="GO221" s="236"/>
      <c r="GP221" s="236"/>
      <c r="GQ221" s="236"/>
      <c r="GR221" s="236"/>
      <c r="GS221" s="236"/>
      <c r="GT221" s="236"/>
      <c r="GU221" s="236"/>
      <c r="GV221" s="236"/>
      <c r="GW221" s="236"/>
      <c r="GX221" s="236"/>
      <c r="GY221" s="236"/>
      <c r="GZ221" s="236"/>
      <c r="HA221" s="236"/>
      <c r="HB221" s="236"/>
      <c r="HC221" s="236"/>
      <c r="HD221" s="236"/>
      <c r="HF221" s="328"/>
      <c r="HG221" s="328"/>
      <c r="HI221" s="328"/>
      <c r="HJ221" s="328"/>
      <c r="HL221" s="328"/>
      <c r="HM221" s="328"/>
      <c r="HO221" s="328"/>
      <c r="HP221" s="328"/>
      <c r="HR221" s="53"/>
      <c r="HS221" s="9"/>
      <c r="HT221" s="328"/>
      <c r="HU221" s="328"/>
      <c r="HV221" s="328"/>
      <c r="HX221" s="53"/>
      <c r="HY221" s="9"/>
      <c r="HZ221" s="328"/>
      <c r="IA221" s="328"/>
      <c r="IB221" s="328"/>
      <c r="ID221" s="53"/>
      <c r="IE221" s="9"/>
      <c r="IF221" s="328"/>
      <c r="IG221" s="328"/>
      <c r="IH221" s="328"/>
      <c r="IJ221" s="281"/>
      <c r="IK221" s="328"/>
      <c r="IL221" s="9"/>
      <c r="IM221" s="53"/>
      <c r="IN221" s="9"/>
      <c r="IO221" s="328"/>
      <c r="IP221" s="9"/>
      <c r="IQ221" s="9"/>
      <c r="IR221" s="9"/>
      <c r="IS221" s="53"/>
      <c r="IT221" s="9"/>
      <c r="IU221" s="328"/>
      <c r="IV221" s="53"/>
      <c r="IW221" s="9"/>
      <c r="IX221" s="9"/>
      <c r="IY221" s="53"/>
      <c r="IZ221" s="9"/>
      <c r="JA221" s="9"/>
      <c r="JB221" s="901"/>
      <c r="JC221" s="9"/>
      <c r="JD221" s="328"/>
      <c r="JE221" s="53"/>
      <c r="JF221" s="9"/>
      <c r="JG221" s="9"/>
      <c r="JH221" s="53"/>
      <c r="JI221" s="9"/>
      <c r="JJ221" s="9"/>
      <c r="JK221" s="53"/>
      <c r="JL221" s="9"/>
      <c r="JM221" s="9"/>
      <c r="JN221" s="53"/>
      <c r="JO221" s="9"/>
      <c r="JP221" s="328"/>
      <c r="JQ221" s="328"/>
      <c r="JR221" s="9"/>
      <c r="JS221" s="236"/>
      <c r="JT221" s="236"/>
      <c r="JU221" s="236"/>
      <c r="JV221" s="236"/>
      <c r="JW221" s="236"/>
      <c r="JX221" s="236"/>
      <c r="JY221" s="236"/>
      <c r="JZ221" s="236"/>
      <c r="KA221" s="236"/>
      <c r="KB221" s="236"/>
      <c r="KC221" s="236"/>
      <c r="KD221" s="236"/>
      <c r="KE221" s="236"/>
      <c r="KF221" s="236"/>
      <c r="KG221" s="236"/>
      <c r="KH221" s="236"/>
      <c r="KI221" s="236"/>
      <c r="KJ221" s="236"/>
      <c r="KK221" s="236"/>
      <c r="KL221" s="236"/>
      <c r="KM221" s="236"/>
      <c r="KN221" s="236"/>
      <c r="KO221" s="236"/>
      <c r="KP221" s="236"/>
      <c r="KQ221" s="236"/>
      <c r="KR221" s="236"/>
      <c r="KT221" s="236"/>
      <c r="KU221" s="236"/>
      <c r="KV221" s="236"/>
      <c r="KW221" s="236"/>
      <c r="KX221" s="236"/>
      <c r="KY221" s="236"/>
      <c r="KZ221" s="236"/>
      <c r="LA221" s="236"/>
      <c r="LB221" s="236"/>
      <c r="LC221" s="236"/>
      <c r="LD221" s="236"/>
      <c r="LE221" s="236"/>
      <c r="LF221" s="236"/>
      <c r="LG221" s="236"/>
      <c r="LH221" s="236"/>
      <c r="LI221" s="236"/>
      <c r="LJ221" s="236"/>
      <c r="LK221" s="236"/>
      <c r="LL221" s="236"/>
      <c r="LM221" s="236"/>
      <c r="LN221" s="236"/>
      <c r="LO221" s="236"/>
      <c r="LP221" s="236"/>
      <c r="LR221" s="236"/>
      <c r="LS221" s="236"/>
      <c r="LT221" s="236"/>
      <c r="LU221" s="236"/>
      <c r="LV221" s="236"/>
      <c r="LW221" s="236"/>
      <c r="LX221" s="236"/>
      <c r="LY221" s="236"/>
      <c r="LZ221" s="236"/>
      <c r="MA221" s="236"/>
      <c r="MB221" s="236"/>
      <c r="MC221" s="236"/>
      <c r="MD221" s="236"/>
      <c r="ME221" s="236"/>
      <c r="MF221" s="236"/>
      <c r="MG221" s="236"/>
      <c r="MH221" s="236"/>
      <c r="MI221" s="236"/>
      <c r="MJ221" s="236"/>
      <c r="MK221" s="236"/>
      <c r="ML221" s="236"/>
      <c r="MM221" s="236"/>
      <c r="MN221" s="236"/>
      <c r="MO221" s="236"/>
      <c r="MP221" s="236"/>
      <c r="MW221" s="236"/>
      <c r="MX221" s="236"/>
      <c r="MY221" s="236"/>
      <c r="MZ221" s="236"/>
      <c r="NA221" s="236"/>
      <c r="NL221" s="486"/>
      <c r="NM221" s="233"/>
      <c r="NN221" s="236"/>
      <c r="NO221" s="236"/>
      <c r="NP221" s="429"/>
      <c r="NQ221" s="1001"/>
      <c r="NR221" s="764"/>
      <c r="NS221" s="764"/>
      <c r="NT221" s="763"/>
      <c r="NU221" s="763"/>
      <c r="NV221" s="763"/>
      <c r="NW221" s="357"/>
      <c r="NX221" s="380"/>
      <c r="NY221" s="380"/>
      <c r="OA221" s="256"/>
      <c r="OB221" s="256"/>
      <c r="OC221" s="380"/>
      <c r="OD221" s="281"/>
      <c r="OE221" s="281"/>
      <c r="OF221" s="328"/>
      <c r="OG221" s="255"/>
    </row>
    <row r="222" spans="3:397" ht="18.75" customHeight="1" x14ac:dyDescent="0.3">
      <c r="C222" s="440"/>
      <c r="D222" s="440"/>
      <c r="E222" s="436"/>
      <c r="F222" s="440"/>
      <c r="G222" s="440"/>
      <c r="H222" s="440"/>
      <c r="I222" s="9"/>
      <c r="K222" s="184"/>
      <c r="L222" s="1154"/>
      <c r="M222" s="184"/>
      <c r="N222" s="9"/>
      <c r="P222" s="529"/>
      <c r="R222" s="9"/>
      <c r="T222" s="9"/>
      <c r="U222" s="9"/>
      <c r="V222" s="529"/>
      <c r="W222" s="9"/>
      <c r="X222" s="9"/>
      <c r="Y222" s="53"/>
      <c r="Z222" s="9"/>
      <c r="AA222" s="9"/>
      <c r="AB222" s="53"/>
      <c r="AC222" s="9"/>
      <c r="AD222" s="9"/>
      <c r="AE222" s="53"/>
      <c r="AF222" s="9"/>
      <c r="AG222" s="9"/>
      <c r="AH222" s="9"/>
      <c r="AI222" s="238"/>
      <c r="AJ222" s="9"/>
      <c r="AK222" s="53"/>
      <c r="AL222" s="9"/>
      <c r="AM222" s="9"/>
      <c r="AN222" s="53"/>
      <c r="AO222" s="236"/>
      <c r="AQ222" s="53"/>
      <c r="AR222" s="524"/>
      <c r="AT222" s="53"/>
      <c r="AU222" s="524"/>
      <c r="AW222" s="53"/>
      <c r="AX222" s="524"/>
      <c r="AY222" s="9"/>
      <c r="AZ222" s="9"/>
      <c r="BA222" s="9"/>
      <c r="BB222" s="9"/>
      <c r="BC222" s="9"/>
      <c r="BD222" s="9"/>
      <c r="BE222" s="9"/>
      <c r="BF222" s="9"/>
      <c r="BG222" s="236"/>
      <c r="BH222" s="9"/>
      <c r="BI222" s="9"/>
      <c r="BJ222" s="236"/>
      <c r="BK222" s="9"/>
      <c r="BL222" s="9"/>
      <c r="BM222" s="9"/>
      <c r="BN222" s="9"/>
      <c r="BO222" s="9"/>
      <c r="BP222" s="236"/>
      <c r="BQ222" s="9"/>
      <c r="BR222" s="53"/>
      <c r="BS222" s="9"/>
      <c r="BU222" s="53"/>
      <c r="BV222" s="9"/>
      <c r="BX222" s="9"/>
      <c r="BY222" s="236"/>
      <c r="BZ222" s="9"/>
      <c r="CB222" s="9"/>
      <c r="CC222" s="9"/>
      <c r="CE222" s="9"/>
      <c r="CG222" s="53"/>
      <c r="CH222" s="236"/>
      <c r="CI222" s="9"/>
      <c r="CJ222" s="9"/>
      <c r="CK222" s="9"/>
      <c r="CL222" s="9"/>
      <c r="CM222" s="9"/>
      <c r="CN222" s="9"/>
      <c r="CP222" s="9"/>
      <c r="CR222" s="9"/>
      <c r="CS222" s="9"/>
      <c r="CT222" s="9"/>
      <c r="CU222" s="9"/>
      <c r="CV222" s="9"/>
      <c r="CW222" s="9"/>
      <c r="CX222" s="236"/>
      <c r="CZ222" s="328"/>
      <c r="DA222" s="236"/>
      <c r="DC222" s="328"/>
      <c r="DD222" s="236"/>
      <c r="DF222" s="236"/>
      <c r="DG222" s="236"/>
      <c r="DI222" s="233"/>
      <c r="DJ222" s="233"/>
      <c r="DL222" s="328"/>
      <c r="DM222" s="236"/>
      <c r="DN222" s="236"/>
      <c r="DO222" s="236"/>
      <c r="DP222" s="236"/>
      <c r="DQ222" s="236"/>
      <c r="DR222" s="236"/>
      <c r="DS222" s="236"/>
      <c r="DT222" s="236"/>
      <c r="DU222" s="236"/>
      <c r="DV222" s="236"/>
      <c r="DW222" s="236"/>
      <c r="DX222" s="236"/>
      <c r="DY222" s="236"/>
      <c r="DZ222" s="236"/>
      <c r="EA222" s="236"/>
      <c r="EB222" s="764"/>
      <c r="ED222" s="236"/>
      <c r="EE222" s="236"/>
      <c r="EG222" s="236"/>
      <c r="EH222" s="236"/>
      <c r="EJ222" s="236"/>
      <c r="EK222" s="236"/>
      <c r="EL222" s="236"/>
      <c r="EM222" s="236"/>
      <c r="EN222" s="236"/>
      <c r="EO222" s="236"/>
      <c r="EP222" s="236"/>
      <c r="EQ222" s="236"/>
      <c r="ER222" s="236"/>
      <c r="ES222" s="236"/>
      <c r="ET222" s="236"/>
      <c r="EU222" s="236"/>
      <c r="EV222" s="236"/>
      <c r="EW222" s="236"/>
      <c r="EX222" s="236"/>
      <c r="EY222" s="236"/>
      <c r="EZ222" s="236"/>
      <c r="FA222" s="236"/>
      <c r="FB222" s="236"/>
      <c r="FC222" s="236"/>
      <c r="FD222" s="236"/>
      <c r="FE222" s="236"/>
      <c r="FF222" s="236"/>
      <c r="FG222" s="236"/>
      <c r="FH222" s="236"/>
      <c r="FI222" s="236"/>
      <c r="FJ222" s="236"/>
      <c r="FK222" s="236"/>
      <c r="FL222" s="236"/>
      <c r="FM222" s="236"/>
      <c r="FN222" s="236"/>
      <c r="FO222" s="236"/>
      <c r="FP222" s="236"/>
      <c r="FQ222" s="236"/>
      <c r="FR222" s="236"/>
      <c r="FS222" s="236"/>
      <c r="FT222" s="236"/>
      <c r="FU222" s="236"/>
      <c r="FV222" s="236"/>
      <c r="FW222" s="236"/>
      <c r="FY222" s="236"/>
      <c r="GB222" s="524"/>
      <c r="GC222" s="236"/>
      <c r="GD222" s="557"/>
      <c r="GE222" s="236"/>
      <c r="GF222" s="236"/>
      <c r="GG222" s="557"/>
      <c r="GI222" s="236"/>
      <c r="GJ222" s="557"/>
      <c r="GK222" s="236"/>
      <c r="GL222" s="236"/>
      <c r="GM222" s="236"/>
      <c r="GN222" s="236"/>
      <c r="GO222" s="236"/>
      <c r="GP222" s="236"/>
      <c r="GQ222" s="236"/>
      <c r="GR222" s="236"/>
      <c r="GS222" s="236"/>
      <c r="GT222" s="236"/>
      <c r="GU222" s="236"/>
      <c r="GV222" s="236"/>
      <c r="GW222" s="236"/>
      <c r="GX222" s="236"/>
      <c r="GY222" s="236"/>
      <c r="GZ222" s="236"/>
      <c r="HA222" s="236"/>
      <c r="HB222" s="236"/>
      <c r="HC222" s="236"/>
      <c r="HD222" s="236"/>
      <c r="HF222" s="328"/>
      <c r="HG222" s="328"/>
      <c r="HI222" s="328"/>
      <c r="HJ222" s="328"/>
      <c r="HL222" s="328"/>
      <c r="HM222" s="328"/>
      <c r="HO222" s="328"/>
      <c r="HP222" s="328"/>
      <c r="HR222" s="53"/>
      <c r="HS222" s="9"/>
      <c r="HT222" s="328"/>
      <c r="HU222" s="328"/>
      <c r="HV222" s="328"/>
      <c r="HX222" s="53"/>
      <c r="HY222" s="9"/>
      <c r="HZ222" s="328"/>
      <c r="IA222" s="328"/>
      <c r="IB222" s="328"/>
      <c r="ID222" s="53"/>
      <c r="IE222" s="9"/>
      <c r="IF222" s="328"/>
      <c r="IG222" s="328"/>
      <c r="IH222" s="328"/>
      <c r="IJ222" s="281"/>
      <c r="IK222" s="328"/>
      <c r="IL222" s="9"/>
      <c r="IM222" s="53"/>
      <c r="IN222" s="9"/>
      <c r="IO222" s="328"/>
      <c r="IP222" s="9"/>
      <c r="IQ222" s="9"/>
      <c r="IR222" s="9"/>
      <c r="IS222" s="53"/>
      <c r="IT222" s="9"/>
      <c r="IU222" s="328"/>
      <c r="IV222" s="53"/>
      <c r="IW222" s="9"/>
      <c r="IX222" s="9"/>
      <c r="IY222" s="53"/>
      <c r="IZ222" s="9"/>
      <c r="JA222" s="9"/>
      <c r="JB222" s="901"/>
      <c r="JC222" s="9"/>
      <c r="JD222" s="328"/>
      <c r="JE222" s="53"/>
      <c r="JF222" s="9"/>
      <c r="JG222" s="9"/>
      <c r="JH222" s="53"/>
      <c r="JI222" s="9"/>
      <c r="JJ222" s="9"/>
      <c r="JK222" s="53"/>
      <c r="JL222" s="9"/>
      <c r="JM222" s="9"/>
      <c r="JN222" s="53"/>
      <c r="JO222" s="9"/>
      <c r="JP222" s="328"/>
      <c r="JQ222" s="328"/>
      <c r="JR222" s="9"/>
      <c r="JS222" s="236"/>
      <c r="JT222" s="236"/>
      <c r="JU222" s="236"/>
      <c r="JV222" s="236"/>
      <c r="JW222" s="236"/>
      <c r="JX222" s="236"/>
      <c r="JY222" s="236"/>
      <c r="JZ222" s="236"/>
      <c r="KA222" s="236"/>
      <c r="KB222" s="236"/>
      <c r="KC222" s="236"/>
      <c r="KD222" s="236"/>
      <c r="KE222" s="236"/>
      <c r="KF222" s="236"/>
      <c r="KG222" s="236"/>
      <c r="KH222" s="236"/>
      <c r="KI222" s="236"/>
      <c r="KJ222" s="236"/>
      <c r="KK222" s="236"/>
      <c r="KL222" s="236"/>
      <c r="KM222" s="236"/>
      <c r="KN222" s="236"/>
      <c r="KO222" s="236"/>
      <c r="KP222" s="236"/>
      <c r="KQ222" s="236"/>
      <c r="KR222" s="236"/>
      <c r="KT222" s="236"/>
      <c r="KU222" s="236"/>
      <c r="KV222" s="236"/>
      <c r="KW222" s="236"/>
      <c r="KX222" s="236"/>
      <c r="KY222" s="236"/>
      <c r="KZ222" s="236"/>
      <c r="LA222" s="236"/>
      <c r="LB222" s="236"/>
      <c r="LC222" s="236"/>
      <c r="LD222" s="236"/>
      <c r="LE222" s="236"/>
      <c r="LF222" s="236"/>
      <c r="LG222" s="236"/>
      <c r="LH222" s="236"/>
      <c r="LI222" s="236"/>
      <c r="LJ222" s="236"/>
      <c r="LK222" s="236"/>
      <c r="LL222" s="236"/>
      <c r="LM222" s="236"/>
      <c r="LN222" s="236"/>
      <c r="LO222" s="236"/>
      <c r="LP222" s="236"/>
      <c r="LR222" s="236"/>
      <c r="LS222" s="236"/>
      <c r="LT222" s="236"/>
      <c r="LU222" s="236"/>
      <c r="LV222" s="236"/>
      <c r="LW222" s="236"/>
      <c r="LX222" s="236"/>
      <c r="LY222" s="236"/>
      <c r="LZ222" s="236"/>
      <c r="MA222" s="236"/>
      <c r="MB222" s="236"/>
      <c r="MC222" s="236"/>
      <c r="MD222" s="236"/>
      <c r="ME222" s="236"/>
      <c r="MF222" s="236"/>
      <c r="MG222" s="236"/>
      <c r="MH222" s="236"/>
      <c r="MI222" s="236"/>
      <c r="MJ222" s="236"/>
      <c r="MK222" s="236"/>
      <c r="ML222" s="236"/>
      <c r="MM222" s="236"/>
      <c r="MN222" s="236"/>
      <c r="MO222" s="236"/>
      <c r="MP222" s="236"/>
      <c r="MW222" s="236"/>
      <c r="MX222" s="236"/>
      <c r="MY222" s="236"/>
      <c r="MZ222" s="236"/>
      <c r="NA222" s="236"/>
      <c r="NL222" s="486"/>
      <c r="NM222" s="233"/>
      <c r="NN222" s="236"/>
      <c r="NO222" s="236"/>
      <c r="NP222" s="429"/>
      <c r="NQ222" s="1001"/>
      <c r="NR222" s="764"/>
      <c r="NS222" s="764"/>
      <c r="NT222" s="763"/>
      <c r="NU222" s="763"/>
      <c r="NV222" s="763"/>
      <c r="NW222" s="357"/>
      <c r="NX222" s="380"/>
      <c r="NY222" s="380"/>
      <c r="OA222" s="256"/>
      <c r="OB222" s="256"/>
      <c r="OC222" s="380"/>
      <c r="OD222" s="281"/>
      <c r="OE222" s="281"/>
      <c r="OG222" s="255"/>
    </row>
    <row r="223" spans="3:397" ht="18.75" customHeight="1" x14ac:dyDescent="0.3">
      <c r="C223" s="449"/>
      <c r="D223" s="450"/>
      <c r="E223" s="451"/>
      <c r="F223" s="452"/>
      <c r="G223" s="453"/>
      <c r="H223" s="451"/>
      <c r="I223" s="9"/>
      <c r="K223" s="184"/>
      <c r="L223" s="1154"/>
      <c r="M223" s="184"/>
      <c r="N223" s="9"/>
      <c r="P223" s="529"/>
      <c r="R223" s="9"/>
      <c r="T223" s="9"/>
      <c r="U223" s="9"/>
      <c r="V223" s="529"/>
      <c r="W223" s="9"/>
      <c r="X223" s="9"/>
      <c r="Y223" s="53"/>
      <c r="Z223" s="9"/>
      <c r="AA223" s="9"/>
      <c r="AB223" s="53"/>
      <c r="AC223" s="9"/>
      <c r="AD223" s="9"/>
      <c r="AE223" s="53"/>
      <c r="AF223" s="9"/>
      <c r="AG223" s="9"/>
      <c r="AH223" s="9"/>
      <c r="AI223" s="238"/>
      <c r="AJ223" s="9"/>
      <c r="AK223" s="53"/>
      <c r="AL223" s="9"/>
      <c r="AM223" s="9"/>
      <c r="AN223" s="53"/>
      <c r="AO223" s="236"/>
      <c r="AQ223" s="53"/>
      <c r="AR223" s="524"/>
      <c r="AT223" s="53"/>
      <c r="AU223" s="524"/>
      <c r="AW223" s="53"/>
      <c r="AX223" s="524"/>
      <c r="AY223" s="9"/>
      <c r="AZ223" s="9"/>
      <c r="BA223" s="9"/>
      <c r="BB223" s="9"/>
      <c r="BC223" s="9"/>
      <c r="BD223" s="9"/>
      <c r="BE223" s="9"/>
      <c r="BF223" s="9"/>
      <c r="BG223" s="236"/>
      <c r="BH223" s="9"/>
      <c r="BI223" s="9"/>
      <c r="BJ223" s="236"/>
      <c r="BK223" s="9"/>
      <c r="BL223" s="9"/>
      <c r="BM223" s="9"/>
      <c r="BN223" s="9"/>
      <c r="BO223" s="9"/>
      <c r="BP223" s="236"/>
      <c r="BQ223" s="9"/>
      <c r="BR223" s="53"/>
      <c r="BS223" s="9"/>
      <c r="BU223" s="53"/>
      <c r="BV223" s="9"/>
      <c r="BX223" s="9"/>
      <c r="BY223" s="236"/>
      <c r="BZ223" s="9"/>
      <c r="CB223" s="9"/>
      <c r="CC223" s="9"/>
      <c r="CE223" s="9"/>
      <c r="CG223" s="53"/>
      <c r="CH223" s="236"/>
      <c r="CI223" s="9"/>
      <c r="CJ223" s="9"/>
      <c r="CK223" s="9"/>
      <c r="CL223" s="9"/>
      <c r="CM223" s="9"/>
      <c r="CN223" s="9"/>
      <c r="CP223" s="9"/>
      <c r="CR223" s="9"/>
      <c r="CS223" s="9"/>
      <c r="CT223" s="9"/>
      <c r="CU223" s="9"/>
      <c r="CV223" s="9"/>
      <c r="CW223" s="9"/>
      <c r="CX223" s="236"/>
      <c r="CZ223" s="328"/>
      <c r="DA223" s="236"/>
      <c r="DC223" s="328"/>
      <c r="DD223" s="236"/>
      <c r="DF223" s="236"/>
      <c r="DG223" s="236"/>
      <c r="DI223" s="233"/>
      <c r="DJ223" s="233"/>
      <c r="DL223" s="328"/>
      <c r="DM223" s="236"/>
      <c r="DN223" s="236"/>
      <c r="DO223" s="236"/>
      <c r="DP223" s="236"/>
      <c r="DQ223" s="236"/>
      <c r="DR223" s="236"/>
      <c r="DS223" s="236"/>
      <c r="DT223" s="236"/>
      <c r="DU223" s="236"/>
      <c r="DV223" s="236"/>
      <c r="DW223" s="236"/>
      <c r="DX223" s="236"/>
      <c r="DY223" s="236"/>
      <c r="DZ223" s="236"/>
      <c r="EA223" s="236"/>
      <c r="EB223" s="764"/>
      <c r="ED223" s="236"/>
      <c r="EE223" s="236"/>
      <c r="EG223" s="236"/>
      <c r="EH223" s="236"/>
      <c r="EJ223" s="236"/>
      <c r="EK223" s="236"/>
      <c r="EL223" s="236"/>
      <c r="EM223" s="236"/>
      <c r="EN223" s="236"/>
      <c r="EO223" s="236"/>
      <c r="EP223" s="236"/>
      <c r="EQ223" s="236"/>
      <c r="ER223" s="236"/>
      <c r="ES223" s="236"/>
      <c r="ET223" s="236"/>
      <c r="EU223" s="236"/>
      <c r="EV223" s="236"/>
      <c r="EW223" s="236"/>
      <c r="EX223" s="236"/>
      <c r="EY223" s="236"/>
      <c r="EZ223" s="236"/>
      <c r="FA223" s="236"/>
      <c r="FB223" s="236"/>
      <c r="FC223" s="236"/>
      <c r="FD223" s="236"/>
      <c r="FE223" s="236"/>
      <c r="FF223" s="236"/>
      <c r="FG223" s="236"/>
      <c r="FH223" s="236"/>
      <c r="FI223" s="236"/>
      <c r="FJ223" s="236"/>
      <c r="FK223" s="236"/>
      <c r="FL223" s="236"/>
      <c r="FM223" s="236"/>
      <c r="FN223" s="236"/>
      <c r="FO223" s="236"/>
      <c r="FP223" s="236"/>
      <c r="FQ223" s="236"/>
      <c r="FR223" s="236"/>
      <c r="FS223" s="236"/>
      <c r="FT223" s="236"/>
      <c r="FU223" s="236"/>
      <c r="FV223" s="236"/>
      <c r="FW223" s="236"/>
      <c r="FY223" s="236"/>
      <c r="GB223" s="524"/>
      <c r="GC223" s="236"/>
      <c r="GD223" s="557"/>
      <c r="GE223" s="236"/>
      <c r="GF223" s="236"/>
      <c r="GG223" s="557"/>
      <c r="GI223" s="236"/>
      <c r="GJ223" s="557"/>
      <c r="GK223" s="236"/>
      <c r="GL223" s="236"/>
      <c r="GM223" s="236"/>
      <c r="GN223" s="236"/>
      <c r="GO223" s="236"/>
      <c r="GP223" s="236"/>
      <c r="GQ223" s="236"/>
      <c r="GR223" s="236"/>
      <c r="GS223" s="236"/>
      <c r="GT223" s="236"/>
      <c r="GU223" s="236"/>
      <c r="GV223" s="236"/>
      <c r="GW223" s="236"/>
      <c r="GX223" s="236"/>
      <c r="GY223" s="236"/>
      <c r="GZ223" s="236"/>
      <c r="HA223" s="236"/>
      <c r="HB223" s="236"/>
      <c r="HC223" s="236"/>
      <c r="HD223" s="236"/>
      <c r="HF223" s="328"/>
      <c r="HG223" s="328"/>
      <c r="HI223" s="328"/>
      <c r="HJ223" s="328"/>
      <c r="HL223" s="328"/>
      <c r="HM223" s="328"/>
      <c r="HO223" s="328"/>
      <c r="HP223" s="328"/>
      <c r="HR223" s="53"/>
      <c r="HS223" s="9"/>
      <c r="HT223" s="328"/>
      <c r="HU223" s="328"/>
      <c r="HV223" s="328"/>
      <c r="HX223" s="53"/>
      <c r="HY223" s="9"/>
      <c r="HZ223" s="328"/>
      <c r="IA223" s="328"/>
      <c r="IB223" s="328"/>
      <c r="ID223" s="53"/>
      <c r="IE223" s="9"/>
      <c r="IF223" s="328"/>
      <c r="IG223" s="328"/>
      <c r="IH223" s="328"/>
      <c r="IJ223" s="281"/>
      <c r="IK223" s="328"/>
      <c r="IL223" s="9"/>
      <c r="IM223" s="53"/>
      <c r="IN223" s="9"/>
      <c r="IO223" s="328"/>
      <c r="IP223" s="9"/>
      <c r="IQ223" s="9"/>
      <c r="IR223" s="9"/>
      <c r="IS223" s="53"/>
      <c r="IT223" s="9"/>
      <c r="IU223" s="328"/>
      <c r="IV223" s="53"/>
      <c r="IW223" s="9"/>
      <c r="IX223" s="9"/>
      <c r="IY223" s="53"/>
      <c r="IZ223" s="9"/>
      <c r="JA223" s="9"/>
      <c r="JB223" s="901"/>
      <c r="JC223" s="9"/>
      <c r="JD223" s="328"/>
      <c r="JE223" s="53"/>
      <c r="JF223" s="9"/>
      <c r="JG223" s="9"/>
      <c r="JH223" s="53"/>
      <c r="JI223" s="9"/>
      <c r="JJ223" s="9"/>
      <c r="JK223" s="53"/>
      <c r="JL223" s="9"/>
      <c r="JM223" s="9"/>
      <c r="JN223" s="53"/>
      <c r="JO223" s="9"/>
      <c r="JP223" s="328"/>
      <c r="JQ223" s="328"/>
      <c r="JR223" s="9"/>
      <c r="JS223" s="236"/>
      <c r="JT223" s="236"/>
      <c r="JU223" s="236"/>
      <c r="JV223" s="236"/>
      <c r="JW223" s="236"/>
      <c r="JX223" s="236"/>
      <c r="JY223" s="236"/>
      <c r="JZ223" s="236"/>
      <c r="KA223" s="236"/>
      <c r="KB223" s="236"/>
      <c r="KC223" s="236"/>
      <c r="KD223" s="236"/>
      <c r="KE223" s="236"/>
      <c r="KF223" s="236"/>
      <c r="KG223" s="236"/>
      <c r="KH223" s="236"/>
      <c r="KI223" s="236"/>
      <c r="KJ223" s="236"/>
      <c r="KK223" s="236"/>
      <c r="KL223" s="236"/>
      <c r="KM223" s="236"/>
      <c r="KN223" s="236"/>
      <c r="KO223" s="236"/>
      <c r="KP223" s="236"/>
      <c r="KQ223" s="236"/>
      <c r="KR223" s="236"/>
      <c r="KT223" s="236"/>
      <c r="KU223" s="236"/>
      <c r="KV223" s="236"/>
      <c r="KW223" s="236"/>
      <c r="KX223" s="236"/>
      <c r="KY223" s="236"/>
      <c r="KZ223" s="236"/>
      <c r="LA223" s="236"/>
      <c r="LB223" s="236"/>
      <c r="LC223" s="236"/>
      <c r="LD223" s="236"/>
      <c r="LE223" s="236"/>
      <c r="LF223" s="236"/>
      <c r="LG223" s="236"/>
      <c r="LH223" s="236"/>
      <c r="LI223" s="236"/>
      <c r="LJ223" s="236"/>
      <c r="LK223" s="236"/>
      <c r="LL223" s="236"/>
      <c r="LM223" s="236"/>
      <c r="LN223" s="236"/>
      <c r="LO223" s="236"/>
      <c r="LP223" s="236"/>
      <c r="LR223" s="236"/>
      <c r="LS223" s="236"/>
      <c r="LT223" s="236"/>
      <c r="LU223" s="236"/>
      <c r="LV223" s="236"/>
      <c r="LW223" s="236"/>
      <c r="LX223" s="236"/>
      <c r="LY223" s="236"/>
      <c r="LZ223" s="236"/>
      <c r="MA223" s="236"/>
      <c r="MB223" s="236"/>
      <c r="MC223" s="236"/>
      <c r="MD223" s="236"/>
      <c r="ME223" s="236"/>
      <c r="MF223" s="236"/>
      <c r="MG223" s="236"/>
      <c r="MH223" s="236"/>
      <c r="MI223" s="236"/>
      <c r="MJ223" s="236"/>
      <c r="MK223" s="236"/>
      <c r="ML223" s="236"/>
      <c r="MM223" s="236"/>
      <c r="MN223" s="236"/>
      <c r="MO223" s="236"/>
      <c r="MP223" s="236"/>
      <c r="MW223" s="236"/>
      <c r="MX223" s="236"/>
      <c r="MY223" s="236"/>
      <c r="MZ223" s="236"/>
      <c r="NA223" s="236"/>
      <c r="NL223" s="486"/>
      <c r="NM223" s="233"/>
      <c r="NN223" s="236"/>
      <c r="NO223" s="236"/>
      <c r="NP223" s="429"/>
      <c r="NQ223" s="1001"/>
      <c r="NR223" s="764"/>
      <c r="NS223" s="764"/>
      <c r="NT223" s="763"/>
      <c r="NU223" s="763"/>
      <c r="NV223" s="763"/>
      <c r="NW223" s="357"/>
      <c r="NX223" s="380"/>
      <c r="NY223" s="380"/>
      <c r="OA223" s="256"/>
      <c r="OB223" s="256"/>
      <c r="OC223" s="380"/>
      <c r="OD223" s="281"/>
      <c r="OE223" s="281"/>
      <c r="OG223" s="255"/>
    </row>
    <row r="224" spans="3:397" ht="18.75" customHeight="1" x14ac:dyDescent="0.3">
      <c r="C224" s="449"/>
      <c r="D224" s="450"/>
      <c r="E224" s="451"/>
      <c r="F224" s="452"/>
      <c r="G224" s="453"/>
      <c r="H224" s="451"/>
      <c r="I224" s="9"/>
      <c r="K224" s="184"/>
      <c r="L224" s="1154"/>
      <c r="M224" s="184"/>
      <c r="N224" s="9"/>
      <c r="P224" s="529"/>
      <c r="R224" s="9"/>
      <c r="T224" s="9"/>
      <c r="U224" s="9"/>
      <c r="V224" s="529"/>
      <c r="W224" s="9"/>
      <c r="X224" s="9"/>
      <c r="Y224" s="53"/>
      <c r="Z224" s="9"/>
      <c r="AA224" s="9"/>
      <c r="AB224" s="53"/>
      <c r="AC224" s="9"/>
      <c r="AD224" s="9"/>
      <c r="AE224" s="53"/>
      <c r="AF224" s="9"/>
      <c r="AG224" s="9"/>
      <c r="AH224" s="9"/>
      <c r="AI224" s="238"/>
      <c r="AJ224" s="9"/>
      <c r="AK224" s="53"/>
      <c r="AL224" s="9"/>
      <c r="AM224" s="9"/>
      <c r="AN224" s="53"/>
      <c r="AO224" s="236"/>
      <c r="AQ224" s="53"/>
      <c r="AR224" s="524"/>
      <c r="AT224" s="53"/>
      <c r="AU224" s="524"/>
      <c r="AW224" s="53"/>
      <c r="AX224" s="524"/>
      <c r="AY224" s="9"/>
      <c r="AZ224" s="9"/>
      <c r="BA224" s="9"/>
      <c r="BB224" s="9"/>
      <c r="BC224" s="9"/>
      <c r="BD224" s="9"/>
      <c r="BE224" s="9"/>
      <c r="BF224" s="9"/>
      <c r="BG224" s="236"/>
      <c r="BH224" s="9"/>
      <c r="BI224" s="9"/>
      <c r="BJ224" s="236"/>
      <c r="BK224" s="9"/>
      <c r="BL224" s="9"/>
      <c r="BM224" s="9"/>
      <c r="BN224" s="9"/>
      <c r="BO224" s="9"/>
      <c r="BP224" s="236"/>
      <c r="BQ224" s="9"/>
      <c r="BR224" s="53"/>
      <c r="BS224" s="9"/>
      <c r="BU224" s="53"/>
      <c r="BV224" s="9"/>
      <c r="BX224" s="9"/>
      <c r="BY224" s="236"/>
      <c r="BZ224" s="9"/>
      <c r="CB224" s="9"/>
      <c r="CC224" s="9"/>
      <c r="CE224" s="9"/>
      <c r="CG224" s="53"/>
      <c r="CH224" s="236"/>
      <c r="CI224" s="9"/>
      <c r="CJ224" s="9"/>
      <c r="CK224" s="9"/>
      <c r="CL224" s="9"/>
      <c r="CM224" s="9"/>
      <c r="CN224" s="9"/>
      <c r="CP224" s="9"/>
      <c r="CR224" s="9"/>
      <c r="CS224" s="9"/>
      <c r="CT224" s="9"/>
      <c r="CU224" s="9"/>
      <c r="CV224" s="9"/>
      <c r="CW224" s="9"/>
      <c r="CX224" s="236"/>
      <c r="CZ224" s="328"/>
      <c r="DA224" s="236"/>
      <c r="DC224" s="328"/>
      <c r="DD224" s="236"/>
      <c r="DF224" s="236"/>
      <c r="DG224" s="236"/>
      <c r="DI224" s="233"/>
      <c r="DJ224" s="233"/>
      <c r="DL224" s="328"/>
      <c r="DM224" s="236"/>
      <c r="DN224" s="236"/>
      <c r="DO224" s="236"/>
      <c r="DP224" s="236"/>
      <c r="DQ224" s="236"/>
      <c r="DR224" s="236"/>
      <c r="DS224" s="236"/>
      <c r="DT224" s="236"/>
      <c r="DU224" s="236"/>
      <c r="DV224" s="236"/>
      <c r="DW224" s="236"/>
      <c r="DX224" s="236"/>
      <c r="DY224" s="236"/>
      <c r="DZ224" s="236"/>
      <c r="EA224" s="236"/>
      <c r="EB224" s="764"/>
      <c r="ED224" s="236"/>
      <c r="EE224" s="236"/>
      <c r="EG224" s="236"/>
      <c r="EH224" s="236"/>
      <c r="EJ224" s="236"/>
      <c r="EK224" s="236"/>
      <c r="EL224" s="236"/>
      <c r="EM224" s="236"/>
      <c r="EN224" s="236"/>
      <c r="EO224" s="236"/>
      <c r="EP224" s="236"/>
      <c r="EQ224" s="236"/>
      <c r="ER224" s="236"/>
      <c r="ES224" s="236"/>
      <c r="ET224" s="236"/>
      <c r="EU224" s="236"/>
      <c r="EV224" s="236"/>
      <c r="EW224" s="236"/>
      <c r="EX224" s="236"/>
      <c r="EY224" s="236"/>
      <c r="EZ224" s="236"/>
      <c r="FA224" s="236"/>
      <c r="FB224" s="236"/>
      <c r="FC224" s="236"/>
      <c r="FD224" s="236"/>
      <c r="FE224" s="236"/>
      <c r="FF224" s="236"/>
      <c r="FG224" s="236"/>
      <c r="FH224" s="236"/>
      <c r="FI224" s="236"/>
      <c r="FJ224" s="236"/>
      <c r="FK224" s="236"/>
      <c r="FL224" s="236"/>
      <c r="FM224" s="236"/>
      <c r="FN224" s="236"/>
      <c r="FO224" s="236"/>
      <c r="FP224" s="236"/>
      <c r="FQ224" s="236"/>
      <c r="FR224" s="236"/>
      <c r="FS224" s="236"/>
      <c r="FT224" s="236"/>
      <c r="FU224" s="236"/>
      <c r="FV224" s="236"/>
      <c r="FW224" s="236"/>
      <c r="FY224" s="236"/>
      <c r="GB224" s="524"/>
      <c r="GC224" s="236"/>
      <c r="GD224" s="557"/>
      <c r="GE224" s="236"/>
      <c r="GF224" s="236"/>
      <c r="GG224" s="557"/>
      <c r="GI224" s="236"/>
      <c r="GJ224" s="557"/>
      <c r="GK224" s="236"/>
      <c r="GL224" s="236"/>
      <c r="GM224" s="236"/>
      <c r="GN224" s="236"/>
      <c r="GO224" s="236"/>
      <c r="GP224" s="236"/>
      <c r="GQ224" s="236"/>
      <c r="GR224" s="236"/>
      <c r="GS224" s="236"/>
      <c r="GT224" s="236"/>
      <c r="GU224" s="236"/>
      <c r="GV224" s="236"/>
      <c r="GW224" s="236"/>
      <c r="GX224" s="236"/>
      <c r="GY224" s="236"/>
      <c r="GZ224" s="236"/>
      <c r="HA224" s="236"/>
      <c r="HB224" s="236"/>
      <c r="HC224" s="236"/>
      <c r="HD224" s="236"/>
      <c r="HF224" s="328"/>
      <c r="HG224" s="328"/>
      <c r="HI224" s="328"/>
      <c r="HJ224" s="328"/>
      <c r="HL224" s="328"/>
      <c r="HM224" s="328"/>
      <c r="HO224" s="328"/>
      <c r="HP224" s="328"/>
      <c r="HR224" s="53"/>
      <c r="HS224" s="9"/>
      <c r="HT224" s="328"/>
      <c r="HU224" s="328"/>
      <c r="HV224" s="328"/>
      <c r="HX224" s="53"/>
      <c r="HY224" s="9"/>
      <c r="HZ224" s="328"/>
      <c r="IA224" s="328"/>
      <c r="IB224" s="328"/>
      <c r="ID224" s="53"/>
      <c r="IE224" s="9"/>
      <c r="IF224" s="328"/>
      <c r="IG224" s="328"/>
      <c r="IH224" s="328"/>
      <c r="IJ224" s="281"/>
      <c r="IK224" s="328"/>
      <c r="IL224" s="9"/>
      <c r="IM224" s="53"/>
      <c r="IN224" s="9"/>
      <c r="IO224" s="328"/>
      <c r="IP224" s="9"/>
      <c r="IQ224" s="9"/>
      <c r="IR224" s="9"/>
      <c r="IS224" s="53"/>
      <c r="IT224" s="9"/>
      <c r="IU224" s="328"/>
      <c r="IV224" s="53"/>
      <c r="IW224" s="9"/>
      <c r="IX224" s="9"/>
      <c r="IY224" s="53"/>
      <c r="IZ224" s="9"/>
      <c r="JA224" s="9"/>
      <c r="JB224" s="901"/>
      <c r="JC224" s="9"/>
      <c r="JD224" s="328"/>
      <c r="JE224" s="53"/>
      <c r="JF224" s="9"/>
      <c r="JG224" s="9"/>
      <c r="JH224" s="53"/>
      <c r="JI224" s="9"/>
      <c r="JJ224" s="9"/>
      <c r="JK224" s="53"/>
      <c r="JL224" s="9"/>
      <c r="JM224" s="9"/>
      <c r="JN224" s="53"/>
      <c r="JO224" s="9"/>
      <c r="JP224" s="328"/>
      <c r="JQ224" s="328"/>
      <c r="JR224" s="9"/>
      <c r="JS224" s="236"/>
      <c r="JT224" s="236"/>
      <c r="JU224" s="236"/>
      <c r="JV224" s="236"/>
      <c r="JW224" s="236"/>
      <c r="JX224" s="236"/>
      <c r="JY224" s="236"/>
      <c r="JZ224" s="236"/>
      <c r="KA224" s="236"/>
      <c r="KB224" s="236"/>
      <c r="KC224" s="236"/>
      <c r="KD224" s="236"/>
      <c r="KE224" s="236"/>
      <c r="KF224" s="236"/>
      <c r="KG224" s="236"/>
      <c r="KH224" s="236"/>
      <c r="KI224" s="236"/>
      <c r="KJ224" s="236"/>
      <c r="KK224" s="236"/>
      <c r="KL224" s="236"/>
      <c r="KM224" s="236"/>
      <c r="KN224" s="236"/>
      <c r="KO224" s="236"/>
      <c r="KP224" s="236"/>
      <c r="KQ224" s="236"/>
      <c r="KR224" s="236"/>
      <c r="KT224" s="236"/>
      <c r="KU224" s="236"/>
      <c r="KV224" s="236"/>
      <c r="KW224" s="236"/>
      <c r="KX224" s="236"/>
      <c r="KY224" s="236"/>
      <c r="KZ224" s="236"/>
      <c r="LA224" s="236"/>
      <c r="LB224" s="236"/>
      <c r="LC224" s="236"/>
      <c r="LD224" s="236"/>
      <c r="LE224" s="236"/>
      <c r="LF224" s="236"/>
      <c r="LG224" s="236"/>
      <c r="LH224" s="236"/>
      <c r="LI224" s="236"/>
      <c r="LJ224" s="236"/>
      <c r="LK224" s="236"/>
      <c r="LL224" s="236"/>
      <c r="LM224" s="236"/>
      <c r="LN224" s="236"/>
      <c r="LO224" s="236"/>
      <c r="LP224" s="236"/>
      <c r="LR224" s="236"/>
      <c r="LS224" s="236"/>
      <c r="LT224" s="236"/>
      <c r="LU224" s="236"/>
      <c r="LV224" s="236"/>
      <c r="LW224" s="236"/>
      <c r="LX224" s="236"/>
      <c r="LY224" s="236"/>
      <c r="LZ224" s="236"/>
      <c r="MA224" s="236"/>
      <c r="MB224" s="236"/>
      <c r="MC224" s="236"/>
      <c r="MD224" s="236"/>
      <c r="ME224" s="236"/>
      <c r="MF224" s="236"/>
      <c r="MG224" s="236"/>
      <c r="MH224" s="236"/>
      <c r="MI224" s="236"/>
      <c r="MJ224" s="236"/>
      <c r="MK224" s="236"/>
      <c r="ML224" s="236"/>
      <c r="MM224" s="236"/>
      <c r="MN224" s="236"/>
      <c r="MO224" s="236"/>
      <c r="MP224" s="236"/>
      <c r="MW224" s="236"/>
      <c r="MX224" s="236"/>
      <c r="MY224" s="236"/>
      <c r="MZ224" s="236"/>
      <c r="NA224" s="236"/>
      <c r="NL224" s="486"/>
      <c r="NM224" s="233"/>
      <c r="NN224" s="236"/>
      <c r="NO224" s="236"/>
      <c r="NP224" s="429"/>
      <c r="NQ224" s="1001"/>
      <c r="NR224" s="764"/>
      <c r="NS224" s="764"/>
      <c r="NT224" s="763"/>
      <c r="NU224" s="763"/>
      <c r="NV224" s="763"/>
      <c r="NW224" s="357"/>
      <c r="NX224" s="380"/>
      <c r="NY224" s="380"/>
      <c r="OA224" s="256"/>
      <c r="OB224" s="256"/>
      <c r="OC224" s="380"/>
      <c r="OD224" s="281"/>
      <c r="OE224" s="281"/>
      <c r="OG224" s="255"/>
    </row>
    <row r="225" spans="3:397" ht="18.75" customHeight="1" x14ac:dyDescent="0.3">
      <c r="C225" s="449"/>
      <c r="D225" s="450"/>
      <c r="E225" s="451"/>
      <c r="F225" s="452"/>
      <c r="G225" s="453"/>
      <c r="H225" s="451"/>
      <c r="I225" s="9"/>
      <c r="K225" s="184"/>
      <c r="L225" s="1154"/>
      <c r="M225" s="184"/>
      <c r="N225" s="9"/>
      <c r="P225" s="529"/>
      <c r="R225" s="9"/>
      <c r="T225" s="9"/>
      <c r="U225" s="9"/>
      <c r="V225" s="529"/>
      <c r="W225" s="9"/>
      <c r="X225" s="9"/>
      <c r="Y225" s="53"/>
      <c r="Z225" s="9"/>
      <c r="AA225" s="9"/>
      <c r="AB225" s="53"/>
      <c r="AC225" s="9"/>
      <c r="AD225" s="9"/>
      <c r="AE225" s="53"/>
      <c r="AF225" s="9"/>
      <c r="AG225" s="9"/>
      <c r="AH225" s="9"/>
      <c r="AI225" s="238"/>
      <c r="AJ225" s="9"/>
      <c r="AK225" s="53"/>
      <c r="AL225" s="9"/>
      <c r="AM225" s="9"/>
      <c r="AN225" s="53"/>
      <c r="AO225" s="236"/>
      <c r="AQ225" s="53"/>
      <c r="AR225" s="524"/>
      <c r="AT225" s="53"/>
      <c r="AU225" s="524"/>
      <c r="AW225" s="53"/>
      <c r="AX225" s="524"/>
      <c r="AY225" s="9"/>
      <c r="AZ225" s="9"/>
      <c r="BA225" s="9"/>
      <c r="BB225" s="9"/>
      <c r="BC225" s="9"/>
      <c r="BD225" s="9"/>
      <c r="BE225" s="9"/>
      <c r="BF225" s="9"/>
      <c r="BG225" s="236"/>
      <c r="BH225" s="9"/>
      <c r="BI225" s="9"/>
      <c r="BJ225" s="236"/>
      <c r="BK225" s="9"/>
      <c r="BL225" s="9"/>
      <c r="BM225" s="9"/>
      <c r="BN225" s="9"/>
      <c r="BO225" s="9"/>
      <c r="BP225" s="236"/>
      <c r="BQ225" s="9"/>
      <c r="BR225" s="53"/>
      <c r="BS225" s="9"/>
      <c r="BU225" s="53"/>
      <c r="BV225" s="9"/>
      <c r="BX225" s="9"/>
      <c r="BY225" s="236"/>
      <c r="BZ225" s="9"/>
      <c r="CB225" s="9"/>
      <c r="CC225" s="9"/>
      <c r="CE225" s="9"/>
      <c r="CG225" s="53"/>
      <c r="CH225" s="236"/>
      <c r="CI225" s="9"/>
      <c r="CJ225" s="9"/>
      <c r="CK225" s="9"/>
      <c r="CL225" s="9"/>
      <c r="CM225" s="9"/>
      <c r="CN225" s="9"/>
      <c r="CP225" s="9"/>
      <c r="CR225" s="9"/>
      <c r="CS225" s="9"/>
      <c r="CT225" s="9"/>
      <c r="CU225" s="9"/>
      <c r="CV225" s="9"/>
      <c r="CW225" s="9"/>
      <c r="CX225" s="236"/>
      <c r="CZ225" s="328"/>
      <c r="DA225" s="236"/>
      <c r="DC225" s="328"/>
      <c r="DD225" s="236"/>
      <c r="DF225" s="236"/>
      <c r="DG225" s="236"/>
      <c r="DI225" s="233"/>
      <c r="DJ225" s="233"/>
      <c r="DL225" s="328"/>
      <c r="DM225" s="236"/>
      <c r="DN225" s="236"/>
      <c r="DO225" s="236"/>
      <c r="DP225" s="236"/>
      <c r="DQ225" s="236"/>
      <c r="DR225" s="236"/>
      <c r="DS225" s="236"/>
      <c r="DT225" s="236"/>
      <c r="DU225" s="236"/>
      <c r="DV225" s="236"/>
      <c r="DW225" s="236"/>
      <c r="DX225" s="236"/>
      <c r="DY225" s="236"/>
      <c r="DZ225" s="236"/>
      <c r="EA225" s="236"/>
      <c r="EB225" s="764"/>
      <c r="ED225" s="236"/>
      <c r="EE225" s="236"/>
      <c r="EG225" s="236"/>
      <c r="EH225" s="236"/>
      <c r="EJ225" s="236"/>
      <c r="EK225" s="236"/>
      <c r="EL225" s="236"/>
      <c r="EM225" s="236"/>
      <c r="EN225" s="236"/>
      <c r="EO225" s="236"/>
      <c r="EP225" s="236"/>
      <c r="EQ225" s="236"/>
      <c r="ER225" s="236"/>
      <c r="ES225" s="236"/>
      <c r="ET225" s="236"/>
      <c r="EU225" s="236"/>
      <c r="EV225" s="236"/>
      <c r="EW225" s="236"/>
      <c r="EX225" s="236"/>
      <c r="EY225" s="236"/>
      <c r="EZ225" s="236"/>
      <c r="FA225" s="236"/>
      <c r="FB225" s="236"/>
      <c r="FC225" s="236"/>
      <c r="FD225" s="236"/>
      <c r="FE225" s="236"/>
      <c r="FF225" s="236"/>
      <c r="FG225" s="236"/>
      <c r="FH225" s="236"/>
      <c r="FI225" s="236"/>
      <c r="FJ225" s="236"/>
      <c r="FK225" s="236"/>
      <c r="FL225" s="236"/>
      <c r="FM225" s="236"/>
      <c r="FN225" s="236"/>
      <c r="FO225" s="236"/>
      <c r="FP225" s="236"/>
      <c r="FQ225" s="236"/>
      <c r="FR225" s="236"/>
      <c r="FS225" s="236"/>
      <c r="FT225" s="236"/>
      <c r="FU225" s="236"/>
      <c r="FV225" s="236"/>
      <c r="FW225" s="236"/>
      <c r="FY225" s="236"/>
      <c r="GB225" s="524"/>
      <c r="GC225" s="236"/>
      <c r="GD225" s="557"/>
      <c r="GE225" s="236"/>
      <c r="GF225" s="236"/>
      <c r="GG225" s="557"/>
      <c r="GI225" s="236"/>
      <c r="GJ225" s="557"/>
      <c r="GK225" s="236"/>
      <c r="GL225" s="236"/>
      <c r="GM225" s="236"/>
      <c r="GN225" s="236"/>
      <c r="GO225" s="236"/>
      <c r="GP225" s="236"/>
      <c r="GQ225" s="236"/>
      <c r="GR225" s="236"/>
      <c r="GS225" s="236"/>
      <c r="GT225" s="236"/>
      <c r="GU225" s="236"/>
      <c r="GV225" s="236"/>
      <c r="GW225" s="236"/>
      <c r="GX225" s="236"/>
      <c r="GY225" s="236"/>
      <c r="GZ225" s="236"/>
      <c r="HA225" s="236"/>
      <c r="HB225" s="236"/>
      <c r="HC225" s="236"/>
      <c r="HD225" s="236"/>
      <c r="HF225" s="328"/>
      <c r="HG225" s="328"/>
      <c r="HI225" s="328"/>
      <c r="HJ225" s="328"/>
      <c r="HL225" s="328"/>
      <c r="HM225" s="328"/>
      <c r="HO225" s="328"/>
      <c r="HP225" s="328"/>
      <c r="HR225" s="53"/>
      <c r="HS225" s="9"/>
      <c r="HT225" s="328"/>
      <c r="HU225" s="328"/>
      <c r="HV225" s="328"/>
      <c r="HX225" s="53"/>
      <c r="HY225" s="9"/>
      <c r="HZ225" s="328"/>
      <c r="IA225" s="328"/>
      <c r="IB225" s="328"/>
      <c r="ID225" s="53"/>
      <c r="IE225" s="9"/>
      <c r="IF225" s="328"/>
      <c r="IG225" s="328"/>
      <c r="IH225" s="328"/>
      <c r="IJ225" s="281"/>
      <c r="IK225" s="328"/>
      <c r="IL225" s="9"/>
      <c r="IM225" s="53"/>
      <c r="IN225" s="9"/>
      <c r="IO225" s="328"/>
      <c r="IP225" s="9"/>
      <c r="IQ225" s="9"/>
      <c r="IR225" s="9"/>
      <c r="IS225" s="53"/>
      <c r="IT225" s="9"/>
      <c r="IU225" s="328"/>
      <c r="IV225" s="53"/>
      <c r="IW225" s="9"/>
      <c r="IX225" s="9"/>
      <c r="IY225" s="53"/>
      <c r="IZ225" s="9"/>
      <c r="JA225" s="9"/>
      <c r="JB225" s="901"/>
      <c r="JC225" s="9"/>
      <c r="JD225" s="328"/>
      <c r="JE225" s="53"/>
      <c r="JF225" s="9"/>
      <c r="JG225" s="9"/>
      <c r="JH225" s="53"/>
      <c r="JI225" s="9"/>
      <c r="JJ225" s="9"/>
      <c r="JK225" s="53"/>
      <c r="JL225" s="9"/>
      <c r="JM225" s="9"/>
      <c r="JN225" s="53"/>
      <c r="JO225" s="9"/>
      <c r="JP225" s="328"/>
      <c r="JQ225" s="328"/>
      <c r="JR225" s="9"/>
      <c r="JS225" s="236"/>
      <c r="JT225" s="236"/>
      <c r="JU225" s="236"/>
      <c r="JV225" s="236"/>
      <c r="JW225" s="236"/>
      <c r="JX225" s="236"/>
      <c r="JY225" s="236"/>
      <c r="JZ225" s="236"/>
      <c r="KA225" s="236"/>
      <c r="KB225" s="236"/>
      <c r="KC225" s="236"/>
      <c r="KD225" s="236"/>
      <c r="KE225" s="236"/>
      <c r="KF225" s="236"/>
      <c r="KG225" s="236"/>
      <c r="KH225" s="236"/>
      <c r="KI225" s="236"/>
      <c r="KJ225" s="236"/>
      <c r="KK225" s="236"/>
      <c r="KL225" s="236"/>
      <c r="KM225" s="236"/>
      <c r="KN225" s="236"/>
      <c r="KO225" s="236"/>
      <c r="KP225" s="236"/>
      <c r="KQ225" s="236"/>
      <c r="KR225" s="236"/>
      <c r="KT225" s="236"/>
      <c r="KU225" s="236"/>
      <c r="KV225" s="236"/>
      <c r="KW225" s="236"/>
      <c r="KX225" s="236"/>
      <c r="KY225" s="236"/>
      <c r="KZ225" s="236"/>
      <c r="LA225" s="236"/>
      <c r="LB225" s="236"/>
      <c r="LC225" s="236"/>
      <c r="LD225" s="236"/>
      <c r="LE225" s="236"/>
      <c r="LF225" s="236"/>
      <c r="LG225" s="236"/>
      <c r="LH225" s="236"/>
      <c r="LI225" s="236"/>
      <c r="LJ225" s="236"/>
      <c r="LK225" s="236"/>
      <c r="LL225" s="236"/>
      <c r="LM225" s="236"/>
      <c r="LN225" s="236"/>
      <c r="LO225" s="236"/>
      <c r="LP225" s="236"/>
      <c r="LR225" s="236"/>
      <c r="LS225" s="236"/>
      <c r="LT225" s="236"/>
      <c r="LU225" s="236"/>
      <c r="LV225" s="236"/>
      <c r="LW225" s="236"/>
      <c r="LX225" s="236"/>
      <c r="LY225" s="236"/>
      <c r="LZ225" s="236"/>
      <c r="MA225" s="236"/>
      <c r="MB225" s="236"/>
      <c r="MC225" s="236"/>
      <c r="MD225" s="236"/>
      <c r="ME225" s="236"/>
      <c r="MF225" s="236"/>
      <c r="MG225" s="236"/>
      <c r="MH225" s="236"/>
      <c r="MI225" s="236"/>
      <c r="MJ225" s="236"/>
      <c r="MK225" s="236"/>
      <c r="ML225" s="236"/>
      <c r="MM225" s="236"/>
      <c r="MN225" s="236"/>
      <c r="MO225" s="236"/>
      <c r="MP225" s="236"/>
      <c r="MW225" s="236"/>
      <c r="MX225" s="236"/>
      <c r="MY225" s="236"/>
      <c r="MZ225" s="236"/>
      <c r="NA225" s="236"/>
      <c r="NL225" s="486"/>
      <c r="NM225" s="233"/>
      <c r="NN225" s="236"/>
      <c r="NO225" s="236"/>
      <c r="NP225" s="429"/>
      <c r="NQ225" s="1001"/>
      <c r="NR225" s="764"/>
      <c r="NS225" s="764"/>
      <c r="NT225" s="763"/>
      <c r="NU225" s="763"/>
      <c r="NV225" s="763"/>
      <c r="NW225" s="357"/>
      <c r="NX225" s="380"/>
      <c r="NY225" s="380"/>
      <c r="OA225" s="256"/>
      <c r="OB225" s="256"/>
      <c r="OC225" s="380"/>
      <c r="OD225" s="281"/>
      <c r="OE225" s="281"/>
      <c r="OF225" s="328"/>
      <c r="OG225" s="255"/>
    </row>
    <row r="226" spans="3:397" ht="18.75" customHeight="1" x14ac:dyDescent="0.3">
      <c r="C226" s="449"/>
      <c r="D226" s="450"/>
      <c r="E226" s="451"/>
      <c r="F226" s="452"/>
      <c r="G226" s="453"/>
      <c r="H226" s="451"/>
      <c r="I226" s="9"/>
      <c r="K226" s="184"/>
      <c r="L226" s="1154"/>
      <c r="M226" s="184"/>
      <c r="N226" s="9"/>
      <c r="P226" s="529"/>
      <c r="R226" s="9"/>
      <c r="T226" s="9"/>
      <c r="U226" s="9"/>
      <c r="V226" s="529"/>
      <c r="W226" s="9"/>
      <c r="X226" s="9"/>
      <c r="Y226" s="53"/>
      <c r="Z226" s="9"/>
      <c r="AA226" s="9"/>
      <c r="AB226" s="53"/>
      <c r="AC226" s="9"/>
      <c r="AD226" s="9"/>
      <c r="AE226" s="53"/>
      <c r="AF226" s="9"/>
      <c r="AG226" s="9"/>
      <c r="AH226" s="9"/>
      <c r="AI226" s="238"/>
      <c r="AJ226" s="9"/>
      <c r="AK226" s="53"/>
      <c r="AL226" s="9"/>
      <c r="AM226" s="9"/>
      <c r="AN226" s="53"/>
      <c r="AO226" s="236"/>
      <c r="AQ226" s="53"/>
      <c r="AR226" s="524"/>
      <c r="AT226" s="53"/>
      <c r="AU226" s="524"/>
      <c r="AW226" s="53"/>
      <c r="AX226" s="524"/>
      <c r="AY226" s="9"/>
      <c r="AZ226" s="9"/>
      <c r="BA226" s="9"/>
      <c r="BB226" s="9"/>
      <c r="BC226" s="9"/>
      <c r="BD226" s="9"/>
      <c r="BE226" s="9"/>
      <c r="BF226" s="9"/>
      <c r="BG226" s="236"/>
      <c r="BH226" s="9"/>
      <c r="BI226" s="9"/>
      <c r="BJ226" s="236"/>
      <c r="BK226" s="9"/>
      <c r="BL226" s="9"/>
      <c r="BM226" s="9"/>
      <c r="BN226" s="9"/>
      <c r="BO226" s="9"/>
      <c r="BP226" s="236"/>
      <c r="BQ226" s="9"/>
      <c r="BR226" s="53"/>
      <c r="BS226" s="9"/>
      <c r="BU226" s="53"/>
      <c r="BV226" s="9"/>
      <c r="BX226" s="9"/>
      <c r="BY226" s="236"/>
      <c r="BZ226" s="9"/>
      <c r="CB226" s="9"/>
      <c r="CC226" s="9"/>
      <c r="CE226" s="9"/>
      <c r="CG226" s="53"/>
      <c r="CH226" s="236"/>
      <c r="CI226" s="9"/>
      <c r="CJ226" s="9"/>
      <c r="CK226" s="9"/>
      <c r="CL226" s="9"/>
      <c r="CM226" s="9"/>
      <c r="CN226" s="9"/>
      <c r="CP226" s="9"/>
      <c r="CR226" s="9"/>
      <c r="CS226" s="9"/>
      <c r="CT226" s="9"/>
      <c r="CU226" s="9"/>
      <c r="CV226" s="9"/>
      <c r="CW226" s="9"/>
      <c r="CX226" s="236"/>
      <c r="CZ226" s="328"/>
      <c r="DA226" s="236"/>
      <c r="DC226" s="328"/>
      <c r="DD226" s="236"/>
      <c r="DF226" s="236"/>
      <c r="DG226" s="236"/>
      <c r="DI226" s="233"/>
      <c r="DJ226" s="233"/>
      <c r="DL226" s="328"/>
      <c r="DM226" s="236"/>
      <c r="DN226" s="236"/>
      <c r="DO226" s="236"/>
      <c r="DP226" s="236"/>
      <c r="DQ226" s="236"/>
      <c r="DR226" s="236"/>
      <c r="DS226" s="236"/>
      <c r="DT226" s="236"/>
      <c r="DU226" s="236"/>
      <c r="DV226" s="236"/>
      <c r="DW226" s="236"/>
      <c r="DX226" s="236"/>
      <c r="DY226" s="236"/>
      <c r="DZ226" s="236"/>
      <c r="EA226" s="236"/>
      <c r="EB226" s="764"/>
      <c r="ED226" s="236"/>
      <c r="EE226" s="236"/>
      <c r="EG226" s="236"/>
      <c r="EH226" s="236"/>
      <c r="EJ226" s="236"/>
      <c r="EK226" s="236"/>
      <c r="EL226" s="236"/>
      <c r="EM226" s="236"/>
      <c r="EN226" s="236"/>
      <c r="EO226" s="236"/>
      <c r="EP226" s="236"/>
      <c r="EQ226" s="236"/>
      <c r="ER226" s="236"/>
      <c r="ES226" s="236"/>
      <c r="ET226" s="236"/>
      <c r="EU226" s="236"/>
      <c r="EV226" s="236"/>
      <c r="EW226" s="236"/>
      <c r="EX226" s="236"/>
      <c r="EY226" s="236"/>
      <c r="EZ226" s="236"/>
      <c r="FA226" s="236"/>
      <c r="FB226" s="236"/>
      <c r="FC226" s="236"/>
      <c r="FD226" s="236"/>
      <c r="FE226" s="236"/>
      <c r="FF226" s="236"/>
      <c r="FG226" s="236"/>
      <c r="FH226" s="236"/>
      <c r="FI226" s="236"/>
      <c r="FJ226" s="236"/>
      <c r="FK226" s="236"/>
      <c r="FL226" s="236"/>
      <c r="FM226" s="236"/>
      <c r="FN226" s="236"/>
      <c r="FO226" s="236"/>
      <c r="FP226" s="236"/>
      <c r="FQ226" s="236"/>
      <c r="FR226" s="236"/>
      <c r="FS226" s="236"/>
      <c r="FT226" s="236"/>
      <c r="FU226" s="236"/>
      <c r="FV226" s="236"/>
      <c r="FW226" s="236"/>
      <c r="FY226" s="236"/>
      <c r="GB226" s="524"/>
      <c r="GC226" s="236"/>
      <c r="GD226" s="557"/>
      <c r="GE226" s="236"/>
      <c r="GF226" s="236"/>
      <c r="GG226" s="557"/>
      <c r="GI226" s="236"/>
      <c r="GJ226" s="557"/>
      <c r="GK226" s="236"/>
      <c r="GL226" s="236"/>
      <c r="GM226" s="236"/>
      <c r="GN226" s="236"/>
      <c r="GO226" s="236"/>
      <c r="GP226" s="236"/>
      <c r="GQ226" s="236"/>
      <c r="GR226" s="236"/>
      <c r="GS226" s="236"/>
      <c r="GT226" s="236"/>
      <c r="GU226" s="236"/>
      <c r="GV226" s="236"/>
      <c r="GW226" s="236"/>
      <c r="GX226" s="236"/>
      <c r="GY226" s="236"/>
      <c r="GZ226" s="236"/>
      <c r="HA226" s="236"/>
      <c r="HB226" s="236"/>
      <c r="HC226" s="236"/>
      <c r="HD226" s="236"/>
      <c r="HF226" s="328"/>
      <c r="HG226" s="328"/>
      <c r="HI226" s="328"/>
      <c r="HJ226" s="328"/>
      <c r="HL226" s="328"/>
      <c r="HM226" s="328"/>
      <c r="HO226" s="328"/>
      <c r="HP226" s="328"/>
      <c r="HR226" s="53"/>
      <c r="HS226" s="9"/>
      <c r="HT226" s="328"/>
      <c r="HU226" s="328"/>
      <c r="HV226" s="328"/>
      <c r="HX226" s="53"/>
      <c r="HY226" s="9"/>
      <c r="HZ226" s="328"/>
      <c r="IA226" s="328"/>
      <c r="IB226" s="328"/>
      <c r="ID226" s="53"/>
      <c r="IE226" s="9"/>
      <c r="IF226" s="328"/>
      <c r="IG226" s="328"/>
      <c r="IH226" s="328"/>
      <c r="IJ226" s="281"/>
      <c r="IK226" s="328"/>
      <c r="IL226" s="9"/>
      <c r="IM226" s="53"/>
      <c r="IN226" s="9"/>
      <c r="IO226" s="328"/>
      <c r="IP226" s="9"/>
      <c r="IQ226" s="9"/>
      <c r="IR226" s="9"/>
      <c r="IS226" s="53"/>
      <c r="IT226" s="9"/>
      <c r="IU226" s="328"/>
      <c r="IV226" s="53"/>
      <c r="IW226" s="9"/>
      <c r="IX226" s="9"/>
      <c r="IY226" s="53"/>
      <c r="IZ226" s="9"/>
      <c r="JA226" s="9"/>
      <c r="JB226" s="901"/>
      <c r="JC226" s="9"/>
      <c r="JD226" s="328"/>
      <c r="JE226" s="53"/>
      <c r="JF226" s="9"/>
      <c r="JG226" s="9"/>
      <c r="JH226" s="53"/>
      <c r="JI226" s="9"/>
      <c r="JJ226" s="9"/>
      <c r="JK226" s="53"/>
      <c r="JL226" s="9"/>
      <c r="JM226" s="9"/>
      <c r="JN226" s="53"/>
      <c r="JO226" s="9"/>
      <c r="JP226" s="328"/>
      <c r="JQ226" s="328"/>
      <c r="JR226" s="9"/>
      <c r="JS226" s="236"/>
      <c r="JT226" s="236"/>
      <c r="JU226" s="236"/>
      <c r="JV226" s="236"/>
      <c r="JW226" s="236"/>
      <c r="JX226" s="236"/>
      <c r="JY226" s="236"/>
      <c r="JZ226" s="236"/>
      <c r="KA226" s="236"/>
      <c r="KB226" s="236"/>
      <c r="KC226" s="236"/>
      <c r="KD226" s="236"/>
      <c r="KE226" s="236"/>
      <c r="KF226" s="236"/>
      <c r="KG226" s="236"/>
      <c r="KH226" s="236"/>
      <c r="KI226" s="236"/>
      <c r="KJ226" s="236"/>
      <c r="KK226" s="236"/>
      <c r="KL226" s="236"/>
      <c r="KM226" s="236"/>
      <c r="KN226" s="236"/>
      <c r="KO226" s="236"/>
      <c r="KP226" s="236"/>
      <c r="KQ226" s="236"/>
      <c r="KR226" s="236"/>
      <c r="KT226" s="236"/>
      <c r="KU226" s="236"/>
      <c r="KV226" s="236"/>
      <c r="KW226" s="236"/>
      <c r="KX226" s="236"/>
      <c r="KY226" s="236"/>
      <c r="KZ226" s="236"/>
      <c r="LA226" s="236"/>
      <c r="LB226" s="236"/>
      <c r="LC226" s="236"/>
      <c r="LD226" s="236"/>
      <c r="LE226" s="236"/>
      <c r="LF226" s="236"/>
      <c r="LG226" s="236"/>
      <c r="LH226" s="236"/>
      <c r="LI226" s="236"/>
      <c r="LJ226" s="236"/>
      <c r="LK226" s="236"/>
      <c r="LL226" s="236"/>
      <c r="LM226" s="236"/>
      <c r="LN226" s="236"/>
      <c r="LO226" s="236"/>
      <c r="LP226" s="236"/>
      <c r="LR226" s="236"/>
      <c r="LS226" s="236"/>
      <c r="LT226" s="236"/>
      <c r="LU226" s="236"/>
      <c r="LV226" s="236"/>
      <c r="LW226" s="236"/>
      <c r="LX226" s="236"/>
      <c r="LY226" s="236"/>
      <c r="LZ226" s="236"/>
      <c r="MA226" s="236"/>
      <c r="MB226" s="236"/>
      <c r="MC226" s="236"/>
      <c r="MD226" s="236"/>
      <c r="ME226" s="236"/>
      <c r="MF226" s="236"/>
      <c r="MG226" s="236"/>
      <c r="MH226" s="236"/>
      <c r="MI226" s="236"/>
      <c r="MJ226" s="236"/>
      <c r="MK226" s="236"/>
      <c r="ML226" s="236"/>
      <c r="MM226" s="236"/>
      <c r="MN226" s="236"/>
      <c r="MO226" s="236"/>
      <c r="MP226" s="236"/>
      <c r="MW226" s="236"/>
      <c r="MX226" s="236"/>
      <c r="MY226" s="236"/>
      <c r="MZ226" s="236"/>
      <c r="NA226" s="236"/>
      <c r="NL226" s="486"/>
      <c r="NM226" s="233"/>
      <c r="NN226" s="236"/>
      <c r="NO226" s="236"/>
      <c r="NP226" s="429"/>
      <c r="NQ226" s="1001"/>
      <c r="NR226" s="764"/>
      <c r="NS226" s="764"/>
      <c r="NT226" s="763"/>
      <c r="NU226" s="763"/>
      <c r="NV226" s="763"/>
      <c r="NW226" s="357"/>
      <c r="NX226" s="380"/>
      <c r="NY226" s="380"/>
      <c r="OA226" s="256"/>
      <c r="OB226" s="256"/>
      <c r="OC226" s="380"/>
      <c r="OD226" s="281"/>
      <c r="OE226" s="281"/>
      <c r="OF226" s="328"/>
      <c r="OG226" s="255"/>
    </row>
    <row r="227" spans="3:397" ht="18.75" customHeight="1" x14ac:dyDescent="0.3">
      <c r="C227" s="449"/>
      <c r="D227" s="450"/>
      <c r="E227" s="451"/>
      <c r="F227" s="452"/>
      <c r="G227" s="453"/>
      <c r="H227" s="451"/>
      <c r="I227" s="9"/>
      <c r="K227" s="184"/>
      <c r="L227" s="1154"/>
      <c r="M227" s="184"/>
      <c r="N227" s="9"/>
      <c r="P227" s="529"/>
      <c r="R227" s="9"/>
      <c r="T227" s="9"/>
      <c r="U227" s="9"/>
      <c r="V227" s="529"/>
      <c r="W227" s="9"/>
      <c r="X227" s="9"/>
      <c r="Y227" s="53"/>
      <c r="Z227" s="9"/>
      <c r="AA227" s="9"/>
      <c r="AB227" s="53"/>
      <c r="AC227" s="9"/>
      <c r="AD227" s="9"/>
      <c r="AE227" s="53"/>
      <c r="AF227" s="9"/>
      <c r="AG227" s="9"/>
      <c r="AH227" s="9"/>
      <c r="AI227" s="238"/>
      <c r="AJ227" s="9"/>
      <c r="AK227" s="53"/>
      <c r="AL227" s="9"/>
      <c r="AM227" s="9"/>
      <c r="AN227" s="53"/>
      <c r="AO227" s="236"/>
      <c r="AQ227" s="53"/>
      <c r="AR227" s="524"/>
      <c r="AT227" s="53"/>
      <c r="AU227" s="524"/>
      <c r="AW227" s="53"/>
      <c r="AX227" s="524"/>
      <c r="AY227" s="9"/>
      <c r="AZ227" s="9"/>
      <c r="BA227" s="9"/>
      <c r="BB227" s="9"/>
      <c r="BC227" s="9"/>
      <c r="BD227" s="9"/>
      <c r="BE227" s="9"/>
      <c r="BF227" s="9"/>
      <c r="BG227" s="236"/>
      <c r="BH227" s="9"/>
      <c r="BI227" s="9"/>
      <c r="BJ227" s="236"/>
      <c r="BK227" s="9"/>
      <c r="BL227" s="9"/>
      <c r="BM227" s="9"/>
      <c r="BN227" s="9"/>
      <c r="BO227" s="9"/>
      <c r="BP227" s="236"/>
      <c r="BQ227" s="9"/>
      <c r="BR227" s="53"/>
      <c r="BS227" s="9"/>
      <c r="BU227" s="53"/>
      <c r="BV227" s="9"/>
      <c r="BX227" s="9"/>
      <c r="BY227" s="236"/>
      <c r="BZ227" s="9"/>
      <c r="CB227" s="9"/>
      <c r="CC227" s="9"/>
      <c r="CE227" s="9"/>
      <c r="CG227" s="53"/>
      <c r="CH227" s="236"/>
      <c r="CI227" s="9"/>
      <c r="CJ227" s="9"/>
      <c r="CK227" s="9"/>
      <c r="CL227" s="9"/>
      <c r="CM227" s="9"/>
      <c r="CN227" s="9"/>
      <c r="CP227" s="9"/>
      <c r="CR227" s="9"/>
      <c r="CS227" s="9"/>
      <c r="CT227" s="9"/>
      <c r="CU227" s="9"/>
      <c r="CV227" s="9"/>
      <c r="CW227" s="9"/>
      <c r="CX227" s="236"/>
      <c r="CZ227" s="328"/>
      <c r="DA227" s="236"/>
      <c r="DC227" s="328"/>
      <c r="DD227" s="236"/>
      <c r="DF227" s="236"/>
      <c r="DG227" s="236"/>
      <c r="DI227" s="233"/>
      <c r="DJ227" s="233"/>
      <c r="DL227" s="328"/>
      <c r="DM227" s="236"/>
      <c r="DN227" s="236"/>
      <c r="DO227" s="236"/>
      <c r="DP227" s="236"/>
      <c r="DQ227" s="236"/>
      <c r="DR227" s="236"/>
      <c r="DS227" s="236"/>
      <c r="DT227" s="236"/>
      <c r="DU227" s="236"/>
      <c r="DV227" s="236"/>
      <c r="DW227" s="236"/>
      <c r="DX227" s="236"/>
      <c r="DY227" s="236"/>
      <c r="DZ227" s="236"/>
      <c r="EA227" s="236"/>
      <c r="EB227" s="764"/>
      <c r="ED227" s="236"/>
      <c r="EE227" s="236"/>
      <c r="EG227" s="236"/>
      <c r="EH227" s="236"/>
      <c r="EJ227" s="236"/>
      <c r="EK227" s="236"/>
      <c r="EL227" s="236"/>
      <c r="EM227" s="236"/>
      <c r="EN227" s="236"/>
      <c r="EO227" s="236"/>
      <c r="EP227" s="236"/>
      <c r="EQ227" s="236"/>
      <c r="ER227" s="236"/>
      <c r="ES227" s="236"/>
      <c r="ET227" s="236"/>
      <c r="EU227" s="236"/>
      <c r="EV227" s="236"/>
      <c r="EW227" s="236"/>
      <c r="EX227" s="236"/>
      <c r="EY227" s="236"/>
      <c r="EZ227" s="236"/>
      <c r="FA227" s="236"/>
      <c r="FB227" s="236"/>
      <c r="FC227" s="236"/>
      <c r="FD227" s="236"/>
      <c r="FE227" s="236"/>
      <c r="FF227" s="236"/>
      <c r="FG227" s="236"/>
      <c r="FH227" s="236"/>
      <c r="FI227" s="236"/>
      <c r="FJ227" s="236"/>
      <c r="FK227" s="236"/>
      <c r="FL227" s="236"/>
      <c r="FM227" s="236"/>
      <c r="FN227" s="236"/>
      <c r="FO227" s="236"/>
      <c r="FP227" s="236"/>
      <c r="FQ227" s="236"/>
      <c r="FR227" s="236"/>
      <c r="FS227" s="236"/>
      <c r="FT227" s="236"/>
      <c r="FU227" s="236"/>
      <c r="FV227" s="236"/>
      <c r="FW227" s="236"/>
      <c r="FY227" s="236"/>
      <c r="GB227" s="524"/>
      <c r="GC227" s="236"/>
      <c r="GD227" s="557"/>
      <c r="GE227" s="236"/>
      <c r="GF227" s="236"/>
      <c r="GG227" s="557"/>
      <c r="GI227" s="236"/>
      <c r="GJ227" s="557"/>
      <c r="GK227" s="236"/>
      <c r="GL227" s="236"/>
      <c r="GM227" s="236"/>
      <c r="GN227" s="236"/>
      <c r="GO227" s="236"/>
      <c r="GP227" s="236"/>
      <c r="GQ227" s="236"/>
      <c r="GR227" s="236"/>
      <c r="GS227" s="236"/>
      <c r="GT227" s="236"/>
      <c r="GU227" s="236"/>
      <c r="GV227" s="236"/>
      <c r="GW227" s="236"/>
      <c r="GX227" s="236"/>
      <c r="GY227" s="236"/>
      <c r="GZ227" s="236"/>
      <c r="HA227" s="236"/>
      <c r="HB227" s="236"/>
      <c r="HC227" s="236"/>
      <c r="HD227" s="236"/>
      <c r="HF227" s="328"/>
      <c r="HG227" s="328"/>
      <c r="HI227" s="328"/>
      <c r="HJ227" s="328"/>
      <c r="HL227" s="328"/>
      <c r="HM227" s="328"/>
      <c r="HO227" s="328"/>
      <c r="HP227" s="328"/>
      <c r="HR227" s="53"/>
      <c r="HS227" s="9"/>
      <c r="HT227" s="328"/>
      <c r="HU227" s="328"/>
      <c r="HV227" s="328"/>
      <c r="HX227" s="53"/>
      <c r="HY227" s="9"/>
      <c r="HZ227" s="328"/>
      <c r="IA227" s="328"/>
      <c r="IB227" s="328"/>
      <c r="ID227" s="53"/>
      <c r="IE227" s="9"/>
      <c r="IF227" s="328"/>
      <c r="IG227" s="328"/>
      <c r="IH227" s="328"/>
      <c r="IJ227" s="281"/>
      <c r="IK227" s="328"/>
      <c r="IL227" s="9"/>
      <c r="IM227" s="53"/>
      <c r="IN227" s="9"/>
      <c r="IO227" s="328"/>
      <c r="IP227" s="9"/>
      <c r="IQ227" s="9"/>
      <c r="IR227" s="9"/>
      <c r="IS227" s="53"/>
      <c r="IT227" s="9"/>
      <c r="IU227" s="328"/>
      <c r="IV227" s="53"/>
      <c r="IW227" s="9"/>
      <c r="IX227" s="9"/>
      <c r="IY227" s="53"/>
      <c r="IZ227" s="9"/>
      <c r="JA227" s="9"/>
      <c r="JB227" s="901"/>
      <c r="JC227" s="9"/>
      <c r="JD227" s="328"/>
      <c r="JE227" s="53"/>
      <c r="JF227" s="9"/>
      <c r="JG227" s="9"/>
      <c r="JH227" s="53"/>
      <c r="JI227" s="9"/>
      <c r="JJ227" s="9"/>
      <c r="JK227" s="53"/>
      <c r="JL227" s="9"/>
      <c r="JM227" s="9"/>
      <c r="JN227" s="53"/>
      <c r="JO227" s="9"/>
      <c r="JP227" s="328"/>
      <c r="JQ227" s="328"/>
      <c r="JR227" s="9"/>
      <c r="JS227" s="236"/>
      <c r="JT227" s="236"/>
      <c r="JU227" s="236"/>
      <c r="JV227" s="236"/>
      <c r="JW227" s="236"/>
      <c r="JX227" s="236"/>
      <c r="JY227" s="236"/>
      <c r="JZ227" s="236"/>
      <c r="KA227" s="236"/>
      <c r="KB227" s="236"/>
      <c r="KC227" s="236"/>
      <c r="KD227" s="236"/>
      <c r="KE227" s="236"/>
      <c r="KF227" s="236"/>
      <c r="KG227" s="236"/>
      <c r="KH227" s="236"/>
      <c r="KI227" s="236"/>
      <c r="KJ227" s="236"/>
      <c r="KK227" s="236"/>
      <c r="KL227" s="236"/>
      <c r="KM227" s="236"/>
      <c r="KN227" s="236"/>
      <c r="KO227" s="236"/>
      <c r="KP227" s="236"/>
      <c r="KQ227" s="236"/>
      <c r="KR227" s="236"/>
      <c r="KT227" s="236"/>
      <c r="KU227" s="236"/>
      <c r="KV227" s="236"/>
      <c r="KW227" s="236"/>
      <c r="KX227" s="236"/>
      <c r="KY227" s="236"/>
      <c r="KZ227" s="236"/>
      <c r="LA227" s="236"/>
      <c r="LB227" s="236"/>
      <c r="LC227" s="236"/>
      <c r="LD227" s="236"/>
      <c r="LE227" s="236"/>
      <c r="LF227" s="236"/>
      <c r="LG227" s="236"/>
      <c r="LH227" s="236"/>
      <c r="LI227" s="236"/>
      <c r="LJ227" s="236"/>
      <c r="LK227" s="236"/>
      <c r="LL227" s="236"/>
      <c r="LM227" s="236"/>
      <c r="LN227" s="236"/>
      <c r="LO227" s="236"/>
      <c r="LP227" s="236"/>
      <c r="LR227" s="236"/>
      <c r="LS227" s="236"/>
      <c r="LT227" s="236"/>
      <c r="LU227" s="236"/>
      <c r="LV227" s="236"/>
      <c r="LW227" s="236"/>
      <c r="LX227" s="236"/>
      <c r="LY227" s="236"/>
      <c r="LZ227" s="236"/>
      <c r="MA227" s="236"/>
      <c r="MB227" s="236"/>
      <c r="MC227" s="236"/>
      <c r="MD227" s="236"/>
      <c r="ME227" s="236"/>
      <c r="MF227" s="236"/>
      <c r="MG227" s="236"/>
      <c r="MH227" s="236"/>
      <c r="MI227" s="236"/>
      <c r="MJ227" s="236"/>
      <c r="MK227" s="236"/>
      <c r="ML227" s="236"/>
      <c r="MM227" s="236"/>
      <c r="MN227" s="236"/>
      <c r="MO227" s="236"/>
      <c r="MP227" s="236"/>
      <c r="MW227" s="236"/>
      <c r="MX227" s="236"/>
      <c r="MY227" s="236"/>
      <c r="MZ227" s="236"/>
      <c r="NA227" s="236"/>
      <c r="NL227" s="486"/>
      <c r="NM227" s="233"/>
      <c r="NN227" s="236"/>
      <c r="NO227" s="236"/>
      <c r="NP227" s="429"/>
      <c r="NQ227" s="1001"/>
      <c r="NR227" s="764"/>
      <c r="NS227" s="764"/>
      <c r="NT227" s="763"/>
      <c r="NU227" s="763"/>
      <c r="NV227" s="763"/>
      <c r="NW227" s="357"/>
      <c r="NX227" s="380"/>
      <c r="NY227" s="380"/>
      <c r="OA227" s="256"/>
      <c r="OB227" s="256"/>
      <c r="OC227" s="380"/>
      <c r="OD227" s="281"/>
      <c r="OE227" s="281"/>
      <c r="OF227" s="328"/>
      <c r="OG227" s="255"/>
    </row>
    <row r="228" spans="3:397" ht="18.75" customHeight="1" x14ac:dyDescent="0.3">
      <c r="C228" s="449"/>
      <c r="D228" s="450"/>
      <c r="E228" s="451"/>
      <c r="F228" s="452"/>
      <c r="G228" s="453"/>
      <c r="H228" s="451"/>
      <c r="I228" s="9"/>
      <c r="K228" s="184"/>
      <c r="L228" s="1154"/>
      <c r="M228" s="184"/>
      <c r="N228" s="9"/>
      <c r="P228" s="529"/>
      <c r="R228" s="9"/>
      <c r="T228" s="9"/>
      <c r="U228" s="9"/>
      <c r="V228" s="529"/>
      <c r="W228" s="9"/>
      <c r="X228" s="9"/>
      <c r="Y228" s="53"/>
      <c r="Z228" s="9"/>
      <c r="AA228" s="9"/>
      <c r="AB228" s="53"/>
      <c r="AC228" s="9"/>
      <c r="AD228" s="9"/>
      <c r="AE228" s="53"/>
      <c r="AF228" s="9"/>
      <c r="AG228" s="9"/>
      <c r="AH228" s="9"/>
      <c r="AI228" s="238"/>
      <c r="AJ228" s="9"/>
      <c r="AK228" s="53"/>
      <c r="AL228" s="9"/>
      <c r="AM228" s="9"/>
      <c r="AN228" s="53"/>
      <c r="AO228" s="236"/>
      <c r="AQ228" s="53"/>
      <c r="AR228" s="524"/>
      <c r="AT228" s="53"/>
      <c r="AU228" s="524"/>
      <c r="AW228" s="53"/>
      <c r="AX228" s="524"/>
      <c r="AY228" s="9"/>
      <c r="AZ228" s="9"/>
      <c r="BA228" s="9"/>
      <c r="BB228" s="9"/>
      <c r="BC228" s="9"/>
      <c r="BD228" s="9"/>
      <c r="BE228" s="9"/>
      <c r="BF228" s="9"/>
      <c r="BG228" s="236"/>
      <c r="BH228" s="9"/>
      <c r="BI228" s="9"/>
      <c r="BJ228" s="236"/>
      <c r="BK228" s="9"/>
      <c r="BL228" s="9"/>
      <c r="BM228" s="9"/>
      <c r="BN228" s="9"/>
      <c r="BO228" s="9"/>
      <c r="BP228" s="236"/>
      <c r="BQ228" s="9"/>
      <c r="BR228" s="53"/>
      <c r="BS228" s="9"/>
      <c r="BU228" s="53"/>
      <c r="BV228" s="9"/>
      <c r="BX228" s="9"/>
      <c r="BY228" s="236"/>
      <c r="BZ228" s="9"/>
      <c r="CB228" s="9"/>
      <c r="CC228" s="9"/>
      <c r="CE228" s="9"/>
      <c r="CG228" s="53"/>
      <c r="CH228" s="236"/>
      <c r="CI228" s="9"/>
      <c r="CJ228" s="9"/>
      <c r="CK228" s="9"/>
      <c r="CL228" s="9"/>
      <c r="CM228" s="9"/>
      <c r="CN228" s="9"/>
      <c r="CP228" s="9"/>
      <c r="CR228" s="9"/>
      <c r="CS228" s="9"/>
      <c r="CT228" s="9"/>
      <c r="CU228" s="9"/>
      <c r="CV228" s="9"/>
      <c r="CW228" s="9"/>
      <c r="CX228" s="236"/>
      <c r="CZ228" s="328"/>
      <c r="DA228" s="236"/>
      <c r="DC228" s="328"/>
      <c r="DD228" s="236"/>
      <c r="DF228" s="236"/>
      <c r="DG228" s="236"/>
      <c r="DI228" s="233"/>
      <c r="DJ228" s="233"/>
      <c r="DL228" s="328"/>
      <c r="DM228" s="236"/>
      <c r="DN228" s="236"/>
      <c r="DO228" s="236"/>
      <c r="DP228" s="236"/>
      <c r="DQ228" s="236"/>
      <c r="DR228" s="236"/>
      <c r="DS228" s="236"/>
      <c r="DT228" s="236"/>
      <c r="DU228" s="236"/>
      <c r="DV228" s="236"/>
      <c r="DW228" s="236"/>
      <c r="DX228" s="236"/>
      <c r="DY228" s="236"/>
      <c r="DZ228" s="236"/>
      <c r="EA228" s="236"/>
      <c r="EB228" s="764"/>
      <c r="ED228" s="236"/>
      <c r="EE228" s="236"/>
      <c r="EG228" s="236"/>
      <c r="EH228" s="236"/>
      <c r="EJ228" s="236"/>
      <c r="EK228" s="236"/>
      <c r="EL228" s="236"/>
      <c r="EM228" s="236"/>
      <c r="EN228" s="236"/>
      <c r="EO228" s="236"/>
      <c r="EP228" s="236"/>
      <c r="EQ228" s="236"/>
      <c r="ER228" s="236"/>
      <c r="ES228" s="236"/>
      <c r="ET228" s="236"/>
      <c r="EU228" s="236"/>
      <c r="EV228" s="236"/>
      <c r="EW228" s="236"/>
      <c r="EX228" s="236"/>
      <c r="EY228" s="236"/>
      <c r="EZ228" s="236"/>
      <c r="FA228" s="236"/>
      <c r="FB228" s="236"/>
      <c r="FC228" s="236"/>
      <c r="FD228" s="236"/>
      <c r="FE228" s="236"/>
      <c r="FF228" s="236"/>
      <c r="FG228" s="236"/>
      <c r="FH228" s="236"/>
      <c r="FI228" s="236"/>
      <c r="FJ228" s="236"/>
      <c r="FK228" s="236"/>
      <c r="FL228" s="236"/>
      <c r="FM228" s="236"/>
      <c r="FN228" s="236"/>
      <c r="FO228" s="236"/>
      <c r="FP228" s="236"/>
      <c r="FQ228" s="236"/>
      <c r="FR228" s="236"/>
      <c r="FS228" s="236"/>
      <c r="FT228" s="236"/>
      <c r="FU228" s="236"/>
      <c r="FV228" s="236"/>
      <c r="FW228" s="236"/>
      <c r="FY228" s="236"/>
      <c r="GB228" s="524"/>
      <c r="GC228" s="236"/>
      <c r="GD228" s="557"/>
      <c r="GE228" s="236"/>
      <c r="GF228" s="236"/>
      <c r="GG228" s="557"/>
      <c r="GI228" s="236"/>
      <c r="GJ228" s="557"/>
      <c r="GK228" s="236"/>
      <c r="GL228" s="236"/>
      <c r="GM228" s="236"/>
      <c r="GN228" s="236"/>
      <c r="GO228" s="236"/>
      <c r="GP228" s="236"/>
      <c r="GQ228" s="236"/>
      <c r="GR228" s="236"/>
      <c r="GS228" s="236"/>
      <c r="GT228" s="236"/>
      <c r="GU228" s="236"/>
      <c r="GV228" s="236"/>
      <c r="GW228" s="236"/>
      <c r="GX228" s="236"/>
      <c r="GY228" s="236"/>
      <c r="GZ228" s="236"/>
      <c r="HA228" s="236"/>
      <c r="HB228" s="236"/>
      <c r="HC228" s="236"/>
      <c r="HD228" s="236"/>
      <c r="HF228" s="328"/>
      <c r="HG228" s="328"/>
      <c r="HI228" s="328"/>
      <c r="HJ228" s="328"/>
      <c r="HL228" s="328"/>
      <c r="HM228" s="328"/>
      <c r="HO228" s="328"/>
      <c r="HP228" s="328"/>
      <c r="HR228" s="53"/>
      <c r="HS228" s="9"/>
      <c r="HT228" s="328"/>
      <c r="HU228" s="328"/>
      <c r="HV228" s="328"/>
      <c r="HX228" s="53"/>
      <c r="HY228" s="9"/>
      <c r="HZ228" s="328"/>
      <c r="IA228" s="328"/>
      <c r="IB228" s="328"/>
      <c r="ID228" s="53"/>
      <c r="IE228" s="9"/>
      <c r="IF228" s="328"/>
      <c r="IG228" s="328"/>
      <c r="IH228" s="328"/>
      <c r="IJ228" s="281"/>
      <c r="IK228" s="328"/>
      <c r="IL228" s="9"/>
      <c r="IM228" s="53"/>
      <c r="IN228" s="9"/>
      <c r="IO228" s="328"/>
      <c r="IP228" s="9"/>
      <c r="IQ228" s="9"/>
      <c r="IR228" s="9"/>
      <c r="IS228" s="53"/>
      <c r="IT228" s="9"/>
      <c r="IU228" s="328"/>
      <c r="IV228" s="53"/>
      <c r="IW228" s="9"/>
      <c r="IX228" s="9"/>
      <c r="IY228" s="53"/>
      <c r="IZ228" s="9"/>
      <c r="JA228" s="9"/>
      <c r="JB228" s="901"/>
      <c r="JC228" s="9"/>
      <c r="JD228" s="328"/>
      <c r="JE228" s="53"/>
      <c r="JF228" s="9"/>
      <c r="JG228" s="9"/>
      <c r="JH228" s="53"/>
      <c r="JI228" s="9"/>
      <c r="JJ228" s="9"/>
      <c r="JK228" s="53"/>
      <c r="JL228" s="9"/>
      <c r="JM228" s="9"/>
      <c r="JN228" s="53"/>
      <c r="JO228" s="9"/>
      <c r="JP228" s="328"/>
      <c r="JQ228" s="328"/>
      <c r="JR228" s="9"/>
      <c r="JS228" s="236"/>
      <c r="JT228" s="236"/>
      <c r="JU228" s="236"/>
      <c r="JV228" s="236"/>
      <c r="JW228" s="236"/>
      <c r="JX228" s="236"/>
      <c r="JY228" s="236"/>
      <c r="JZ228" s="236"/>
      <c r="KA228" s="236"/>
      <c r="KB228" s="236"/>
      <c r="KC228" s="236"/>
      <c r="KD228" s="236"/>
      <c r="KE228" s="236"/>
      <c r="KF228" s="236"/>
      <c r="KG228" s="236"/>
      <c r="KH228" s="236"/>
      <c r="KI228" s="236"/>
      <c r="KJ228" s="236"/>
      <c r="KK228" s="236"/>
      <c r="KL228" s="236"/>
      <c r="KM228" s="236"/>
      <c r="KN228" s="236"/>
      <c r="KO228" s="236"/>
      <c r="KP228" s="236"/>
      <c r="KQ228" s="236"/>
      <c r="KR228" s="236"/>
      <c r="KT228" s="236"/>
      <c r="KU228" s="236"/>
      <c r="KV228" s="236"/>
      <c r="KW228" s="236"/>
      <c r="KX228" s="236"/>
      <c r="KY228" s="236"/>
      <c r="KZ228" s="236"/>
      <c r="LA228" s="236"/>
      <c r="LB228" s="236"/>
      <c r="LC228" s="236"/>
      <c r="LD228" s="236"/>
      <c r="LE228" s="236"/>
      <c r="LF228" s="236"/>
      <c r="LG228" s="236"/>
      <c r="LH228" s="236"/>
      <c r="LI228" s="236"/>
      <c r="LJ228" s="236"/>
      <c r="LK228" s="236"/>
      <c r="LL228" s="236"/>
      <c r="LM228" s="236"/>
      <c r="LN228" s="236"/>
      <c r="LO228" s="236"/>
      <c r="LP228" s="236"/>
      <c r="LR228" s="236"/>
      <c r="LS228" s="236"/>
      <c r="LT228" s="236"/>
      <c r="LU228" s="236"/>
      <c r="LV228" s="236"/>
      <c r="LW228" s="236"/>
      <c r="LX228" s="236"/>
      <c r="LY228" s="236"/>
      <c r="LZ228" s="236"/>
      <c r="MA228" s="236"/>
      <c r="MB228" s="236"/>
      <c r="MC228" s="236"/>
      <c r="MD228" s="236"/>
      <c r="ME228" s="236"/>
      <c r="MF228" s="236"/>
      <c r="MG228" s="236"/>
      <c r="MH228" s="236"/>
      <c r="MI228" s="236"/>
      <c r="MJ228" s="236"/>
      <c r="MK228" s="236"/>
      <c r="ML228" s="236"/>
      <c r="MM228" s="236"/>
      <c r="MN228" s="236"/>
      <c r="MO228" s="236"/>
      <c r="MP228" s="236"/>
      <c r="MW228" s="236"/>
      <c r="MX228" s="236"/>
      <c r="MY228" s="236"/>
      <c r="MZ228" s="236"/>
      <c r="NA228" s="236"/>
      <c r="NL228" s="486"/>
      <c r="NM228" s="233"/>
      <c r="NN228" s="236"/>
      <c r="NO228" s="236"/>
      <c r="NP228" s="429"/>
      <c r="NQ228" s="1001"/>
      <c r="NR228" s="764"/>
      <c r="NS228" s="764"/>
      <c r="NT228" s="763"/>
      <c r="NU228" s="763"/>
      <c r="NV228" s="763"/>
      <c r="NW228" s="357"/>
      <c r="NX228" s="380"/>
      <c r="NY228" s="380"/>
      <c r="OA228" s="256"/>
      <c r="OB228" s="256"/>
      <c r="OC228" s="380"/>
      <c r="OD228" s="281"/>
      <c r="OE228" s="281"/>
      <c r="OF228" s="328"/>
      <c r="OG228" s="255"/>
    </row>
    <row r="229" spans="3:397" ht="18.75" customHeight="1" x14ac:dyDescent="0.3">
      <c r="C229" s="449"/>
      <c r="D229" s="450"/>
      <c r="E229" s="451"/>
      <c r="F229" s="452"/>
      <c r="G229" s="453"/>
      <c r="H229" s="451"/>
      <c r="I229" s="9"/>
      <c r="K229" s="184"/>
      <c r="L229" s="1154"/>
      <c r="M229" s="184"/>
      <c r="N229" s="9"/>
      <c r="P229" s="529"/>
      <c r="R229" s="9"/>
      <c r="T229" s="9"/>
      <c r="U229" s="9"/>
      <c r="V229" s="529"/>
      <c r="W229" s="9"/>
      <c r="X229" s="9"/>
      <c r="Y229" s="53"/>
      <c r="Z229" s="9"/>
      <c r="AA229" s="9"/>
      <c r="AB229" s="53"/>
      <c r="AC229" s="9"/>
      <c r="AD229" s="9"/>
      <c r="AE229" s="53"/>
      <c r="AF229" s="9"/>
      <c r="AG229" s="9"/>
      <c r="AH229" s="9"/>
      <c r="AI229" s="238"/>
      <c r="AJ229" s="9"/>
      <c r="AK229" s="53"/>
      <c r="AL229" s="9"/>
      <c r="AM229" s="9"/>
      <c r="AN229" s="53"/>
      <c r="AO229" s="236"/>
      <c r="AQ229" s="53"/>
      <c r="AR229" s="524"/>
      <c r="AT229" s="53"/>
      <c r="AU229" s="524"/>
      <c r="AW229" s="53"/>
      <c r="AX229" s="524"/>
      <c r="AY229" s="9"/>
      <c r="AZ229" s="9"/>
      <c r="BA229" s="9"/>
      <c r="BB229" s="9"/>
      <c r="BC229" s="9"/>
      <c r="BD229" s="9"/>
      <c r="BE229" s="9"/>
      <c r="BF229" s="9"/>
      <c r="BG229" s="236"/>
      <c r="BH229" s="9"/>
      <c r="BI229" s="9"/>
      <c r="BJ229" s="236"/>
      <c r="BK229" s="9"/>
      <c r="BL229" s="9"/>
      <c r="BM229" s="9"/>
      <c r="BN229" s="9"/>
      <c r="BO229" s="9"/>
      <c r="BP229" s="236"/>
      <c r="BQ229" s="9"/>
      <c r="BR229" s="53"/>
      <c r="BS229" s="9"/>
      <c r="BU229" s="53"/>
      <c r="BV229" s="9"/>
      <c r="BX229" s="9"/>
      <c r="BY229" s="236"/>
      <c r="BZ229" s="9"/>
      <c r="CB229" s="9"/>
      <c r="CC229" s="9"/>
      <c r="CE229" s="9"/>
      <c r="CG229" s="53"/>
      <c r="CH229" s="236"/>
      <c r="CI229" s="9"/>
      <c r="CJ229" s="9"/>
      <c r="CK229" s="9"/>
      <c r="CL229" s="9"/>
      <c r="CM229" s="9"/>
      <c r="CN229" s="9"/>
      <c r="CP229" s="9"/>
      <c r="CR229" s="9"/>
      <c r="CS229" s="9"/>
      <c r="CT229" s="9"/>
      <c r="CU229" s="9"/>
      <c r="CV229" s="9"/>
      <c r="CW229" s="9"/>
      <c r="CX229" s="236"/>
      <c r="CZ229" s="328"/>
      <c r="DA229" s="236"/>
      <c r="DC229" s="328"/>
      <c r="DD229" s="236"/>
      <c r="DF229" s="236"/>
      <c r="DG229" s="236"/>
      <c r="DI229" s="233"/>
      <c r="DJ229" s="233"/>
      <c r="DL229" s="328"/>
      <c r="DM229" s="236"/>
      <c r="DN229" s="236"/>
      <c r="DO229" s="236"/>
      <c r="DP229" s="236"/>
      <c r="DQ229" s="236"/>
      <c r="DR229" s="236"/>
      <c r="DS229" s="236"/>
      <c r="DT229" s="236"/>
      <c r="DU229" s="236"/>
      <c r="DV229" s="236"/>
      <c r="DW229" s="236"/>
      <c r="DX229" s="236"/>
      <c r="DY229" s="236"/>
      <c r="DZ229" s="236"/>
      <c r="EA229" s="236"/>
      <c r="EB229" s="764"/>
      <c r="ED229" s="236"/>
      <c r="EE229" s="236"/>
      <c r="EG229" s="236"/>
      <c r="EH229" s="236"/>
      <c r="EJ229" s="236"/>
      <c r="EK229" s="236"/>
      <c r="EL229" s="236"/>
      <c r="EM229" s="236"/>
      <c r="EN229" s="236"/>
      <c r="EO229" s="236"/>
      <c r="EP229" s="236"/>
      <c r="EQ229" s="236"/>
      <c r="ER229" s="236"/>
      <c r="ES229" s="236"/>
      <c r="ET229" s="236"/>
      <c r="EU229" s="236"/>
      <c r="EV229" s="236"/>
      <c r="EW229" s="236"/>
      <c r="EX229" s="236"/>
      <c r="EY229" s="236"/>
      <c r="EZ229" s="236"/>
      <c r="FA229" s="236"/>
      <c r="FB229" s="236"/>
      <c r="FC229" s="236"/>
      <c r="FD229" s="236"/>
      <c r="FE229" s="236"/>
      <c r="FF229" s="236"/>
      <c r="FG229" s="236"/>
      <c r="FH229" s="236"/>
      <c r="FI229" s="236"/>
      <c r="FJ229" s="236"/>
      <c r="FK229" s="236"/>
      <c r="FL229" s="236"/>
      <c r="FM229" s="236"/>
      <c r="FN229" s="236"/>
      <c r="FO229" s="236"/>
      <c r="FP229" s="236"/>
      <c r="FQ229" s="236"/>
      <c r="FR229" s="236"/>
      <c r="FS229" s="236"/>
      <c r="FT229" s="236"/>
      <c r="FU229" s="236"/>
      <c r="FV229" s="236"/>
      <c r="FW229" s="236"/>
      <c r="FY229" s="236"/>
      <c r="GB229" s="524"/>
      <c r="GC229" s="236"/>
      <c r="GD229" s="557"/>
      <c r="GE229" s="236"/>
      <c r="GF229" s="236"/>
      <c r="GG229" s="557"/>
      <c r="GI229" s="236"/>
      <c r="GJ229" s="557"/>
      <c r="GK229" s="236"/>
      <c r="GL229" s="236"/>
      <c r="GM229" s="236"/>
      <c r="GN229" s="236"/>
      <c r="GO229" s="236"/>
      <c r="GP229" s="236"/>
      <c r="GQ229" s="236"/>
      <c r="GR229" s="236"/>
      <c r="GS229" s="236"/>
      <c r="GT229" s="236"/>
      <c r="GU229" s="236"/>
      <c r="GV229" s="236"/>
      <c r="GW229" s="236"/>
      <c r="GX229" s="236"/>
      <c r="GY229" s="236"/>
      <c r="GZ229" s="236"/>
      <c r="HA229" s="236"/>
      <c r="HB229" s="236"/>
      <c r="HC229" s="236"/>
      <c r="HD229" s="236"/>
      <c r="HF229" s="328"/>
      <c r="HG229" s="328"/>
      <c r="HI229" s="328"/>
      <c r="HJ229" s="328"/>
      <c r="HL229" s="328"/>
      <c r="HM229" s="328"/>
      <c r="HO229" s="328"/>
      <c r="HP229" s="328"/>
      <c r="HR229" s="53"/>
      <c r="HS229" s="9"/>
      <c r="HT229" s="328"/>
      <c r="HU229" s="328"/>
      <c r="HV229" s="328"/>
      <c r="HX229" s="53"/>
      <c r="HY229" s="9"/>
      <c r="HZ229" s="328"/>
      <c r="IA229" s="328"/>
      <c r="IB229" s="328"/>
      <c r="ID229" s="53"/>
      <c r="IE229" s="9"/>
      <c r="IF229" s="328"/>
      <c r="IG229" s="328"/>
      <c r="IH229" s="328"/>
      <c r="IJ229" s="281"/>
      <c r="IK229" s="328"/>
      <c r="IL229" s="9"/>
      <c r="IM229" s="53"/>
      <c r="IN229" s="9"/>
      <c r="IO229" s="328"/>
      <c r="IP229" s="9"/>
      <c r="IQ229" s="9"/>
      <c r="IR229" s="9"/>
      <c r="IS229" s="53"/>
      <c r="IT229" s="9"/>
      <c r="IU229" s="328"/>
      <c r="IV229" s="53"/>
      <c r="IW229" s="9"/>
      <c r="IX229" s="9"/>
      <c r="IY229" s="53"/>
      <c r="IZ229" s="9"/>
      <c r="JA229" s="9"/>
      <c r="JB229" s="901"/>
      <c r="JC229" s="9"/>
      <c r="JD229" s="328"/>
      <c r="JE229" s="53"/>
      <c r="JF229" s="9"/>
      <c r="JG229" s="9"/>
      <c r="JH229" s="53"/>
      <c r="JI229" s="9"/>
      <c r="JJ229" s="9"/>
      <c r="JK229" s="53"/>
      <c r="JL229" s="9"/>
      <c r="JM229" s="9"/>
      <c r="JN229" s="53"/>
      <c r="JO229" s="9"/>
      <c r="JP229" s="328"/>
      <c r="JQ229" s="328"/>
      <c r="JR229" s="9"/>
      <c r="JS229" s="236"/>
      <c r="JT229" s="236"/>
      <c r="JU229" s="236"/>
      <c r="JV229" s="236"/>
      <c r="JW229" s="236"/>
      <c r="JX229" s="236"/>
      <c r="JY229" s="236"/>
      <c r="JZ229" s="236"/>
      <c r="KA229" s="236"/>
      <c r="KB229" s="236"/>
      <c r="KC229" s="236"/>
      <c r="KD229" s="236"/>
      <c r="KE229" s="236"/>
      <c r="KF229" s="236"/>
      <c r="KG229" s="236"/>
      <c r="KH229" s="236"/>
      <c r="KI229" s="236"/>
      <c r="KJ229" s="236"/>
      <c r="KK229" s="236"/>
      <c r="KL229" s="236"/>
      <c r="KM229" s="236"/>
      <c r="KN229" s="236"/>
      <c r="KO229" s="236"/>
      <c r="KP229" s="236"/>
      <c r="KQ229" s="236"/>
      <c r="KR229" s="236"/>
      <c r="KT229" s="236"/>
      <c r="KU229" s="236"/>
      <c r="KV229" s="236"/>
      <c r="KW229" s="236"/>
      <c r="KX229" s="236"/>
      <c r="KY229" s="236"/>
      <c r="KZ229" s="236"/>
      <c r="LA229" s="236"/>
      <c r="LB229" s="236"/>
      <c r="LC229" s="236"/>
      <c r="LD229" s="236"/>
      <c r="LE229" s="236"/>
      <c r="LF229" s="236"/>
      <c r="LG229" s="236"/>
      <c r="LH229" s="236"/>
      <c r="LI229" s="236"/>
      <c r="LJ229" s="236"/>
      <c r="LK229" s="236"/>
      <c r="LL229" s="236"/>
      <c r="LM229" s="236"/>
      <c r="LN229" s="236"/>
      <c r="LO229" s="236"/>
      <c r="LP229" s="236"/>
      <c r="LR229" s="236"/>
      <c r="LS229" s="236"/>
      <c r="LT229" s="236"/>
      <c r="LU229" s="236"/>
      <c r="LV229" s="236"/>
      <c r="LW229" s="236"/>
      <c r="LX229" s="236"/>
      <c r="LY229" s="236"/>
      <c r="LZ229" s="236"/>
      <c r="MA229" s="236"/>
      <c r="MB229" s="236"/>
      <c r="MC229" s="236"/>
      <c r="MD229" s="236"/>
      <c r="ME229" s="236"/>
      <c r="MF229" s="236"/>
      <c r="MG229" s="236"/>
      <c r="MH229" s="236"/>
      <c r="MI229" s="236"/>
      <c r="MJ229" s="236"/>
      <c r="MK229" s="236"/>
      <c r="ML229" s="236"/>
      <c r="MM229" s="236"/>
      <c r="MN229" s="236"/>
      <c r="MO229" s="236"/>
      <c r="MP229" s="236"/>
      <c r="MW229" s="236"/>
      <c r="MX229" s="236"/>
      <c r="MY229" s="236"/>
      <c r="MZ229" s="236"/>
      <c r="NA229" s="236"/>
      <c r="NL229" s="486"/>
      <c r="NM229" s="233"/>
      <c r="NN229" s="236"/>
      <c r="NO229" s="236"/>
      <c r="NP229" s="429"/>
      <c r="NQ229" s="1001"/>
      <c r="NR229" s="764"/>
      <c r="NS229" s="764"/>
      <c r="NT229" s="763"/>
      <c r="NU229" s="763"/>
      <c r="NV229" s="763"/>
      <c r="NW229" s="357"/>
      <c r="NX229" s="380"/>
      <c r="NY229" s="380"/>
      <c r="OA229" s="256"/>
      <c r="OB229" s="256"/>
      <c r="OC229" s="380"/>
      <c r="OD229" s="281"/>
      <c r="OE229" s="281"/>
      <c r="OF229" s="328"/>
      <c r="OG229" s="255"/>
    </row>
    <row r="230" spans="3:397" ht="18.75" customHeight="1" x14ac:dyDescent="0.3">
      <c r="C230" s="449"/>
      <c r="D230" s="450"/>
      <c r="E230" s="451"/>
      <c r="F230" s="452"/>
      <c r="G230" s="453"/>
      <c r="H230" s="451"/>
      <c r="I230" s="9"/>
      <c r="K230" s="184"/>
      <c r="L230" s="1154"/>
      <c r="M230" s="184"/>
      <c r="N230" s="9"/>
      <c r="P230" s="529"/>
      <c r="R230" s="9"/>
      <c r="T230" s="9"/>
      <c r="U230" s="9"/>
      <c r="V230" s="529"/>
      <c r="W230" s="9"/>
      <c r="X230" s="9"/>
      <c r="Y230" s="53"/>
      <c r="Z230" s="9"/>
      <c r="AA230" s="9"/>
      <c r="AB230" s="53"/>
      <c r="AC230" s="9"/>
      <c r="AD230" s="9"/>
      <c r="AE230" s="53"/>
      <c r="AF230" s="9"/>
      <c r="AG230" s="9"/>
      <c r="AH230" s="9"/>
      <c r="AI230" s="238"/>
      <c r="AJ230" s="9"/>
      <c r="AK230" s="53"/>
      <c r="AL230" s="9"/>
      <c r="AM230" s="9"/>
      <c r="AN230" s="53"/>
      <c r="AO230" s="236"/>
      <c r="AQ230" s="53"/>
      <c r="AR230" s="524"/>
      <c r="AT230" s="53"/>
      <c r="AU230" s="524"/>
      <c r="AW230" s="53"/>
      <c r="AX230" s="524"/>
      <c r="AY230" s="9"/>
      <c r="AZ230" s="9"/>
      <c r="BA230" s="9"/>
      <c r="BB230" s="9"/>
      <c r="BC230" s="9"/>
      <c r="BD230" s="9"/>
      <c r="BE230" s="9"/>
      <c r="BF230" s="9"/>
      <c r="BG230" s="236"/>
      <c r="BH230" s="9"/>
      <c r="BI230" s="9"/>
      <c r="BJ230" s="236"/>
      <c r="BK230" s="9"/>
      <c r="BL230" s="9"/>
      <c r="BM230" s="9"/>
      <c r="BN230" s="9"/>
      <c r="BO230" s="9"/>
      <c r="BP230" s="236"/>
      <c r="BQ230" s="9"/>
      <c r="BR230" s="53"/>
      <c r="BS230" s="9"/>
      <c r="BU230" s="53"/>
      <c r="BV230" s="9"/>
      <c r="BX230" s="9"/>
      <c r="BY230" s="236"/>
      <c r="BZ230" s="9"/>
      <c r="CB230" s="9"/>
      <c r="CC230" s="9"/>
      <c r="CE230" s="9"/>
      <c r="CG230" s="53"/>
      <c r="CH230" s="236"/>
      <c r="CI230" s="9"/>
      <c r="CJ230" s="9"/>
      <c r="CK230" s="9"/>
      <c r="CL230" s="9"/>
      <c r="CM230" s="9"/>
      <c r="CN230" s="9"/>
      <c r="CP230" s="9"/>
      <c r="CR230" s="9"/>
      <c r="CS230" s="9"/>
      <c r="CT230" s="9"/>
      <c r="CU230" s="9"/>
      <c r="CV230" s="9"/>
      <c r="CW230" s="9"/>
      <c r="CX230" s="236"/>
      <c r="CZ230" s="328"/>
      <c r="DA230" s="236"/>
      <c r="DC230" s="328"/>
      <c r="DD230" s="236"/>
      <c r="DF230" s="236"/>
      <c r="DG230" s="236"/>
      <c r="DI230" s="233"/>
      <c r="DJ230" s="233"/>
      <c r="DL230" s="328"/>
      <c r="DM230" s="236"/>
      <c r="DN230" s="236"/>
      <c r="DO230" s="236"/>
      <c r="DP230" s="236"/>
      <c r="DQ230" s="236"/>
      <c r="DR230" s="236"/>
      <c r="DS230" s="236"/>
      <c r="DT230" s="236"/>
      <c r="DU230" s="236"/>
      <c r="DV230" s="236"/>
      <c r="DW230" s="236"/>
      <c r="DX230" s="236"/>
      <c r="DY230" s="236"/>
      <c r="DZ230" s="236"/>
      <c r="EA230" s="236"/>
      <c r="EB230" s="764"/>
      <c r="ED230" s="236"/>
      <c r="EE230" s="236"/>
      <c r="EG230" s="236"/>
      <c r="EH230" s="236"/>
      <c r="EJ230" s="236"/>
      <c r="EK230" s="236"/>
      <c r="EL230" s="236"/>
      <c r="EM230" s="236"/>
      <c r="EN230" s="236"/>
      <c r="EO230" s="236"/>
      <c r="EP230" s="236"/>
      <c r="EQ230" s="236"/>
      <c r="ER230" s="236"/>
      <c r="ES230" s="236"/>
      <c r="ET230" s="236"/>
      <c r="EU230" s="236"/>
      <c r="EV230" s="236"/>
      <c r="EW230" s="236"/>
      <c r="EX230" s="236"/>
      <c r="EY230" s="236"/>
      <c r="EZ230" s="236"/>
      <c r="FA230" s="236"/>
      <c r="FB230" s="236"/>
      <c r="FC230" s="236"/>
      <c r="FD230" s="236"/>
      <c r="FE230" s="236"/>
      <c r="FF230" s="236"/>
      <c r="FG230" s="236"/>
      <c r="FH230" s="236"/>
      <c r="FI230" s="236"/>
      <c r="FJ230" s="236"/>
      <c r="FK230" s="236"/>
      <c r="FL230" s="236"/>
      <c r="FM230" s="236"/>
      <c r="FN230" s="236"/>
      <c r="FO230" s="236"/>
      <c r="FP230" s="236"/>
      <c r="FQ230" s="236"/>
      <c r="FR230" s="236"/>
      <c r="FS230" s="236"/>
      <c r="FT230" s="236"/>
      <c r="FU230" s="236"/>
      <c r="FV230" s="236"/>
      <c r="FW230" s="236"/>
      <c r="FY230" s="236"/>
      <c r="GB230" s="524"/>
      <c r="GC230" s="236"/>
      <c r="GD230" s="557"/>
      <c r="GE230" s="236"/>
      <c r="GF230" s="236"/>
      <c r="GG230" s="557"/>
      <c r="GI230" s="236"/>
      <c r="GJ230" s="557"/>
      <c r="GK230" s="236"/>
      <c r="GL230" s="236"/>
      <c r="GM230" s="236"/>
      <c r="GN230" s="236"/>
      <c r="GO230" s="236"/>
      <c r="GP230" s="236"/>
      <c r="GQ230" s="236"/>
      <c r="GR230" s="236"/>
      <c r="GS230" s="236"/>
      <c r="GT230" s="236"/>
      <c r="GU230" s="236"/>
      <c r="GV230" s="236"/>
      <c r="GW230" s="236"/>
      <c r="GX230" s="236"/>
      <c r="GY230" s="236"/>
      <c r="GZ230" s="236"/>
      <c r="HA230" s="236"/>
      <c r="HB230" s="236"/>
      <c r="HC230" s="236"/>
      <c r="HD230" s="236"/>
      <c r="HF230" s="328"/>
      <c r="HG230" s="328"/>
      <c r="HI230" s="328"/>
      <c r="HJ230" s="328"/>
      <c r="HL230" s="328"/>
      <c r="HM230" s="328"/>
      <c r="HO230" s="328"/>
      <c r="HP230" s="328"/>
      <c r="HR230" s="53"/>
      <c r="HS230" s="9"/>
      <c r="HT230" s="328"/>
      <c r="HU230" s="328"/>
      <c r="HV230" s="328"/>
      <c r="HX230" s="53"/>
      <c r="HY230" s="9"/>
      <c r="HZ230" s="328"/>
      <c r="IA230" s="328"/>
      <c r="IB230" s="328"/>
      <c r="ID230" s="53"/>
      <c r="IE230" s="9"/>
      <c r="IF230" s="328"/>
      <c r="IG230" s="328"/>
      <c r="IH230" s="328"/>
      <c r="IJ230" s="281"/>
      <c r="IK230" s="328"/>
      <c r="IL230" s="9"/>
      <c r="IM230" s="53"/>
      <c r="IN230" s="9"/>
      <c r="IO230" s="328"/>
      <c r="IP230" s="9"/>
      <c r="IQ230" s="9"/>
      <c r="IR230" s="9"/>
      <c r="IS230" s="53"/>
      <c r="IT230" s="9"/>
      <c r="IU230" s="328"/>
      <c r="IV230" s="53"/>
      <c r="IW230" s="9"/>
      <c r="IX230" s="9"/>
      <c r="IY230" s="53"/>
      <c r="IZ230" s="9"/>
      <c r="JA230" s="9"/>
      <c r="JB230" s="901"/>
      <c r="JC230" s="9"/>
      <c r="JD230" s="328"/>
      <c r="JE230" s="53"/>
      <c r="JF230" s="9"/>
      <c r="JG230" s="9"/>
      <c r="JH230" s="53"/>
      <c r="JI230" s="9"/>
      <c r="JJ230" s="9"/>
      <c r="JK230" s="53"/>
      <c r="JL230" s="9"/>
      <c r="JM230" s="9"/>
      <c r="JN230" s="53"/>
      <c r="JO230" s="9"/>
      <c r="JP230" s="328"/>
      <c r="JQ230" s="328"/>
      <c r="JR230" s="9"/>
      <c r="JT230" s="236"/>
      <c r="JU230" s="236"/>
      <c r="JV230" s="236"/>
      <c r="JW230" s="236"/>
      <c r="JX230" s="236"/>
      <c r="JY230" s="236"/>
      <c r="JZ230" s="236"/>
      <c r="KA230" s="236"/>
      <c r="KB230" s="236"/>
      <c r="KC230" s="236"/>
      <c r="KD230" s="236"/>
      <c r="KE230" s="236"/>
      <c r="KF230" s="236"/>
      <c r="KG230" s="236"/>
      <c r="KH230" s="236"/>
      <c r="KI230" s="236"/>
      <c r="KJ230" s="236"/>
      <c r="KK230" s="236"/>
      <c r="KL230" s="236"/>
      <c r="KM230" s="236"/>
      <c r="KN230" s="236"/>
      <c r="KO230" s="236"/>
      <c r="KP230" s="236"/>
      <c r="KQ230" s="236"/>
      <c r="KR230" s="236"/>
      <c r="KT230" s="236"/>
      <c r="KU230" s="236"/>
      <c r="KV230" s="236"/>
      <c r="KW230" s="236"/>
      <c r="KX230" s="236"/>
      <c r="KY230" s="236"/>
      <c r="KZ230" s="236"/>
      <c r="LA230" s="236"/>
      <c r="LB230" s="236"/>
      <c r="LC230" s="236"/>
      <c r="LD230" s="236"/>
      <c r="LE230" s="236"/>
      <c r="LF230" s="236"/>
      <c r="LG230" s="236"/>
      <c r="LH230" s="236"/>
      <c r="LI230" s="236"/>
      <c r="LJ230" s="236"/>
      <c r="LK230" s="236"/>
      <c r="LL230" s="236"/>
      <c r="LM230" s="236"/>
      <c r="LN230" s="236"/>
      <c r="LO230" s="236"/>
      <c r="LP230" s="236"/>
      <c r="LR230" s="236"/>
      <c r="LS230" s="236"/>
      <c r="LT230" s="236"/>
      <c r="LU230" s="236"/>
      <c r="LV230" s="236"/>
      <c r="LW230" s="236"/>
      <c r="LX230" s="236"/>
      <c r="LY230" s="236"/>
      <c r="LZ230" s="236"/>
      <c r="MA230" s="236"/>
      <c r="MB230" s="236"/>
      <c r="MC230" s="236"/>
      <c r="MD230" s="236"/>
      <c r="ME230" s="236"/>
      <c r="MF230" s="236"/>
      <c r="MG230" s="236"/>
      <c r="MH230" s="236"/>
      <c r="MI230" s="236"/>
      <c r="MJ230" s="236"/>
      <c r="MK230" s="236"/>
      <c r="ML230" s="236"/>
      <c r="MM230" s="236"/>
      <c r="MN230" s="236"/>
      <c r="MO230" s="236"/>
      <c r="MP230" s="236"/>
      <c r="MW230" s="236"/>
      <c r="MX230" s="236"/>
      <c r="MY230" s="236"/>
      <c r="MZ230" s="236"/>
      <c r="NA230" s="236"/>
      <c r="NL230" s="486"/>
      <c r="NM230" s="233"/>
      <c r="NN230" s="236"/>
      <c r="NO230" s="236"/>
      <c r="NP230" s="429"/>
      <c r="NQ230" s="1001"/>
      <c r="NR230" s="764"/>
      <c r="NS230" s="764"/>
      <c r="NT230" s="763"/>
      <c r="NU230" s="763"/>
      <c r="NV230" s="763"/>
      <c r="NX230" s="380"/>
      <c r="NY230" s="380"/>
      <c r="OA230" s="256"/>
      <c r="OB230" s="256"/>
      <c r="OC230" s="380"/>
      <c r="OD230" s="281"/>
      <c r="OE230" s="281"/>
      <c r="OF230" s="328"/>
      <c r="OG230" s="255"/>
    </row>
    <row r="231" spans="3:397" ht="18.75" customHeight="1" x14ac:dyDescent="0.3">
      <c r="C231" s="449"/>
      <c r="D231" s="450"/>
      <c r="E231" s="451"/>
      <c r="F231" s="452"/>
      <c r="G231" s="453"/>
      <c r="H231" s="451"/>
      <c r="I231" s="9"/>
      <c r="K231" s="184"/>
      <c r="L231" s="1154"/>
      <c r="M231" s="184"/>
      <c r="N231" s="9"/>
      <c r="P231" s="529"/>
      <c r="R231" s="9"/>
      <c r="T231" s="9"/>
      <c r="U231" s="9"/>
      <c r="V231" s="529"/>
      <c r="W231" s="9"/>
      <c r="X231" s="9"/>
      <c r="Y231" s="53"/>
      <c r="Z231" s="9"/>
      <c r="AA231" s="9"/>
      <c r="AB231" s="53"/>
      <c r="AC231" s="9"/>
      <c r="AD231" s="9"/>
      <c r="AE231" s="53"/>
      <c r="AF231" s="9"/>
      <c r="AG231" s="9"/>
      <c r="AH231" s="9"/>
      <c r="AI231" s="238"/>
      <c r="AJ231" s="9"/>
      <c r="AK231" s="53"/>
      <c r="AL231" s="9"/>
      <c r="AM231" s="9"/>
      <c r="AN231" s="53"/>
      <c r="AO231" s="236"/>
      <c r="AQ231" s="53"/>
      <c r="AR231" s="524"/>
      <c r="AT231" s="53"/>
      <c r="AU231" s="524"/>
      <c r="AW231" s="53"/>
      <c r="AX231" s="524"/>
      <c r="AY231" s="9"/>
      <c r="AZ231" s="9"/>
      <c r="BA231" s="9"/>
      <c r="BB231" s="9"/>
      <c r="BC231" s="9"/>
      <c r="BD231" s="9"/>
      <c r="BE231" s="9"/>
      <c r="BF231" s="9"/>
      <c r="BG231" s="236"/>
      <c r="BH231" s="9"/>
      <c r="BI231" s="9"/>
      <c r="BJ231" s="236"/>
      <c r="BK231" s="9"/>
      <c r="BL231" s="9"/>
      <c r="BM231" s="9"/>
      <c r="BN231" s="9"/>
      <c r="BO231" s="9"/>
      <c r="BP231" s="236"/>
      <c r="BQ231" s="9"/>
      <c r="BR231" s="53"/>
      <c r="BS231" s="9"/>
      <c r="BU231" s="53"/>
      <c r="BV231" s="9"/>
      <c r="BX231" s="9"/>
      <c r="BY231" s="236"/>
      <c r="BZ231" s="9"/>
      <c r="CB231" s="9"/>
      <c r="CC231" s="9"/>
      <c r="CE231" s="9"/>
      <c r="CG231" s="53"/>
      <c r="CH231" s="236"/>
      <c r="CI231" s="9"/>
      <c r="CJ231" s="9"/>
      <c r="CK231" s="9"/>
      <c r="CL231" s="9"/>
      <c r="CM231" s="9"/>
      <c r="CN231" s="9"/>
      <c r="CP231" s="9"/>
      <c r="CR231" s="9"/>
      <c r="CS231" s="9"/>
      <c r="CT231" s="9"/>
      <c r="CU231" s="9"/>
      <c r="CV231" s="9"/>
      <c r="CW231" s="9"/>
      <c r="CX231" s="236"/>
      <c r="CZ231" s="328"/>
      <c r="DA231" s="236"/>
      <c r="DC231" s="328"/>
      <c r="DD231" s="236"/>
      <c r="DF231" s="236"/>
      <c r="DG231" s="236"/>
      <c r="DI231" s="233"/>
      <c r="DJ231" s="233"/>
      <c r="DL231" s="328"/>
      <c r="DM231" s="236"/>
      <c r="DN231" s="236"/>
      <c r="DO231" s="236"/>
      <c r="DP231" s="236"/>
      <c r="DQ231" s="236"/>
      <c r="DR231" s="236"/>
      <c r="DS231" s="236"/>
      <c r="DT231" s="236"/>
      <c r="DU231" s="236"/>
      <c r="DV231" s="236"/>
      <c r="DW231" s="236"/>
      <c r="DX231" s="236"/>
      <c r="DY231" s="236"/>
      <c r="DZ231" s="236"/>
      <c r="EA231" s="236"/>
      <c r="EB231" s="764"/>
      <c r="ED231" s="236"/>
      <c r="EE231" s="236"/>
      <c r="EG231" s="236"/>
      <c r="EH231" s="236"/>
      <c r="EJ231" s="236"/>
      <c r="EK231" s="236"/>
      <c r="EL231" s="236"/>
      <c r="EM231" s="236"/>
      <c r="EN231" s="236"/>
      <c r="EO231" s="236"/>
      <c r="EP231" s="236"/>
      <c r="EQ231" s="236"/>
      <c r="ER231" s="236"/>
      <c r="ES231" s="236"/>
      <c r="ET231" s="236"/>
      <c r="EU231" s="236"/>
      <c r="EV231" s="236"/>
      <c r="EW231" s="236"/>
      <c r="EX231" s="236"/>
      <c r="EY231" s="236"/>
      <c r="EZ231" s="236"/>
      <c r="FA231" s="236"/>
      <c r="FB231" s="236"/>
      <c r="FC231" s="236"/>
      <c r="FD231" s="236"/>
      <c r="FE231" s="236"/>
      <c r="FF231" s="236"/>
      <c r="FG231" s="236"/>
      <c r="FH231" s="236"/>
      <c r="FI231" s="236"/>
      <c r="FJ231" s="236"/>
      <c r="FK231" s="236"/>
      <c r="FL231" s="236"/>
      <c r="FM231" s="236"/>
      <c r="FN231" s="236"/>
      <c r="FO231" s="236"/>
      <c r="FP231" s="236"/>
      <c r="FQ231" s="236"/>
      <c r="FR231" s="236"/>
      <c r="FS231" s="236"/>
      <c r="FT231" s="236"/>
      <c r="FU231" s="236"/>
      <c r="FV231" s="236"/>
      <c r="FW231" s="236"/>
      <c r="FY231" s="236"/>
      <c r="GB231" s="524"/>
      <c r="GC231" s="236"/>
      <c r="GD231" s="557"/>
      <c r="GE231" s="236"/>
      <c r="GF231" s="236"/>
      <c r="GG231" s="557"/>
      <c r="GI231" s="236"/>
      <c r="GJ231" s="557"/>
      <c r="GK231" s="236"/>
      <c r="GL231" s="236"/>
      <c r="GM231" s="236"/>
      <c r="GN231" s="236"/>
      <c r="GO231" s="236"/>
      <c r="GP231" s="236"/>
      <c r="GQ231" s="236"/>
      <c r="GR231" s="236"/>
      <c r="GS231" s="236"/>
      <c r="GT231" s="236"/>
      <c r="GU231" s="236"/>
      <c r="GV231" s="236"/>
      <c r="GW231" s="236"/>
      <c r="GX231" s="236"/>
      <c r="GY231" s="236"/>
      <c r="GZ231" s="236"/>
      <c r="HA231" s="236"/>
      <c r="HB231" s="236"/>
      <c r="HC231" s="236"/>
      <c r="HD231" s="236"/>
      <c r="HF231" s="328"/>
      <c r="HG231" s="328"/>
      <c r="HI231" s="328"/>
      <c r="HJ231" s="328"/>
      <c r="HL231" s="328"/>
      <c r="HM231" s="328"/>
      <c r="HO231" s="328"/>
      <c r="HP231" s="328"/>
      <c r="HR231" s="53"/>
      <c r="HS231" s="9"/>
      <c r="HT231" s="328"/>
      <c r="HU231" s="328"/>
      <c r="HV231" s="328"/>
      <c r="HX231" s="53"/>
      <c r="HY231" s="9"/>
      <c r="HZ231" s="328"/>
      <c r="IA231" s="328"/>
      <c r="IB231" s="328"/>
      <c r="ID231" s="53"/>
      <c r="IE231" s="9"/>
      <c r="IF231" s="328"/>
      <c r="IG231" s="328"/>
      <c r="IH231" s="328"/>
      <c r="IJ231" s="281"/>
      <c r="IK231" s="328"/>
      <c r="IL231" s="9"/>
      <c r="IM231" s="53"/>
      <c r="IN231" s="9"/>
      <c r="IO231" s="328"/>
      <c r="IP231" s="9"/>
      <c r="IQ231" s="9"/>
      <c r="IR231" s="9"/>
      <c r="IS231" s="53"/>
      <c r="IT231" s="9"/>
      <c r="IU231" s="328"/>
      <c r="IV231" s="53"/>
      <c r="IW231" s="9"/>
      <c r="IX231" s="9"/>
      <c r="IY231" s="53"/>
      <c r="IZ231" s="9"/>
      <c r="JA231" s="9"/>
      <c r="JB231" s="901"/>
      <c r="JC231" s="9"/>
      <c r="JD231" s="328"/>
      <c r="JE231" s="53"/>
      <c r="JF231" s="9"/>
      <c r="JG231" s="9"/>
      <c r="JH231" s="53"/>
      <c r="JI231" s="9"/>
      <c r="JJ231" s="9"/>
      <c r="JK231" s="53"/>
      <c r="JL231" s="9"/>
      <c r="JM231" s="9"/>
      <c r="JN231" s="53"/>
      <c r="JO231" s="9"/>
      <c r="JP231" s="328"/>
      <c r="JQ231" s="328"/>
      <c r="JR231" s="9"/>
      <c r="JT231" s="236"/>
      <c r="JU231" s="236"/>
      <c r="JV231" s="236"/>
      <c r="JW231" s="236"/>
      <c r="JX231" s="236"/>
      <c r="JY231" s="236"/>
      <c r="JZ231" s="236"/>
      <c r="KA231" s="236"/>
      <c r="KB231" s="236"/>
      <c r="KC231" s="236"/>
      <c r="KD231" s="236"/>
      <c r="KE231" s="236"/>
      <c r="KF231" s="236"/>
      <c r="KG231" s="236"/>
      <c r="KH231" s="236"/>
      <c r="KI231" s="236"/>
      <c r="KJ231" s="236"/>
      <c r="KK231" s="236"/>
      <c r="KL231" s="236"/>
      <c r="KM231" s="236"/>
      <c r="KN231" s="236"/>
      <c r="KO231" s="236"/>
      <c r="KP231" s="236"/>
      <c r="KQ231" s="236"/>
      <c r="KR231" s="236"/>
      <c r="KT231" s="236"/>
      <c r="KU231" s="236"/>
      <c r="KV231" s="236"/>
      <c r="KW231" s="236"/>
      <c r="KX231" s="236"/>
      <c r="KY231" s="236"/>
      <c r="KZ231" s="236"/>
      <c r="LA231" s="236"/>
      <c r="LB231" s="236"/>
      <c r="LC231" s="236"/>
      <c r="LD231" s="236"/>
      <c r="LE231" s="236"/>
      <c r="LF231" s="236"/>
      <c r="LG231" s="236"/>
      <c r="LH231" s="236"/>
      <c r="LI231" s="236"/>
      <c r="LJ231" s="236"/>
      <c r="LK231" s="236"/>
      <c r="LL231" s="236"/>
      <c r="LM231" s="236"/>
      <c r="LN231" s="236"/>
      <c r="LO231" s="236"/>
      <c r="LP231" s="236"/>
      <c r="LR231" s="236"/>
      <c r="LS231" s="236"/>
      <c r="LT231" s="236"/>
      <c r="LU231" s="236"/>
      <c r="LV231" s="236"/>
      <c r="LW231" s="236"/>
      <c r="LX231" s="236"/>
      <c r="LY231" s="236"/>
      <c r="LZ231" s="236"/>
      <c r="MA231" s="236"/>
      <c r="MB231" s="236"/>
      <c r="MC231" s="236"/>
      <c r="MD231" s="236"/>
      <c r="ME231" s="236"/>
      <c r="MF231" s="236"/>
      <c r="MG231" s="236"/>
      <c r="MH231" s="236"/>
      <c r="MI231" s="236"/>
      <c r="MJ231" s="236"/>
      <c r="MK231" s="236"/>
      <c r="ML231" s="236"/>
      <c r="MM231" s="236"/>
      <c r="MN231" s="236"/>
      <c r="MO231" s="236"/>
      <c r="MP231" s="236"/>
      <c r="MW231" s="236"/>
      <c r="MX231" s="236"/>
      <c r="MY231" s="236"/>
      <c r="MZ231" s="236"/>
      <c r="NA231" s="236"/>
      <c r="NB231" s="233"/>
      <c r="NL231" s="486"/>
      <c r="NM231" s="233"/>
      <c r="NN231" s="236"/>
      <c r="NO231" s="236"/>
      <c r="NP231" s="429"/>
      <c r="NQ231" s="1001"/>
      <c r="NR231" s="764"/>
      <c r="NS231" s="764"/>
      <c r="NT231" s="763"/>
      <c r="NU231" s="763"/>
      <c r="NV231" s="763"/>
      <c r="NX231" s="380"/>
      <c r="NY231" s="380"/>
      <c r="OA231" s="256"/>
      <c r="OB231" s="256"/>
      <c r="OC231" s="380"/>
      <c r="OD231" s="281"/>
      <c r="OE231" s="281"/>
      <c r="OF231" s="328"/>
      <c r="OG231" s="255"/>
    </row>
    <row r="232" spans="3:397" ht="18.75" customHeight="1" x14ac:dyDescent="0.3">
      <c r="C232" s="449"/>
      <c r="D232" s="450"/>
      <c r="E232" s="451"/>
      <c r="F232" s="452"/>
      <c r="G232" s="453"/>
      <c r="H232" s="451"/>
      <c r="I232" s="9"/>
      <c r="K232" s="184"/>
      <c r="L232" s="1154"/>
      <c r="M232" s="184"/>
      <c r="N232" s="9"/>
      <c r="P232" s="529"/>
      <c r="R232" s="9"/>
      <c r="T232" s="9"/>
      <c r="U232" s="9"/>
      <c r="V232" s="529"/>
      <c r="W232" s="9"/>
      <c r="X232" s="9"/>
      <c r="Y232" s="53"/>
      <c r="Z232" s="9"/>
      <c r="AA232" s="9"/>
      <c r="AB232" s="53"/>
      <c r="AC232" s="9"/>
      <c r="AD232" s="9"/>
      <c r="AE232" s="53"/>
      <c r="AF232" s="9"/>
      <c r="AG232" s="9"/>
      <c r="AH232" s="9"/>
      <c r="AI232" s="238"/>
      <c r="AJ232" s="9"/>
      <c r="AK232" s="53"/>
      <c r="AL232" s="9"/>
      <c r="AM232" s="9"/>
      <c r="AN232" s="53"/>
      <c r="AO232" s="236"/>
      <c r="AQ232" s="53"/>
      <c r="AR232" s="524"/>
      <c r="AT232" s="53"/>
      <c r="AU232" s="524"/>
      <c r="AW232" s="53"/>
      <c r="AX232" s="524"/>
      <c r="AY232" s="9"/>
      <c r="AZ232" s="9"/>
      <c r="BA232" s="9"/>
      <c r="BB232" s="9"/>
      <c r="BC232" s="9"/>
      <c r="BD232" s="9"/>
      <c r="BE232" s="9"/>
      <c r="BF232" s="9"/>
      <c r="BG232" s="236"/>
      <c r="BH232" s="9"/>
      <c r="BI232" s="9"/>
      <c r="BJ232" s="236"/>
      <c r="BK232" s="9"/>
      <c r="BL232" s="9"/>
      <c r="BM232" s="9"/>
      <c r="BN232" s="9"/>
      <c r="BO232" s="9"/>
      <c r="BP232" s="236"/>
      <c r="BQ232" s="9"/>
      <c r="BR232" s="53"/>
      <c r="BS232" s="9"/>
      <c r="BU232" s="53"/>
      <c r="BV232" s="9"/>
      <c r="BX232" s="9"/>
      <c r="BY232" s="236"/>
      <c r="BZ232" s="9"/>
      <c r="CB232" s="9"/>
      <c r="CC232" s="9"/>
      <c r="CE232" s="9"/>
      <c r="CG232" s="53"/>
      <c r="CH232" s="236"/>
      <c r="CI232" s="9"/>
      <c r="CJ232" s="9"/>
      <c r="CK232" s="9"/>
      <c r="CL232" s="9"/>
      <c r="CM232" s="9"/>
      <c r="CN232" s="9"/>
      <c r="CP232" s="9"/>
      <c r="CR232" s="9"/>
      <c r="CS232" s="9"/>
      <c r="CT232" s="9"/>
      <c r="CU232" s="9"/>
      <c r="CV232" s="9"/>
      <c r="CW232" s="9"/>
      <c r="CX232" s="236"/>
      <c r="CZ232" s="328"/>
      <c r="DA232" s="236"/>
      <c r="DC232" s="328"/>
      <c r="DD232" s="236"/>
      <c r="DF232" s="236"/>
      <c r="DG232" s="236"/>
      <c r="DI232" s="233"/>
      <c r="DJ232" s="233"/>
      <c r="DL232" s="328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764"/>
      <c r="ED232" s="236"/>
      <c r="EE232" s="236"/>
      <c r="EG232" s="236"/>
      <c r="EH232" s="236"/>
      <c r="EJ232" s="236"/>
      <c r="EK232" s="236"/>
      <c r="EL232" s="236"/>
      <c r="EM232" s="236"/>
      <c r="EN232" s="236"/>
      <c r="EO232" s="236"/>
      <c r="EP232" s="236"/>
      <c r="EQ232" s="236"/>
      <c r="ER232" s="236"/>
      <c r="ES232" s="236"/>
      <c r="ET232" s="236"/>
      <c r="EU232" s="236"/>
      <c r="EV232" s="236"/>
      <c r="EW232" s="236"/>
      <c r="EX232" s="236"/>
      <c r="EY232" s="236"/>
      <c r="EZ232" s="236"/>
      <c r="FA232" s="236"/>
      <c r="FB232" s="236"/>
      <c r="FC232" s="236"/>
      <c r="FD232" s="236"/>
      <c r="FE232" s="236"/>
      <c r="FF232" s="236"/>
      <c r="FG232" s="236"/>
      <c r="FH232" s="236"/>
      <c r="FI232" s="236"/>
      <c r="FJ232" s="236"/>
      <c r="FK232" s="236"/>
      <c r="FL232" s="236"/>
      <c r="FM232" s="236"/>
      <c r="FN232" s="236"/>
      <c r="FO232" s="236"/>
      <c r="FP232" s="236"/>
      <c r="FQ232" s="236"/>
      <c r="FR232" s="236"/>
      <c r="FS232" s="236"/>
      <c r="FT232" s="236"/>
      <c r="FU232" s="236"/>
      <c r="FV232" s="236"/>
      <c r="FW232" s="236"/>
      <c r="FY232" s="236"/>
      <c r="GB232" s="524"/>
      <c r="GC232" s="236"/>
      <c r="GD232" s="557"/>
      <c r="GE232" s="236"/>
      <c r="GF232" s="236"/>
      <c r="GG232" s="557"/>
      <c r="GI232" s="236"/>
      <c r="GJ232" s="557"/>
      <c r="GK232" s="236"/>
      <c r="GL232" s="236"/>
      <c r="GM232" s="236"/>
      <c r="GN232" s="236"/>
      <c r="GO232" s="236"/>
      <c r="GP232" s="236"/>
      <c r="GQ232" s="236"/>
      <c r="GR232" s="236"/>
      <c r="GS232" s="236"/>
      <c r="GT232" s="236"/>
      <c r="GU232" s="236"/>
      <c r="GV232" s="236"/>
      <c r="GW232" s="236"/>
      <c r="GX232" s="236"/>
      <c r="GY232" s="236"/>
      <c r="GZ232" s="236"/>
      <c r="HA232" s="236"/>
      <c r="HB232" s="236"/>
      <c r="HC232" s="236"/>
      <c r="HD232" s="236"/>
      <c r="HF232" s="328"/>
      <c r="HG232" s="328"/>
      <c r="HI232" s="328"/>
      <c r="HJ232" s="328"/>
      <c r="HL232" s="328"/>
      <c r="HM232" s="328"/>
      <c r="HO232" s="328"/>
      <c r="HP232" s="328"/>
      <c r="HR232" s="53"/>
      <c r="HS232" s="9"/>
      <c r="HT232" s="328"/>
      <c r="HU232" s="328"/>
      <c r="HV232" s="328"/>
      <c r="HX232" s="53"/>
      <c r="HY232" s="9"/>
      <c r="HZ232" s="328"/>
      <c r="IA232" s="328"/>
      <c r="IB232" s="328"/>
      <c r="ID232" s="53"/>
      <c r="IE232" s="9"/>
      <c r="IF232" s="328"/>
      <c r="IG232" s="328"/>
      <c r="IH232" s="328"/>
      <c r="IJ232" s="281"/>
      <c r="IK232" s="328"/>
      <c r="IL232" s="9"/>
      <c r="IM232" s="53"/>
      <c r="IN232" s="9"/>
      <c r="IO232" s="328"/>
      <c r="IP232" s="9"/>
      <c r="IQ232" s="9"/>
      <c r="IR232" s="9"/>
      <c r="IS232" s="53"/>
      <c r="IT232" s="9"/>
      <c r="IU232" s="328"/>
      <c r="IV232" s="53"/>
      <c r="IW232" s="9"/>
      <c r="IX232" s="9"/>
      <c r="IY232" s="53"/>
      <c r="IZ232" s="9"/>
      <c r="JA232" s="9"/>
      <c r="JB232" s="901"/>
      <c r="JC232" s="9"/>
      <c r="JD232" s="328"/>
      <c r="JE232" s="53"/>
      <c r="JF232" s="9"/>
      <c r="JG232" s="9"/>
      <c r="JH232" s="53"/>
      <c r="JI232" s="9"/>
      <c r="JJ232" s="9"/>
      <c r="JK232" s="53"/>
      <c r="JL232" s="9"/>
      <c r="JM232" s="9"/>
      <c r="JN232" s="53"/>
      <c r="JO232" s="9"/>
      <c r="JP232" s="328"/>
      <c r="JQ232" s="328"/>
      <c r="JR232" s="9"/>
      <c r="JT232" s="236"/>
      <c r="JU232" s="236"/>
      <c r="JV232" s="236"/>
      <c r="JW232" s="236"/>
      <c r="JX232" s="236"/>
      <c r="JY232" s="236"/>
      <c r="JZ232" s="236"/>
      <c r="KA232" s="236"/>
      <c r="KB232" s="236"/>
      <c r="KC232" s="236"/>
      <c r="KD232" s="236"/>
      <c r="KE232" s="236"/>
      <c r="KF232" s="236"/>
      <c r="KG232" s="236"/>
      <c r="KH232" s="236"/>
      <c r="KI232" s="236"/>
      <c r="KJ232" s="236"/>
      <c r="KK232" s="236"/>
      <c r="KL232" s="236"/>
      <c r="KM232" s="236"/>
      <c r="KN232" s="236"/>
      <c r="KO232" s="236"/>
      <c r="KP232" s="236"/>
      <c r="KQ232" s="236"/>
      <c r="KR232" s="236"/>
      <c r="KT232" s="236"/>
      <c r="KU232" s="236"/>
      <c r="KV232" s="236"/>
      <c r="KW232" s="236"/>
      <c r="KX232" s="236"/>
      <c r="KY232" s="236"/>
      <c r="KZ232" s="236"/>
      <c r="LA232" s="236"/>
      <c r="LB232" s="236"/>
      <c r="LC232" s="236"/>
      <c r="LD232" s="236"/>
      <c r="LE232" s="236"/>
      <c r="LF232" s="236"/>
      <c r="LG232" s="236"/>
      <c r="LH232" s="236"/>
      <c r="LI232" s="236"/>
      <c r="LJ232" s="236"/>
      <c r="LK232" s="236"/>
      <c r="LL232" s="236"/>
      <c r="LM232" s="236"/>
      <c r="LN232" s="236"/>
      <c r="LO232" s="236"/>
      <c r="LP232" s="236"/>
      <c r="LR232" s="236"/>
      <c r="LS232" s="236"/>
      <c r="LT232" s="236"/>
      <c r="LU232" s="236"/>
      <c r="LV232" s="236"/>
      <c r="LW232" s="236"/>
      <c r="LX232" s="236"/>
      <c r="LY232" s="236"/>
      <c r="LZ232" s="236"/>
      <c r="MA232" s="236"/>
      <c r="MB232" s="236"/>
      <c r="MC232" s="236"/>
      <c r="MD232" s="236"/>
      <c r="ME232" s="236"/>
      <c r="MF232" s="236"/>
      <c r="MG232" s="236"/>
      <c r="MH232" s="236"/>
      <c r="MI232" s="236"/>
      <c r="MJ232" s="236"/>
      <c r="MK232" s="236"/>
      <c r="ML232" s="236"/>
      <c r="MM232" s="236"/>
      <c r="MN232" s="236"/>
      <c r="MO232" s="236"/>
      <c r="MP232" s="236"/>
      <c r="MW232" s="236"/>
      <c r="MX232" s="236"/>
      <c r="MY232" s="236"/>
      <c r="MZ232" s="236"/>
      <c r="NA232" s="236"/>
      <c r="NB232" s="233"/>
      <c r="NL232" s="486"/>
      <c r="NM232" s="233"/>
      <c r="NN232" s="236"/>
      <c r="NO232" s="236"/>
      <c r="NP232" s="429"/>
      <c r="NQ232" s="1001"/>
      <c r="NR232" s="764"/>
      <c r="NS232" s="764"/>
      <c r="NT232" s="763"/>
      <c r="NU232" s="763"/>
      <c r="NV232" s="763"/>
      <c r="NX232" s="380"/>
      <c r="NY232" s="380"/>
      <c r="OA232" s="256"/>
      <c r="OB232" s="256"/>
      <c r="OC232" s="380"/>
      <c r="OD232" s="281"/>
      <c r="OE232" s="281"/>
      <c r="OF232" s="328"/>
      <c r="OG232" s="255"/>
    </row>
    <row r="233" spans="3:397" ht="18.75" customHeight="1" x14ac:dyDescent="0.3">
      <c r="C233" s="449"/>
      <c r="D233" s="450"/>
      <c r="E233" s="451"/>
      <c r="F233" s="452"/>
      <c r="G233" s="453"/>
      <c r="H233" s="451"/>
      <c r="I233" s="9"/>
      <c r="K233" s="184"/>
      <c r="L233" s="1154"/>
      <c r="M233" s="184"/>
      <c r="N233" s="9"/>
      <c r="P233" s="529"/>
      <c r="R233" s="9"/>
      <c r="T233" s="9"/>
      <c r="U233" s="9"/>
      <c r="V233" s="529"/>
      <c r="W233" s="9"/>
      <c r="X233" s="9"/>
      <c r="Y233" s="53"/>
      <c r="Z233" s="9"/>
      <c r="AA233" s="9"/>
      <c r="AB233" s="53"/>
      <c r="AC233" s="9"/>
      <c r="AD233" s="9"/>
      <c r="AE233" s="53"/>
      <c r="AF233" s="9"/>
      <c r="AG233" s="9"/>
      <c r="AH233" s="9"/>
      <c r="AI233" s="238"/>
      <c r="AJ233" s="9"/>
      <c r="AK233" s="53"/>
      <c r="AL233" s="9"/>
      <c r="AM233" s="9"/>
      <c r="AN233" s="53"/>
      <c r="AO233" s="236"/>
      <c r="AQ233" s="53"/>
      <c r="AR233" s="524"/>
      <c r="AT233" s="53"/>
      <c r="AU233" s="524"/>
      <c r="AW233" s="53"/>
      <c r="AX233" s="524"/>
      <c r="AY233" s="9"/>
      <c r="AZ233" s="9"/>
      <c r="BA233" s="9"/>
      <c r="BB233" s="9"/>
      <c r="BC233" s="9"/>
      <c r="BD233" s="9"/>
      <c r="BE233" s="9"/>
      <c r="BF233" s="9"/>
      <c r="BG233" s="236"/>
      <c r="BH233" s="9"/>
      <c r="BI233" s="9"/>
      <c r="BJ233" s="236"/>
      <c r="BK233" s="9"/>
      <c r="BL233" s="9"/>
      <c r="BM233" s="9"/>
      <c r="BN233" s="9"/>
      <c r="BO233" s="9"/>
      <c r="BP233" s="236"/>
      <c r="BQ233" s="9"/>
      <c r="BR233" s="53"/>
      <c r="BS233" s="9"/>
      <c r="BU233" s="53"/>
      <c r="BV233" s="9"/>
      <c r="BX233" s="9"/>
      <c r="BY233" s="236"/>
      <c r="BZ233" s="9"/>
      <c r="CB233" s="9"/>
      <c r="CC233" s="9"/>
      <c r="CE233" s="9"/>
      <c r="CG233" s="53"/>
      <c r="CH233" s="236"/>
      <c r="CI233" s="9"/>
      <c r="CJ233" s="9"/>
      <c r="CK233" s="9"/>
      <c r="CL233" s="9"/>
      <c r="CM233" s="9"/>
      <c r="CN233" s="9"/>
      <c r="CP233" s="9"/>
      <c r="CR233" s="9"/>
      <c r="CS233" s="9"/>
      <c r="CT233" s="9"/>
      <c r="CU233" s="9"/>
      <c r="CV233" s="9"/>
      <c r="CW233" s="9"/>
      <c r="CX233" s="236"/>
      <c r="CZ233" s="328"/>
      <c r="DA233" s="236"/>
      <c r="DC233" s="328"/>
      <c r="DD233" s="236"/>
      <c r="DF233" s="236"/>
      <c r="DG233" s="236"/>
      <c r="DI233" s="233"/>
      <c r="DJ233" s="233"/>
      <c r="DL233" s="328"/>
      <c r="DM233" s="236"/>
      <c r="DN233" s="236"/>
      <c r="DO233" s="236"/>
      <c r="DP233" s="236"/>
      <c r="DQ233" s="236"/>
      <c r="DR233" s="236"/>
      <c r="DS233" s="236"/>
      <c r="DT233" s="236"/>
      <c r="DU233" s="236"/>
      <c r="DV233" s="236"/>
      <c r="DW233" s="236"/>
      <c r="DX233" s="236"/>
      <c r="DY233" s="236"/>
      <c r="DZ233" s="236"/>
      <c r="EA233" s="236"/>
      <c r="EB233" s="764"/>
      <c r="ED233" s="236"/>
      <c r="EE233" s="236"/>
      <c r="EG233" s="236"/>
      <c r="EH233" s="236"/>
      <c r="EJ233" s="236"/>
      <c r="EK233" s="236"/>
      <c r="EL233" s="236"/>
      <c r="EM233" s="236"/>
      <c r="EN233" s="236"/>
      <c r="EO233" s="236"/>
      <c r="EP233" s="236"/>
      <c r="EQ233" s="236"/>
      <c r="ER233" s="236"/>
      <c r="ES233" s="236"/>
      <c r="ET233" s="236"/>
      <c r="EU233" s="236"/>
      <c r="EV233" s="236"/>
      <c r="EW233" s="236"/>
      <c r="EX233" s="236"/>
      <c r="EY233" s="236"/>
      <c r="EZ233" s="236"/>
      <c r="FA233" s="236"/>
      <c r="FB233" s="236"/>
      <c r="FC233" s="236"/>
      <c r="FD233" s="236"/>
      <c r="FE233" s="236"/>
      <c r="FF233" s="236"/>
      <c r="FG233" s="236"/>
      <c r="FH233" s="236"/>
      <c r="FI233" s="236"/>
      <c r="FJ233" s="236"/>
      <c r="FK233" s="236"/>
      <c r="FL233" s="236"/>
      <c r="FM233" s="236"/>
      <c r="FN233" s="236"/>
      <c r="FO233" s="236"/>
      <c r="FP233" s="236"/>
      <c r="FQ233" s="236"/>
      <c r="FR233" s="236"/>
      <c r="FS233" s="236"/>
      <c r="FT233" s="236"/>
      <c r="FU233" s="236"/>
      <c r="FV233" s="236"/>
      <c r="FW233" s="236"/>
      <c r="FY233" s="236"/>
      <c r="GB233" s="524"/>
      <c r="GC233" s="236"/>
      <c r="GD233" s="557"/>
      <c r="GE233" s="236"/>
      <c r="GF233" s="236"/>
      <c r="GG233" s="557"/>
      <c r="GI233" s="236"/>
      <c r="GJ233" s="557"/>
      <c r="GK233" s="236"/>
      <c r="GL233" s="236"/>
      <c r="GM233" s="236"/>
      <c r="GN233" s="236"/>
      <c r="GO233" s="236"/>
      <c r="GP233" s="236"/>
      <c r="GQ233" s="236"/>
      <c r="GR233" s="236"/>
      <c r="GS233" s="236"/>
      <c r="GT233" s="236"/>
      <c r="GU233" s="236"/>
      <c r="GV233" s="236"/>
      <c r="GW233" s="236"/>
      <c r="GX233" s="236"/>
      <c r="GY233" s="236"/>
      <c r="GZ233" s="236"/>
      <c r="HA233" s="236"/>
      <c r="HB233" s="236"/>
      <c r="HC233" s="236"/>
      <c r="HD233" s="236"/>
      <c r="HF233" s="328"/>
      <c r="HG233" s="328"/>
      <c r="HI233" s="328"/>
      <c r="HJ233" s="328"/>
      <c r="HL233" s="328"/>
      <c r="HM233" s="328"/>
      <c r="HO233" s="328"/>
      <c r="HP233" s="328"/>
      <c r="HR233" s="53"/>
      <c r="HS233" s="9"/>
      <c r="HT233" s="328"/>
      <c r="HU233" s="328"/>
      <c r="HV233" s="328"/>
      <c r="HX233" s="53"/>
      <c r="HY233" s="9"/>
      <c r="HZ233" s="328"/>
      <c r="IA233" s="328"/>
      <c r="IB233" s="328"/>
      <c r="ID233" s="53"/>
      <c r="IE233" s="9"/>
      <c r="IF233" s="328"/>
      <c r="IG233" s="328"/>
      <c r="IH233" s="328"/>
      <c r="IJ233" s="281"/>
      <c r="IK233" s="328"/>
      <c r="IL233" s="9"/>
      <c r="IM233" s="53"/>
      <c r="IN233" s="9"/>
      <c r="IO233" s="328"/>
      <c r="IP233" s="9"/>
      <c r="IQ233" s="9"/>
      <c r="IR233" s="9"/>
      <c r="IS233" s="53"/>
      <c r="IT233" s="9"/>
      <c r="IU233" s="328"/>
      <c r="IV233" s="53"/>
      <c r="IW233" s="9"/>
      <c r="IX233" s="9"/>
      <c r="IY233" s="53"/>
      <c r="IZ233" s="9"/>
      <c r="JA233" s="9"/>
      <c r="JB233" s="901"/>
      <c r="JC233" s="9"/>
      <c r="JD233" s="328"/>
      <c r="JE233" s="53"/>
      <c r="JF233" s="9"/>
      <c r="JG233" s="9"/>
      <c r="JH233" s="53"/>
      <c r="JI233" s="9"/>
      <c r="JJ233" s="9"/>
      <c r="JK233" s="53"/>
      <c r="JL233" s="9"/>
      <c r="JM233" s="9"/>
      <c r="JN233" s="53"/>
      <c r="JO233" s="9"/>
      <c r="JP233" s="328"/>
      <c r="JQ233" s="328"/>
      <c r="JR233" s="9"/>
      <c r="JT233" s="236"/>
      <c r="JU233" s="236"/>
      <c r="JV233" s="236"/>
      <c r="JW233" s="236"/>
      <c r="JX233" s="236"/>
      <c r="JY233" s="236"/>
      <c r="JZ233" s="236"/>
      <c r="KA233" s="236"/>
      <c r="KB233" s="236"/>
      <c r="KC233" s="236"/>
      <c r="KD233" s="236"/>
      <c r="KE233" s="236"/>
      <c r="KF233" s="236"/>
      <c r="KG233" s="236"/>
      <c r="KH233" s="236"/>
      <c r="KI233" s="236"/>
      <c r="KJ233" s="236"/>
      <c r="KK233" s="236"/>
      <c r="KL233" s="236"/>
      <c r="KM233" s="236"/>
      <c r="KN233" s="236"/>
      <c r="KO233" s="236"/>
      <c r="KP233" s="236"/>
      <c r="KQ233" s="236"/>
      <c r="KR233" s="236"/>
      <c r="KT233" s="236"/>
      <c r="KU233" s="236"/>
      <c r="KV233" s="236"/>
      <c r="KW233" s="236"/>
      <c r="KX233" s="236"/>
      <c r="KY233" s="236"/>
      <c r="KZ233" s="236"/>
      <c r="LA233" s="236"/>
      <c r="LB233" s="236"/>
      <c r="LC233" s="236"/>
      <c r="LD233" s="236"/>
      <c r="LE233" s="236"/>
      <c r="LF233" s="236"/>
      <c r="LG233" s="236"/>
      <c r="LH233" s="236"/>
      <c r="LI233" s="236"/>
      <c r="LJ233" s="236"/>
      <c r="LK233" s="236"/>
      <c r="LL233" s="236"/>
      <c r="LM233" s="236"/>
      <c r="LN233" s="236"/>
      <c r="LO233" s="236"/>
      <c r="LP233" s="236"/>
      <c r="LR233" s="236"/>
      <c r="LS233" s="236"/>
      <c r="LT233" s="236"/>
      <c r="LU233" s="236"/>
      <c r="LV233" s="236"/>
      <c r="LW233" s="236"/>
      <c r="LX233" s="236"/>
      <c r="LY233" s="236"/>
      <c r="LZ233" s="236"/>
      <c r="MA233" s="236"/>
      <c r="MB233" s="236"/>
      <c r="MC233" s="236"/>
      <c r="MD233" s="236"/>
      <c r="ME233" s="236"/>
      <c r="MF233" s="236"/>
      <c r="MG233" s="236"/>
      <c r="MH233" s="236"/>
      <c r="MI233" s="236"/>
      <c r="MJ233" s="236"/>
      <c r="MK233" s="236"/>
      <c r="ML233" s="236"/>
      <c r="MM233" s="236"/>
      <c r="MN233" s="236"/>
      <c r="MO233" s="236"/>
      <c r="MP233" s="236"/>
      <c r="MW233" s="236"/>
      <c r="MX233" s="236"/>
      <c r="MY233" s="236"/>
      <c r="MZ233" s="236"/>
      <c r="NA233" s="236"/>
      <c r="NB233" s="233"/>
      <c r="NL233" s="486"/>
      <c r="NM233" s="233"/>
      <c r="NN233" s="236"/>
      <c r="NO233" s="236"/>
      <c r="NP233" s="429"/>
      <c r="NQ233" s="1001"/>
      <c r="NR233" s="764"/>
      <c r="NS233" s="764"/>
      <c r="NT233" s="763"/>
      <c r="NU233" s="763"/>
      <c r="NV233" s="763"/>
      <c r="NW233" s="357"/>
      <c r="NX233" s="380"/>
      <c r="NY233" s="380"/>
      <c r="OA233" s="256"/>
      <c r="OB233" s="256"/>
      <c r="OC233" s="380"/>
      <c r="OD233" s="281"/>
      <c r="OE233" s="281"/>
      <c r="OF233" s="328"/>
      <c r="OG233" s="255"/>
    </row>
    <row r="234" spans="3:397" ht="18.75" customHeight="1" x14ac:dyDescent="0.3">
      <c r="C234" s="449"/>
      <c r="D234" s="450"/>
      <c r="E234" s="451"/>
      <c r="F234" s="452"/>
      <c r="G234" s="453"/>
      <c r="H234" s="451"/>
      <c r="I234" s="9"/>
      <c r="K234" s="184"/>
      <c r="L234" s="1154"/>
      <c r="M234" s="184"/>
      <c r="N234" s="9"/>
      <c r="P234" s="529"/>
      <c r="R234" s="9"/>
      <c r="T234" s="9"/>
      <c r="U234" s="9"/>
      <c r="V234" s="529"/>
      <c r="W234" s="9"/>
      <c r="X234" s="9"/>
      <c r="Y234" s="53"/>
      <c r="Z234" s="9"/>
      <c r="AA234" s="9"/>
      <c r="AB234" s="53"/>
      <c r="AC234" s="9"/>
      <c r="AD234" s="9"/>
      <c r="AE234" s="53"/>
      <c r="AF234" s="9"/>
      <c r="AG234" s="9"/>
      <c r="AH234" s="9"/>
      <c r="AI234" s="238"/>
      <c r="AJ234" s="9"/>
      <c r="AK234" s="53"/>
      <c r="AL234" s="9"/>
      <c r="AM234" s="9"/>
      <c r="AN234" s="53"/>
      <c r="AO234" s="236"/>
      <c r="AQ234" s="53"/>
      <c r="AR234" s="524"/>
      <c r="AT234" s="53"/>
      <c r="AU234" s="524"/>
      <c r="AW234" s="53"/>
      <c r="AX234" s="524"/>
      <c r="AY234" s="9"/>
      <c r="AZ234" s="9"/>
      <c r="BA234" s="9"/>
      <c r="BB234" s="9"/>
      <c r="BC234" s="9"/>
      <c r="BD234" s="9"/>
      <c r="BE234" s="9"/>
      <c r="BF234" s="9"/>
      <c r="BG234" s="236"/>
      <c r="BH234" s="9"/>
      <c r="BI234" s="9"/>
      <c r="BJ234" s="236"/>
      <c r="BK234" s="9"/>
      <c r="BL234" s="9"/>
      <c r="BM234" s="9"/>
      <c r="BN234" s="9"/>
      <c r="BO234" s="9"/>
      <c r="BP234" s="236"/>
      <c r="BQ234" s="9"/>
      <c r="BR234" s="53"/>
      <c r="BS234" s="9"/>
      <c r="BU234" s="53"/>
      <c r="BV234" s="9"/>
      <c r="BX234" s="9"/>
      <c r="BY234" s="236"/>
      <c r="BZ234" s="9"/>
      <c r="CB234" s="9"/>
      <c r="CC234" s="9"/>
      <c r="CE234" s="9"/>
      <c r="CG234" s="53"/>
      <c r="CH234" s="236"/>
      <c r="CI234" s="9"/>
      <c r="CJ234" s="9"/>
      <c r="CK234" s="9"/>
      <c r="CL234" s="9"/>
      <c r="CM234" s="9"/>
      <c r="CN234" s="9"/>
      <c r="CP234" s="9"/>
      <c r="CR234" s="9"/>
      <c r="CS234" s="9"/>
      <c r="CT234" s="9"/>
      <c r="CU234" s="9"/>
      <c r="CV234" s="9"/>
      <c r="CW234" s="9"/>
      <c r="CX234" s="236"/>
      <c r="CZ234" s="328"/>
      <c r="DA234" s="236"/>
      <c r="DC234" s="328"/>
      <c r="DD234" s="236"/>
      <c r="DF234" s="236"/>
      <c r="DG234" s="236"/>
      <c r="DI234" s="233"/>
      <c r="DJ234" s="233"/>
      <c r="DL234" s="328"/>
      <c r="DM234" s="236"/>
      <c r="DN234" s="236"/>
      <c r="DO234" s="236"/>
      <c r="DP234" s="236"/>
      <c r="DQ234" s="236"/>
      <c r="DR234" s="236"/>
      <c r="DS234" s="236"/>
      <c r="DT234" s="236"/>
      <c r="DU234" s="236"/>
      <c r="DV234" s="236"/>
      <c r="DW234" s="236"/>
      <c r="DX234" s="236"/>
      <c r="DY234" s="236"/>
      <c r="DZ234" s="236"/>
      <c r="EA234" s="236"/>
      <c r="EB234" s="764"/>
      <c r="ED234" s="236"/>
      <c r="EE234" s="236"/>
      <c r="EG234" s="236"/>
      <c r="EH234" s="236"/>
      <c r="EJ234" s="236"/>
      <c r="EK234" s="236"/>
      <c r="EL234" s="236"/>
      <c r="EM234" s="236"/>
      <c r="EN234" s="236"/>
      <c r="EO234" s="236"/>
      <c r="EP234" s="236"/>
      <c r="EQ234" s="236"/>
      <c r="ER234" s="236"/>
      <c r="ES234" s="236"/>
      <c r="ET234" s="236"/>
      <c r="EU234" s="236"/>
      <c r="EV234" s="236"/>
      <c r="EW234" s="236"/>
      <c r="EX234" s="236"/>
      <c r="EY234" s="236"/>
      <c r="EZ234" s="236"/>
      <c r="FA234" s="236"/>
      <c r="FB234" s="236"/>
      <c r="FC234" s="236"/>
      <c r="FD234" s="236"/>
      <c r="FE234" s="236"/>
      <c r="FF234" s="236"/>
      <c r="FG234" s="236"/>
      <c r="FH234" s="236"/>
      <c r="FI234" s="236"/>
      <c r="FJ234" s="236"/>
      <c r="FK234" s="236"/>
      <c r="FL234" s="236"/>
      <c r="FM234" s="236"/>
      <c r="FN234" s="236"/>
      <c r="FO234" s="236"/>
      <c r="FP234" s="236"/>
      <c r="FQ234" s="236"/>
      <c r="FR234" s="236"/>
      <c r="FS234" s="236"/>
      <c r="FT234" s="236"/>
      <c r="FU234" s="236"/>
      <c r="FV234" s="236"/>
      <c r="FW234" s="236"/>
      <c r="FY234" s="236"/>
      <c r="GB234" s="524"/>
      <c r="GC234" s="236"/>
      <c r="GD234" s="557"/>
      <c r="GE234" s="236"/>
      <c r="GF234" s="236"/>
      <c r="GG234" s="557"/>
      <c r="GI234" s="236"/>
      <c r="GJ234" s="557"/>
      <c r="GK234" s="236"/>
      <c r="GL234" s="236"/>
      <c r="GM234" s="236"/>
      <c r="GN234" s="236"/>
      <c r="GO234" s="236"/>
      <c r="GP234" s="236"/>
      <c r="GQ234" s="236"/>
      <c r="GR234" s="236"/>
      <c r="GS234" s="236"/>
      <c r="GT234" s="236"/>
      <c r="GU234" s="236"/>
      <c r="GV234" s="236"/>
      <c r="GW234" s="236"/>
      <c r="GX234" s="236"/>
      <c r="GY234" s="236"/>
      <c r="GZ234" s="236"/>
      <c r="HA234" s="236"/>
      <c r="HB234" s="236"/>
      <c r="HC234" s="236"/>
      <c r="HD234" s="236"/>
      <c r="HF234" s="328"/>
      <c r="HG234" s="328"/>
      <c r="HI234" s="328"/>
      <c r="HJ234" s="328"/>
      <c r="HL234" s="328"/>
      <c r="HM234" s="328"/>
      <c r="HO234" s="328"/>
      <c r="HP234" s="328"/>
      <c r="HR234" s="53"/>
      <c r="HS234" s="9"/>
      <c r="HT234" s="328"/>
      <c r="HU234" s="328"/>
      <c r="HV234" s="328"/>
      <c r="HX234" s="53"/>
      <c r="HY234" s="9"/>
      <c r="HZ234" s="328"/>
      <c r="IA234" s="328"/>
      <c r="IB234" s="328"/>
      <c r="ID234" s="53"/>
      <c r="IE234" s="9"/>
      <c r="IF234" s="328"/>
      <c r="IG234" s="328"/>
      <c r="IH234" s="328"/>
      <c r="IJ234" s="281"/>
      <c r="IK234" s="328"/>
      <c r="IL234" s="9"/>
      <c r="IM234" s="53"/>
      <c r="IN234" s="9"/>
      <c r="IO234" s="328"/>
      <c r="IP234" s="9"/>
      <c r="IQ234" s="9"/>
      <c r="IR234" s="9"/>
      <c r="IS234" s="53"/>
      <c r="IT234" s="9"/>
      <c r="IU234" s="328"/>
      <c r="IV234" s="53"/>
      <c r="IW234" s="9"/>
      <c r="IX234" s="9"/>
      <c r="IY234" s="53"/>
      <c r="IZ234" s="9"/>
      <c r="JA234" s="9"/>
      <c r="JB234" s="901"/>
      <c r="JC234" s="9"/>
      <c r="JD234" s="328"/>
      <c r="JE234" s="53"/>
      <c r="JF234" s="9"/>
      <c r="JG234" s="9"/>
      <c r="JH234" s="53"/>
      <c r="JI234" s="9"/>
      <c r="JJ234" s="9"/>
      <c r="JK234" s="53"/>
      <c r="JL234" s="9"/>
      <c r="JM234" s="9"/>
      <c r="JN234" s="53"/>
      <c r="JO234" s="9"/>
      <c r="JP234" s="328"/>
      <c r="JQ234" s="328"/>
      <c r="JR234" s="9"/>
      <c r="JT234" s="236"/>
      <c r="JU234" s="236"/>
      <c r="JV234" s="236"/>
      <c r="JW234" s="236"/>
      <c r="JX234" s="236"/>
      <c r="JY234" s="236"/>
      <c r="JZ234" s="236"/>
      <c r="KA234" s="236"/>
      <c r="KB234" s="236"/>
      <c r="KC234" s="236"/>
      <c r="KD234" s="236"/>
      <c r="KE234" s="236"/>
      <c r="KF234" s="236"/>
      <c r="KG234" s="236"/>
      <c r="KH234" s="236"/>
      <c r="KI234" s="236"/>
      <c r="KJ234" s="236"/>
      <c r="KK234" s="236"/>
      <c r="KL234" s="236"/>
      <c r="KM234" s="236"/>
      <c r="KN234" s="236"/>
      <c r="KO234" s="236"/>
      <c r="KP234" s="236"/>
      <c r="KQ234" s="236"/>
      <c r="KR234" s="236"/>
      <c r="KT234" s="236"/>
      <c r="KU234" s="236"/>
      <c r="KV234" s="236"/>
      <c r="KW234" s="236"/>
      <c r="KX234" s="236"/>
      <c r="KY234" s="236"/>
      <c r="KZ234" s="236"/>
      <c r="LA234" s="236"/>
      <c r="LB234" s="236"/>
      <c r="LC234" s="236"/>
      <c r="LD234" s="236"/>
      <c r="LE234" s="236"/>
      <c r="LF234" s="236"/>
      <c r="LG234" s="236"/>
      <c r="LH234" s="236"/>
      <c r="LI234" s="236"/>
      <c r="LJ234" s="236"/>
      <c r="LK234" s="236"/>
      <c r="LL234" s="236"/>
      <c r="LM234" s="236"/>
      <c r="LN234" s="236"/>
      <c r="LO234" s="236"/>
      <c r="LP234" s="236"/>
      <c r="LR234" s="236"/>
      <c r="LS234" s="236"/>
      <c r="LT234" s="236"/>
      <c r="LU234" s="236"/>
      <c r="LV234" s="236"/>
      <c r="LW234" s="236"/>
      <c r="LX234" s="236"/>
      <c r="LY234" s="236"/>
      <c r="LZ234" s="236"/>
      <c r="MA234" s="236"/>
      <c r="MB234" s="236"/>
      <c r="MC234" s="236"/>
      <c r="MD234" s="236"/>
      <c r="ME234" s="236"/>
      <c r="MF234" s="236"/>
      <c r="MG234" s="236"/>
      <c r="MH234" s="236"/>
      <c r="MI234" s="236"/>
      <c r="MJ234" s="236"/>
      <c r="MK234" s="236"/>
      <c r="ML234" s="236"/>
      <c r="MM234" s="236"/>
      <c r="MN234" s="236"/>
      <c r="MO234" s="236"/>
      <c r="MP234" s="236"/>
      <c r="MW234" s="236"/>
      <c r="MX234" s="236"/>
      <c r="MY234" s="236"/>
      <c r="MZ234" s="236"/>
      <c r="NA234" s="236"/>
      <c r="NB234" s="233"/>
      <c r="NL234" s="486"/>
      <c r="NM234" s="233"/>
      <c r="NN234" s="236"/>
      <c r="NO234" s="236"/>
      <c r="NP234" s="429"/>
      <c r="NQ234" s="1001"/>
      <c r="NR234" s="764"/>
      <c r="NS234" s="764"/>
      <c r="NT234" s="763"/>
      <c r="NU234" s="763"/>
      <c r="NV234" s="763"/>
      <c r="NW234" s="357"/>
      <c r="NX234" s="380"/>
      <c r="NY234" s="380"/>
      <c r="OA234" s="256"/>
      <c r="OB234" s="256"/>
      <c r="OC234" s="380"/>
      <c r="OD234" s="281"/>
      <c r="OE234" s="281"/>
      <c r="OF234" s="328"/>
      <c r="OG234" s="255"/>
    </row>
    <row r="235" spans="3:397" ht="18.75" customHeight="1" x14ac:dyDescent="0.3">
      <c r="C235" s="449"/>
      <c r="D235" s="450"/>
      <c r="E235" s="451"/>
      <c r="F235" s="452"/>
      <c r="G235" s="453"/>
      <c r="H235" s="451"/>
      <c r="I235" s="9"/>
      <c r="K235" s="184"/>
      <c r="L235" s="1154"/>
      <c r="M235" s="184"/>
      <c r="N235" s="9"/>
      <c r="P235" s="529"/>
      <c r="R235" s="9"/>
      <c r="T235" s="9"/>
      <c r="U235" s="9"/>
      <c r="V235" s="529"/>
      <c r="W235" s="9"/>
      <c r="X235" s="9"/>
      <c r="Y235" s="53"/>
      <c r="Z235" s="9"/>
      <c r="AA235" s="9"/>
      <c r="AB235" s="53"/>
      <c r="AC235" s="9"/>
      <c r="AD235" s="9"/>
      <c r="AE235" s="53"/>
      <c r="AF235" s="9"/>
      <c r="AG235" s="9"/>
      <c r="AH235" s="9"/>
      <c r="AI235" s="238"/>
      <c r="AJ235" s="9"/>
      <c r="AK235" s="53"/>
      <c r="AL235" s="9"/>
      <c r="AM235" s="9"/>
      <c r="AN235" s="53"/>
      <c r="AO235" s="236"/>
      <c r="AQ235" s="53"/>
      <c r="AR235" s="524"/>
      <c r="AT235" s="53"/>
      <c r="AU235" s="524"/>
      <c r="AW235" s="53"/>
      <c r="AX235" s="524"/>
      <c r="AY235" s="9"/>
      <c r="AZ235" s="9"/>
      <c r="BA235" s="9"/>
      <c r="BB235" s="9"/>
      <c r="BC235" s="9"/>
      <c r="BD235" s="9"/>
      <c r="BE235" s="9"/>
      <c r="BF235" s="9"/>
      <c r="BG235" s="236"/>
      <c r="BH235" s="9"/>
      <c r="BI235" s="9"/>
      <c r="BJ235" s="236"/>
      <c r="BK235" s="9"/>
      <c r="BL235" s="9"/>
      <c r="BM235" s="9"/>
      <c r="BN235" s="9"/>
      <c r="BO235" s="9"/>
      <c r="BP235" s="236"/>
      <c r="BQ235" s="9"/>
      <c r="BR235" s="53"/>
      <c r="BS235" s="9"/>
      <c r="BU235" s="53"/>
      <c r="BV235" s="9"/>
      <c r="BX235" s="9"/>
      <c r="BY235" s="236"/>
      <c r="BZ235" s="9"/>
      <c r="CB235" s="9"/>
      <c r="CC235" s="9"/>
      <c r="CE235" s="9"/>
      <c r="CG235" s="53"/>
      <c r="CH235" s="236"/>
      <c r="CI235" s="9"/>
      <c r="CJ235" s="9"/>
      <c r="CK235" s="9"/>
      <c r="CL235" s="9"/>
      <c r="CM235" s="9"/>
      <c r="CN235" s="9"/>
      <c r="CP235" s="9"/>
      <c r="CR235" s="9"/>
      <c r="CS235" s="9"/>
      <c r="CT235" s="9"/>
      <c r="CU235" s="9"/>
      <c r="CV235" s="9"/>
      <c r="CW235" s="9"/>
      <c r="CX235" s="236"/>
      <c r="CZ235" s="328"/>
      <c r="DA235" s="236"/>
      <c r="DC235" s="328"/>
      <c r="DD235" s="236"/>
      <c r="DF235" s="236"/>
      <c r="DG235" s="236"/>
      <c r="DI235" s="233"/>
      <c r="DJ235" s="233"/>
      <c r="DL235" s="328"/>
      <c r="DM235" s="236"/>
      <c r="DN235" s="236"/>
      <c r="DO235" s="236"/>
      <c r="DP235" s="236"/>
      <c r="DQ235" s="236"/>
      <c r="DR235" s="236"/>
      <c r="DS235" s="236"/>
      <c r="DT235" s="236"/>
      <c r="DU235" s="236"/>
      <c r="DV235" s="236"/>
      <c r="DW235" s="236"/>
      <c r="DX235" s="236"/>
      <c r="DY235" s="236"/>
      <c r="DZ235" s="236"/>
      <c r="EA235" s="236"/>
      <c r="EB235" s="764"/>
      <c r="ED235" s="236"/>
      <c r="EE235" s="236"/>
      <c r="EG235" s="236"/>
      <c r="EH235" s="236"/>
      <c r="EJ235" s="236"/>
      <c r="EK235" s="236"/>
      <c r="EL235" s="236"/>
      <c r="EM235" s="236"/>
      <c r="EN235" s="236"/>
      <c r="EO235" s="236"/>
      <c r="EP235" s="236"/>
      <c r="EQ235" s="236"/>
      <c r="ER235" s="236"/>
      <c r="ES235" s="236"/>
      <c r="ET235" s="236"/>
      <c r="EU235" s="236"/>
      <c r="EV235" s="236"/>
      <c r="EW235" s="236"/>
      <c r="EX235" s="236"/>
      <c r="EY235" s="236"/>
      <c r="EZ235" s="236"/>
      <c r="FA235" s="236"/>
      <c r="FB235" s="236"/>
      <c r="FC235" s="236"/>
      <c r="FD235" s="236"/>
      <c r="FE235" s="236"/>
      <c r="FF235" s="236"/>
      <c r="FG235" s="236"/>
      <c r="FH235" s="236"/>
      <c r="FI235" s="236"/>
      <c r="FJ235" s="236"/>
      <c r="FK235" s="236"/>
      <c r="FL235" s="236"/>
      <c r="FM235" s="236"/>
      <c r="FN235" s="236"/>
      <c r="FO235" s="236"/>
      <c r="FP235" s="236"/>
      <c r="FQ235" s="236"/>
      <c r="FR235" s="236"/>
      <c r="FS235" s="236"/>
      <c r="FT235" s="236"/>
      <c r="FU235" s="236"/>
      <c r="FV235" s="236"/>
      <c r="FW235" s="236"/>
      <c r="FY235" s="236"/>
      <c r="GB235" s="524"/>
      <c r="GC235" s="236"/>
      <c r="GD235" s="557"/>
      <c r="GE235" s="236"/>
      <c r="GF235" s="236"/>
      <c r="GG235" s="557"/>
      <c r="GI235" s="236"/>
      <c r="GJ235" s="557"/>
      <c r="GK235" s="236"/>
      <c r="GL235" s="236"/>
      <c r="GM235" s="236"/>
      <c r="GN235" s="236"/>
      <c r="GO235" s="236"/>
      <c r="GP235" s="236"/>
      <c r="GQ235" s="236"/>
      <c r="GR235" s="236"/>
      <c r="GS235" s="236"/>
      <c r="GT235" s="236"/>
      <c r="GU235" s="236"/>
      <c r="GV235" s="236"/>
      <c r="GW235" s="236"/>
      <c r="GX235" s="236"/>
      <c r="GY235" s="236"/>
      <c r="GZ235" s="236"/>
      <c r="HA235" s="236"/>
      <c r="HB235" s="236"/>
      <c r="HC235" s="236"/>
      <c r="HD235" s="236"/>
      <c r="HF235" s="328"/>
      <c r="HG235" s="328"/>
      <c r="HI235" s="328"/>
      <c r="HJ235" s="328"/>
      <c r="HL235" s="328"/>
      <c r="HM235" s="328"/>
      <c r="HO235" s="328"/>
      <c r="HP235" s="328"/>
      <c r="HR235" s="53"/>
      <c r="HS235" s="9"/>
      <c r="HT235" s="328"/>
      <c r="HU235" s="328"/>
      <c r="HV235" s="328"/>
      <c r="HX235" s="53"/>
      <c r="HY235" s="9"/>
      <c r="HZ235" s="328"/>
      <c r="IA235" s="328"/>
      <c r="IB235" s="328"/>
      <c r="ID235" s="53"/>
      <c r="IE235" s="9"/>
      <c r="IF235" s="328"/>
      <c r="IG235" s="328"/>
      <c r="IH235" s="328"/>
      <c r="IJ235" s="281"/>
      <c r="IK235" s="328"/>
      <c r="IL235" s="9"/>
      <c r="IM235" s="53"/>
      <c r="IN235" s="9"/>
      <c r="IO235" s="328"/>
      <c r="IP235" s="9"/>
      <c r="IQ235" s="9"/>
      <c r="IR235" s="9"/>
      <c r="IS235" s="53"/>
      <c r="IT235" s="9"/>
      <c r="IU235" s="328"/>
      <c r="IV235" s="53"/>
      <c r="IW235" s="9"/>
      <c r="IX235" s="9"/>
      <c r="IY235" s="53"/>
      <c r="IZ235" s="9"/>
      <c r="JA235" s="9"/>
      <c r="JB235" s="901"/>
      <c r="JC235" s="9"/>
      <c r="JD235" s="328"/>
      <c r="JE235" s="53"/>
      <c r="JF235" s="9"/>
      <c r="JG235" s="9"/>
      <c r="JH235" s="53"/>
      <c r="JI235" s="9"/>
      <c r="JJ235" s="9"/>
      <c r="JK235" s="53"/>
      <c r="JL235" s="9"/>
      <c r="JM235" s="9"/>
      <c r="JN235" s="53"/>
      <c r="JO235" s="9"/>
      <c r="JP235" s="328"/>
      <c r="JQ235" s="328"/>
      <c r="JR235" s="9"/>
      <c r="JT235" s="236"/>
      <c r="JU235" s="236"/>
      <c r="JV235" s="236"/>
      <c r="JW235" s="236"/>
      <c r="JX235" s="236"/>
      <c r="JY235" s="236"/>
      <c r="JZ235" s="236"/>
      <c r="KA235" s="236"/>
      <c r="KB235" s="236"/>
      <c r="KC235" s="236"/>
      <c r="KD235" s="236"/>
      <c r="KE235" s="236"/>
      <c r="KF235" s="236"/>
      <c r="KG235" s="236"/>
      <c r="KH235" s="236"/>
      <c r="KI235" s="236"/>
      <c r="KJ235" s="236"/>
      <c r="KK235" s="236"/>
      <c r="KL235" s="236"/>
      <c r="KM235" s="236"/>
      <c r="KN235" s="236"/>
      <c r="KO235" s="236"/>
      <c r="KP235" s="236"/>
      <c r="KQ235" s="236"/>
      <c r="KR235" s="236"/>
      <c r="KT235" s="236"/>
      <c r="KU235" s="236"/>
      <c r="KV235" s="236"/>
      <c r="KW235" s="236"/>
      <c r="KX235" s="236"/>
      <c r="KY235" s="236"/>
      <c r="KZ235" s="236"/>
      <c r="LA235" s="236"/>
      <c r="LB235" s="236"/>
      <c r="LC235" s="236"/>
      <c r="LD235" s="236"/>
      <c r="LE235" s="236"/>
      <c r="LF235" s="236"/>
      <c r="LG235" s="236"/>
      <c r="LH235" s="236"/>
      <c r="LI235" s="236"/>
      <c r="LJ235" s="236"/>
      <c r="LK235" s="236"/>
      <c r="LL235" s="236"/>
      <c r="LM235" s="236"/>
      <c r="LN235" s="236"/>
      <c r="LO235" s="236"/>
      <c r="LP235" s="236"/>
      <c r="LR235" s="236"/>
      <c r="LS235" s="236"/>
      <c r="LT235" s="236"/>
      <c r="LU235" s="236"/>
      <c r="LV235" s="236"/>
      <c r="LW235" s="236"/>
      <c r="LX235" s="236"/>
      <c r="LY235" s="236"/>
      <c r="LZ235" s="236"/>
      <c r="MA235" s="236"/>
      <c r="MB235" s="236"/>
      <c r="MC235" s="236"/>
      <c r="MD235" s="236"/>
      <c r="ME235" s="236"/>
      <c r="MF235" s="236"/>
      <c r="MG235" s="236"/>
      <c r="MH235" s="236"/>
      <c r="MI235" s="236"/>
      <c r="MJ235" s="236"/>
      <c r="MK235" s="236"/>
      <c r="ML235" s="236"/>
      <c r="MM235" s="236"/>
      <c r="MN235" s="236"/>
      <c r="MO235" s="236"/>
      <c r="MP235" s="236"/>
      <c r="MW235" s="236"/>
      <c r="MX235" s="236"/>
      <c r="MY235" s="236"/>
      <c r="MZ235" s="236"/>
      <c r="NA235" s="236"/>
      <c r="NB235" s="233"/>
      <c r="NL235" s="486"/>
      <c r="NM235" s="233"/>
      <c r="NN235" s="236"/>
      <c r="NO235" s="236"/>
      <c r="NP235" s="429"/>
      <c r="NQ235" s="1001"/>
      <c r="NR235" s="764"/>
      <c r="NS235" s="764"/>
      <c r="NT235" s="763"/>
      <c r="NU235" s="763"/>
      <c r="NV235" s="763"/>
      <c r="NW235" s="357"/>
      <c r="NX235" s="380"/>
      <c r="NY235" s="380"/>
      <c r="OA235" s="256"/>
      <c r="OB235" s="256"/>
      <c r="OC235" s="380"/>
      <c r="OD235" s="281"/>
      <c r="OE235" s="281"/>
      <c r="OF235" s="328"/>
      <c r="OG235" s="255"/>
    </row>
    <row r="236" spans="3:397" ht="18.75" customHeight="1" x14ac:dyDescent="0.3">
      <c r="C236" s="449"/>
      <c r="D236" s="450"/>
      <c r="E236" s="451"/>
      <c r="F236" s="452"/>
      <c r="G236" s="453"/>
      <c r="H236" s="451"/>
      <c r="I236" s="9"/>
      <c r="K236" s="184"/>
      <c r="L236" s="1154"/>
      <c r="M236" s="184"/>
      <c r="N236" s="9"/>
      <c r="P236" s="529"/>
      <c r="R236" s="9"/>
      <c r="T236" s="9"/>
      <c r="U236" s="9"/>
      <c r="V236" s="529"/>
      <c r="W236" s="9"/>
      <c r="X236" s="9"/>
      <c r="Y236" s="53"/>
      <c r="Z236" s="9"/>
      <c r="AA236" s="9"/>
      <c r="AB236" s="53"/>
      <c r="AC236" s="9"/>
      <c r="AD236" s="9"/>
      <c r="AE236" s="53"/>
      <c r="AF236" s="9"/>
      <c r="AG236" s="9"/>
      <c r="AH236" s="9"/>
      <c r="AI236" s="238"/>
      <c r="AJ236" s="9"/>
      <c r="AK236" s="53"/>
      <c r="AL236" s="9"/>
      <c r="AM236" s="9"/>
      <c r="AN236" s="53"/>
      <c r="AO236" s="236"/>
      <c r="AQ236" s="53"/>
      <c r="AR236" s="524"/>
      <c r="AT236" s="53"/>
      <c r="AU236" s="524"/>
      <c r="AW236" s="53"/>
      <c r="AX236" s="524"/>
      <c r="AY236" s="9"/>
      <c r="AZ236" s="9"/>
      <c r="BA236" s="9"/>
      <c r="BB236" s="9"/>
      <c r="BC236" s="9"/>
      <c r="BD236" s="9"/>
      <c r="BE236" s="9"/>
      <c r="BF236" s="9"/>
      <c r="BG236" s="236"/>
      <c r="BH236" s="9"/>
      <c r="BI236" s="9"/>
      <c r="BJ236" s="236"/>
      <c r="BK236" s="9"/>
      <c r="BL236" s="9"/>
      <c r="BM236" s="9"/>
      <c r="BN236" s="9"/>
      <c r="BO236" s="9"/>
      <c r="BP236" s="236"/>
      <c r="BQ236" s="9"/>
      <c r="BR236" s="53"/>
      <c r="BS236" s="9"/>
      <c r="BU236" s="53"/>
      <c r="BV236" s="9"/>
      <c r="BX236" s="9"/>
      <c r="BY236" s="236"/>
      <c r="BZ236" s="9"/>
      <c r="CB236" s="9"/>
      <c r="CC236" s="9"/>
      <c r="CE236" s="9"/>
      <c r="CG236" s="53"/>
      <c r="CH236" s="236"/>
      <c r="CI236" s="9"/>
      <c r="CJ236" s="9"/>
      <c r="CK236" s="9"/>
      <c r="CL236" s="9"/>
      <c r="CM236" s="9"/>
      <c r="CN236" s="9"/>
      <c r="CP236" s="9"/>
      <c r="CR236" s="9"/>
      <c r="CS236" s="9"/>
      <c r="CT236" s="9"/>
      <c r="CU236" s="9"/>
      <c r="CV236" s="9"/>
      <c r="CW236" s="9"/>
      <c r="CX236" s="236"/>
      <c r="CZ236" s="328"/>
      <c r="DA236" s="236"/>
      <c r="DC236" s="328"/>
      <c r="DD236" s="236"/>
      <c r="DF236" s="236"/>
      <c r="DG236" s="236"/>
      <c r="DI236" s="233"/>
      <c r="DJ236" s="233"/>
      <c r="DL236" s="328"/>
      <c r="DM236" s="236"/>
      <c r="DN236" s="236"/>
      <c r="DO236" s="236"/>
      <c r="DP236" s="236"/>
      <c r="DQ236" s="236"/>
      <c r="DR236" s="236"/>
      <c r="DS236" s="236"/>
      <c r="DT236" s="236"/>
      <c r="DU236" s="236"/>
      <c r="DV236" s="236"/>
      <c r="DW236" s="236"/>
      <c r="DX236" s="236"/>
      <c r="DY236" s="236"/>
      <c r="DZ236" s="236"/>
      <c r="EA236" s="236"/>
      <c r="EB236" s="764"/>
      <c r="ED236" s="236"/>
      <c r="EE236" s="236"/>
      <c r="EG236" s="236"/>
      <c r="EH236" s="236"/>
      <c r="EJ236" s="236"/>
      <c r="EK236" s="236"/>
      <c r="EL236" s="236"/>
      <c r="EM236" s="236"/>
      <c r="EN236" s="236"/>
      <c r="EO236" s="236"/>
      <c r="EP236" s="236"/>
      <c r="EQ236" s="236"/>
      <c r="ER236" s="236"/>
      <c r="ES236" s="236"/>
      <c r="ET236" s="236"/>
      <c r="EU236" s="236"/>
      <c r="EV236" s="236"/>
      <c r="EW236" s="236"/>
      <c r="EX236" s="236"/>
      <c r="EY236" s="236"/>
      <c r="EZ236" s="236"/>
      <c r="FA236" s="236"/>
      <c r="FB236" s="236"/>
      <c r="FC236" s="236"/>
      <c r="FD236" s="236"/>
      <c r="FE236" s="236"/>
      <c r="FF236" s="236"/>
      <c r="FG236" s="236"/>
      <c r="FH236" s="236"/>
      <c r="FI236" s="236"/>
      <c r="FJ236" s="236"/>
      <c r="FK236" s="236"/>
      <c r="FL236" s="236"/>
      <c r="FM236" s="236"/>
      <c r="FN236" s="236"/>
      <c r="FO236" s="236"/>
      <c r="FP236" s="236"/>
      <c r="FQ236" s="236"/>
      <c r="FR236" s="236"/>
      <c r="FS236" s="236"/>
      <c r="FT236" s="236"/>
      <c r="FU236" s="236"/>
      <c r="FV236" s="236"/>
      <c r="FW236" s="236"/>
      <c r="FY236" s="236"/>
      <c r="GB236" s="524"/>
      <c r="GC236" s="236"/>
      <c r="GD236" s="557"/>
      <c r="GE236" s="236"/>
      <c r="GF236" s="236"/>
      <c r="GG236" s="557"/>
      <c r="GI236" s="236"/>
      <c r="GJ236" s="557"/>
      <c r="GK236" s="236"/>
      <c r="GL236" s="236"/>
      <c r="GM236" s="236"/>
      <c r="GN236" s="236"/>
      <c r="GO236" s="236"/>
      <c r="GP236" s="236"/>
      <c r="GQ236" s="236"/>
      <c r="GR236" s="236"/>
      <c r="GS236" s="236"/>
      <c r="GT236" s="236"/>
      <c r="GU236" s="236"/>
      <c r="GV236" s="236"/>
      <c r="GW236" s="236"/>
      <c r="GX236" s="236"/>
      <c r="GY236" s="236"/>
      <c r="GZ236" s="236"/>
      <c r="HA236" s="236"/>
      <c r="HB236" s="236"/>
      <c r="HC236" s="236"/>
      <c r="HD236" s="236"/>
      <c r="HF236" s="328"/>
      <c r="HG236" s="328"/>
      <c r="HI236" s="328"/>
      <c r="HJ236" s="328"/>
      <c r="HL236" s="328"/>
      <c r="HM236" s="328"/>
      <c r="HO236" s="328"/>
      <c r="HP236" s="328"/>
      <c r="HR236" s="53"/>
      <c r="HS236" s="9"/>
      <c r="HT236" s="328"/>
      <c r="HU236" s="328"/>
      <c r="HV236" s="328"/>
      <c r="HX236" s="53"/>
      <c r="HY236" s="9"/>
      <c r="HZ236" s="328"/>
      <c r="IA236" s="328"/>
      <c r="IB236" s="328"/>
      <c r="ID236" s="53"/>
      <c r="IE236" s="9"/>
      <c r="IF236" s="328"/>
      <c r="IG236" s="328"/>
      <c r="IH236" s="328"/>
      <c r="IJ236" s="281"/>
      <c r="IK236" s="328"/>
      <c r="IL236" s="9"/>
      <c r="IM236" s="53"/>
      <c r="IN236" s="9"/>
      <c r="IO236" s="328"/>
      <c r="IP236" s="9"/>
      <c r="IQ236" s="9"/>
      <c r="IR236" s="9"/>
      <c r="IS236" s="53"/>
      <c r="IT236" s="9"/>
      <c r="IU236" s="328"/>
      <c r="IV236" s="53"/>
      <c r="IW236" s="9"/>
      <c r="IX236" s="9"/>
      <c r="IY236" s="53"/>
      <c r="IZ236" s="9"/>
      <c r="JA236" s="9"/>
      <c r="JB236" s="901"/>
      <c r="JC236" s="9"/>
      <c r="JD236" s="328"/>
      <c r="JE236" s="53"/>
      <c r="JF236" s="9"/>
      <c r="JG236" s="9"/>
      <c r="JH236" s="53"/>
      <c r="JI236" s="9"/>
      <c r="JJ236" s="9"/>
      <c r="JK236" s="53"/>
      <c r="JL236" s="9"/>
      <c r="JM236" s="9"/>
      <c r="JN236" s="53"/>
      <c r="JO236" s="9"/>
      <c r="JP236" s="328"/>
      <c r="JQ236" s="328"/>
      <c r="JR236" s="9"/>
      <c r="JT236" s="236"/>
      <c r="JU236" s="236"/>
      <c r="JV236" s="236"/>
      <c r="JW236" s="236"/>
      <c r="JX236" s="236"/>
      <c r="JY236" s="236"/>
      <c r="JZ236" s="236"/>
      <c r="KA236" s="236"/>
      <c r="KB236" s="236"/>
      <c r="KC236" s="236"/>
      <c r="KD236" s="236"/>
      <c r="KE236" s="236"/>
      <c r="KF236" s="236"/>
      <c r="KG236" s="236"/>
      <c r="KH236" s="236"/>
      <c r="KI236" s="236"/>
      <c r="KJ236" s="236"/>
      <c r="KK236" s="236"/>
      <c r="KL236" s="236"/>
      <c r="KM236" s="236"/>
      <c r="KN236" s="236"/>
      <c r="KO236" s="236"/>
      <c r="KP236" s="236"/>
      <c r="KQ236" s="236"/>
      <c r="KR236" s="236"/>
      <c r="KT236" s="236"/>
      <c r="KU236" s="236"/>
      <c r="KV236" s="236"/>
      <c r="KW236" s="236"/>
      <c r="KX236" s="236"/>
      <c r="KY236" s="236"/>
      <c r="KZ236" s="236"/>
      <c r="LA236" s="236"/>
      <c r="LB236" s="236"/>
      <c r="LC236" s="236"/>
      <c r="LD236" s="236"/>
      <c r="LE236" s="236"/>
      <c r="LF236" s="236"/>
      <c r="LG236" s="236"/>
      <c r="LH236" s="236"/>
      <c r="LI236" s="236"/>
      <c r="LJ236" s="236"/>
      <c r="LK236" s="236"/>
      <c r="LL236" s="236"/>
      <c r="LM236" s="236"/>
      <c r="LN236" s="236"/>
      <c r="LO236" s="236"/>
      <c r="LP236" s="236"/>
      <c r="LR236" s="236"/>
      <c r="LS236" s="236"/>
      <c r="LT236" s="236"/>
      <c r="LU236" s="236"/>
      <c r="LV236" s="236"/>
      <c r="LW236" s="236"/>
      <c r="LX236" s="236"/>
      <c r="LY236" s="236"/>
      <c r="LZ236" s="236"/>
      <c r="MA236" s="236"/>
      <c r="MB236" s="236"/>
      <c r="MC236" s="236"/>
      <c r="MD236" s="236"/>
      <c r="ME236" s="236"/>
      <c r="MF236" s="236"/>
      <c r="MG236" s="236"/>
      <c r="MH236" s="236"/>
      <c r="MI236" s="236"/>
      <c r="MJ236" s="236"/>
      <c r="MK236" s="236"/>
      <c r="ML236" s="236"/>
      <c r="MM236" s="236"/>
      <c r="MN236" s="236"/>
      <c r="MO236" s="236"/>
      <c r="MP236" s="236"/>
      <c r="MW236" s="236"/>
      <c r="MX236" s="236"/>
      <c r="MY236" s="236"/>
      <c r="MZ236" s="236"/>
      <c r="NA236" s="236"/>
      <c r="NB236" s="233"/>
      <c r="NL236" s="486"/>
      <c r="NM236" s="233"/>
      <c r="NN236" s="236"/>
      <c r="NO236" s="236"/>
      <c r="NP236" s="429"/>
      <c r="NQ236" s="1001"/>
      <c r="NR236" s="764"/>
      <c r="NS236" s="764"/>
      <c r="NT236" s="763"/>
      <c r="NU236" s="763"/>
      <c r="NV236" s="763"/>
      <c r="NW236" s="357"/>
      <c r="NX236" s="380"/>
      <c r="NY236" s="380"/>
      <c r="OA236" s="256"/>
      <c r="OB236" s="256"/>
      <c r="OC236" s="380"/>
      <c r="OD236" s="281"/>
      <c r="OE236" s="281"/>
      <c r="OF236" s="328"/>
      <c r="OG236" s="255"/>
    </row>
    <row r="237" spans="3:397" ht="18.75" customHeight="1" x14ac:dyDescent="0.3">
      <c r="C237" s="449"/>
      <c r="D237" s="450"/>
      <c r="E237" s="451"/>
      <c r="F237" s="452"/>
      <c r="G237" s="453"/>
      <c r="H237" s="451"/>
      <c r="I237" s="9"/>
      <c r="K237" s="184"/>
      <c r="L237" s="1154"/>
      <c r="M237" s="184"/>
      <c r="N237" s="9"/>
      <c r="P237" s="529"/>
      <c r="R237" s="9"/>
      <c r="T237" s="9"/>
      <c r="U237" s="9"/>
      <c r="V237" s="529"/>
      <c r="W237" s="9"/>
      <c r="X237" s="9"/>
      <c r="Y237" s="53"/>
      <c r="Z237" s="9"/>
      <c r="AA237" s="9"/>
      <c r="AB237" s="53"/>
      <c r="AC237" s="9"/>
      <c r="AD237" s="9"/>
      <c r="AE237" s="53"/>
      <c r="AF237" s="9"/>
      <c r="AG237" s="9"/>
      <c r="AH237" s="9"/>
      <c r="AI237" s="238"/>
      <c r="AJ237" s="9"/>
      <c r="AK237" s="53"/>
      <c r="AL237" s="9"/>
      <c r="AM237" s="9"/>
      <c r="AN237" s="53"/>
      <c r="AO237" s="236"/>
      <c r="AQ237" s="53"/>
      <c r="AR237" s="524"/>
      <c r="AT237" s="53"/>
      <c r="AU237" s="524"/>
      <c r="AW237" s="53"/>
      <c r="AX237" s="524"/>
      <c r="AY237" s="9"/>
      <c r="AZ237" s="9"/>
      <c r="BA237" s="9"/>
      <c r="BB237" s="9"/>
      <c r="BC237" s="9"/>
      <c r="BD237" s="9"/>
      <c r="BE237" s="9"/>
      <c r="BF237" s="9"/>
      <c r="BG237" s="236"/>
      <c r="BH237" s="9"/>
      <c r="BI237" s="9"/>
      <c r="BJ237" s="236"/>
      <c r="BK237" s="9"/>
      <c r="BL237" s="9"/>
      <c r="BM237" s="9"/>
      <c r="BN237" s="9"/>
      <c r="BO237" s="9"/>
      <c r="BP237" s="236"/>
      <c r="BQ237" s="9"/>
      <c r="BR237" s="53"/>
      <c r="BS237" s="9"/>
      <c r="BU237" s="53"/>
      <c r="BV237" s="9"/>
      <c r="BX237" s="9"/>
      <c r="BY237" s="236"/>
      <c r="BZ237" s="9"/>
      <c r="CB237" s="9"/>
      <c r="CC237" s="9"/>
      <c r="CE237" s="9"/>
      <c r="CG237" s="53"/>
      <c r="CH237" s="236"/>
      <c r="CI237" s="9"/>
      <c r="CJ237" s="9"/>
      <c r="CK237" s="9"/>
      <c r="CL237" s="9"/>
      <c r="CM237" s="9"/>
      <c r="CN237" s="9"/>
      <c r="CP237" s="9"/>
      <c r="CR237" s="9"/>
      <c r="CS237" s="9"/>
      <c r="CT237" s="9"/>
      <c r="CU237" s="9"/>
      <c r="CV237" s="9"/>
      <c r="CW237" s="9"/>
      <c r="CX237" s="236"/>
      <c r="CZ237" s="328"/>
      <c r="DA237" s="236"/>
      <c r="DC237" s="328"/>
      <c r="DD237" s="236"/>
      <c r="DF237" s="236"/>
      <c r="DG237" s="236"/>
      <c r="DI237" s="233"/>
      <c r="DJ237" s="233"/>
      <c r="DL237" s="328"/>
      <c r="DM237" s="236"/>
      <c r="DN237" s="236"/>
      <c r="DO237" s="236"/>
      <c r="DP237" s="236"/>
      <c r="DQ237" s="236"/>
      <c r="DR237" s="236"/>
      <c r="DS237" s="236"/>
      <c r="DT237" s="236"/>
      <c r="DU237" s="236"/>
      <c r="DV237" s="236"/>
      <c r="DW237" s="236"/>
      <c r="DX237" s="236"/>
      <c r="DY237" s="236"/>
      <c r="DZ237" s="236"/>
      <c r="EA237" s="236"/>
      <c r="EB237" s="764"/>
      <c r="ED237" s="236"/>
      <c r="EE237" s="236"/>
      <c r="EG237" s="236"/>
      <c r="EH237" s="236"/>
      <c r="EJ237" s="236"/>
      <c r="EK237" s="236"/>
      <c r="EL237" s="236"/>
      <c r="EM237" s="236"/>
      <c r="EN237" s="236"/>
      <c r="EO237" s="236"/>
      <c r="EP237" s="236"/>
      <c r="EQ237" s="236"/>
      <c r="ER237" s="236"/>
      <c r="ES237" s="236"/>
      <c r="ET237" s="236"/>
      <c r="EU237" s="236"/>
      <c r="EV237" s="236"/>
      <c r="EW237" s="236"/>
      <c r="EX237" s="236"/>
      <c r="EY237" s="236"/>
      <c r="EZ237" s="236"/>
      <c r="FA237" s="236"/>
      <c r="FB237" s="236"/>
      <c r="FC237" s="236"/>
      <c r="FD237" s="236"/>
      <c r="FE237" s="236"/>
      <c r="FF237" s="236"/>
      <c r="FG237" s="236"/>
      <c r="FH237" s="236"/>
      <c r="FI237" s="236"/>
      <c r="FJ237" s="236"/>
      <c r="FK237" s="236"/>
      <c r="FL237" s="236"/>
      <c r="FM237" s="236"/>
      <c r="FN237" s="236"/>
      <c r="FO237" s="236"/>
      <c r="FP237" s="236"/>
      <c r="FQ237" s="236"/>
      <c r="FR237" s="236"/>
      <c r="FS237" s="236"/>
      <c r="FT237" s="236"/>
      <c r="FU237" s="236"/>
      <c r="FV237" s="236"/>
      <c r="FW237" s="236"/>
      <c r="FY237" s="236"/>
      <c r="GB237" s="524"/>
      <c r="GC237" s="236"/>
      <c r="GD237" s="557"/>
      <c r="GE237" s="236"/>
      <c r="GF237" s="236"/>
      <c r="GG237" s="557"/>
      <c r="GI237" s="236"/>
      <c r="GJ237" s="557"/>
      <c r="GK237" s="236"/>
      <c r="GL237" s="236"/>
      <c r="GM237" s="236"/>
      <c r="GN237" s="236"/>
      <c r="GO237" s="236"/>
      <c r="GP237" s="236"/>
      <c r="GQ237" s="236"/>
      <c r="GR237" s="236"/>
      <c r="GS237" s="236"/>
      <c r="GT237" s="236"/>
      <c r="GU237" s="236"/>
      <c r="GV237" s="236"/>
      <c r="GW237" s="236"/>
      <c r="GX237" s="236"/>
      <c r="GY237" s="236"/>
      <c r="GZ237" s="236"/>
      <c r="HA237" s="236"/>
      <c r="HB237" s="236"/>
      <c r="HC237" s="236"/>
      <c r="HD237" s="236"/>
      <c r="HF237" s="328"/>
      <c r="HG237" s="328"/>
      <c r="HI237" s="328"/>
      <c r="HJ237" s="328"/>
      <c r="HL237" s="328"/>
      <c r="HM237" s="328"/>
      <c r="HO237" s="328"/>
      <c r="HP237" s="328"/>
      <c r="HR237" s="53"/>
      <c r="HS237" s="9"/>
      <c r="HT237" s="328"/>
      <c r="HU237" s="328"/>
      <c r="HV237" s="328"/>
      <c r="HX237" s="53"/>
      <c r="HY237" s="9"/>
      <c r="HZ237" s="328"/>
      <c r="IA237" s="328"/>
      <c r="IB237" s="328"/>
      <c r="ID237" s="53"/>
      <c r="IE237" s="9"/>
      <c r="IF237" s="328"/>
      <c r="IG237" s="328"/>
      <c r="IH237" s="328"/>
      <c r="IJ237" s="281"/>
      <c r="IK237" s="328"/>
      <c r="IL237" s="9"/>
      <c r="IM237" s="53"/>
      <c r="IN237" s="9"/>
      <c r="IO237" s="328"/>
      <c r="IP237" s="9"/>
      <c r="IQ237" s="9"/>
      <c r="IR237" s="9"/>
      <c r="IS237" s="53"/>
      <c r="IT237" s="9"/>
      <c r="IU237" s="328"/>
      <c r="IV237" s="53"/>
      <c r="IW237" s="9"/>
      <c r="IX237" s="9"/>
      <c r="IY237" s="53"/>
      <c r="IZ237" s="9"/>
      <c r="JA237" s="9"/>
      <c r="JB237" s="901"/>
      <c r="JC237" s="9"/>
      <c r="JD237" s="328"/>
      <c r="JE237" s="53"/>
      <c r="JF237" s="9"/>
      <c r="JG237" s="9"/>
      <c r="JH237" s="53"/>
      <c r="JI237" s="9"/>
      <c r="JJ237" s="9"/>
      <c r="JK237" s="53"/>
      <c r="JL237" s="9"/>
      <c r="JM237" s="9"/>
      <c r="JN237" s="53"/>
      <c r="JO237" s="9"/>
      <c r="JP237" s="328"/>
      <c r="JQ237" s="328"/>
      <c r="JR237" s="9"/>
      <c r="JT237" s="236"/>
      <c r="JU237" s="236"/>
      <c r="JV237" s="236"/>
      <c r="JW237" s="236"/>
      <c r="JX237" s="236"/>
      <c r="JY237" s="236"/>
      <c r="JZ237" s="236"/>
      <c r="KA237" s="236"/>
      <c r="KB237" s="236"/>
      <c r="KC237" s="236"/>
      <c r="KD237" s="236"/>
      <c r="KE237" s="236"/>
      <c r="KF237" s="236"/>
      <c r="KG237" s="236"/>
      <c r="KH237" s="236"/>
      <c r="KI237" s="236"/>
      <c r="KJ237" s="236"/>
      <c r="KK237" s="236"/>
      <c r="KL237" s="236"/>
      <c r="KM237" s="236"/>
      <c r="KN237" s="236"/>
      <c r="KO237" s="236"/>
      <c r="KP237" s="236"/>
      <c r="KQ237" s="236"/>
      <c r="KR237" s="236"/>
      <c r="KT237" s="236"/>
      <c r="KU237" s="236"/>
      <c r="KV237" s="236"/>
      <c r="KW237" s="236"/>
      <c r="KX237" s="236"/>
      <c r="KY237" s="236"/>
      <c r="KZ237" s="236"/>
      <c r="LA237" s="236"/>
      <c r="LB237" s="236"/>
      <c r="LC237" s="236"/>
      <c r="LD237" s="236"/>
      <c r="LE237" s="236"/>
      <c r="LF237" s="236"/>
      <c r="LG237" s="236"/>
      <c r="LH237" s="236"/>
      <c r="LI237" s="236"/>
      <c r="LJ237" s="236"/>
      <c r="LK237" s="236"/>
      <c r="LL237" s="236"/>
      <c r="LM237" s="236"/>
      <c r="LN237" s="236"/>
      <c r="LO237" s="236"/>
      <c r="LP237" s="236"/>
      <c r="LR237" s="236"/>
      <c r="LS237" s="236"/>
      <c r="LT237" s="236"/>
      <c r="LU237" s="236"/>
      <c r="LV237" s="236"/>
      <c r="LW237" s="236"/>
      <c r="LX237" s="236"/>
      <c r="LY237" s="236"/>
      <c r="LZ237" s="236"/>
      <c r="MA237" s="236"/>
      <c r="MB237" s="236"/>
      <c r="MC237" s="236"/>
      <c r="MD237" s="236"/>
      <c r="ME237" s="236"/>
      <c r="MF237" s="236"/>
      <c r="MG237" s="236"/>
      <c r="MH237" s="236"/>
      <c r="MI237" s="236"/>
      <c r="MJ237" s="236"/>
      <c r="MK237" s="236"/>
      <c r="ML237" s="236"/>
      <c r="MM237" s="236"/>
      <c r="MN237" s="236"/>
      <c r="MO237" s="236"/>
      <c r="MP237" s="236"/>
      <c r="MW237" s="236"/>
      <c r="MX237" s="236"/>
      <c r="MY237" s="236"/>
      <c r="MZ237" s="236"/>
      <c r="NA237" s="236"/>
      <c r="NB237" s="233"/>
      <c r="NL237" s="486"/>
      <c r="NM237" s="233"/>
      <c r="NN237" s="236"/>
      <c r="NO237" s="236"/>
      <c r="NP237" s="429"/>
      <c r="NQ237" s="1001"/>
      <c r="NR237" s="764"/>
      <c r="NS237" s="764"/>
      <c r="NT237" s="763"/>
      <c r="NU237" s="763"/>
      <c r="NV237" s="763"/>
      <c r="NW237" s="357"/>
      <c r="NX237" s="380"/>
      <c r="NY237" s="380"/>
      <c r="OA237" s="256"/>
      <c r="OB237" s="256"/>
      <c r="OC237" s="380"/>
      <c r="OD237" s="281"/>
      <c r="OE237" s="281"/>
      <c r="OG237" s="255"/>
    </row>
    <row r="238" spans="3:397" ht="18.75" customHeight="1" x14ac:dyDescent="0.3">
      <c r="C238" s="449"/>
      <c r="D238" s="450"/>
      <c r="E238" s="451"/>
      <c r="F238" s="452"/>
      <c r="G238" s="453"/>
      <c r="H238" s="451"/>
      <c r="I238" s="9"/>
      <c r="K238" s="184"/>
      <c r="L238" s="1154"/>
      <c r="M238" s="184"/>
      <c r="N238" s="9"/>
      <c r="P238" s="529"/>
      <c r="R238" s="9"/>
      <c r="T238" s="9"/>
      <c r="U238" s="9"/>
      <c r="V238" s="529"/>
      <c r="W238" s="9"/>
      <c r="X238" s="9"/>
      <c r="Y238" s="53"/>
      <c r="Z238" s="9"/>
      <c r="AA238" s="9"/>
      <c r="AB238" s="53"/>
      <c r="AC238" s="9"/>
      <c r="AD238" s="9"/>
      <c r="AE238" s="53"/>
      <c r="AF238" s="9"/>
      <c r="AG238" s="9"/>
      <c r="AH238" s="9"/>
      <c r="AI238" s="238"/>
      <c r="AJ238" s="9"/>
      <c r="AK238" s="53"/>
      <c r="AL238" s="9"/>
      <c r="AM238" s="9"/>
      <c r="AN238" s="53"/>
      <c r="AO238" s="236"/>
      <c r="AQ238" s="53"/>
      <c r="AR238" s="524"/>
      <c r="AT238" s="53"/>
      <c r="AU238" s="524"/>
      <c r="AW238" s="53"/>
      <c r="AX238" s="524"/>
      <c r="AY238" s="9"/>
      <c r="AZ238" s="9"/>
      <c r="BA238" s="9"/>
      <c r="BB238" s="9"/>
      <c r="BC238" s="9"/>
      <c r="BD238" s="9"/>
      <c r="BE238" s="9"/>
      <c r="BF238" s="9"/>
      <c r="BG238" s="236"/>
      <c r="BH238" s="9"/>
      <c r="BI238" s="9"/>
      <c r="BJ238" s="236"/>
      <c r="BK238" s="9"/>
      <c r="BL238" s="9"/>
      <c r="BM238" s="9"/>
      <c r="BN238" s="9"/>
      <c r="BO238" s="9"/>
      <c r="BP238" s="236"/>
      <c r="BQ238" s="9"/>
      <c r="BR238" s="53"/>
      <c r="BS238" s="9"/>
      <c r="BU238" s="53"/>
      <c r="BV238" s="9"/>
      <c r="BX238" s="9"/>
      <c r="BY238" s="236"/>
      <c r="BZ238" s="9"/>
      <c r="CB238" s="9"/>
      <c r="CC238" s="9"/>
      <c r="CE238" s="9"/>
      <c r="CG238" s="53"/>
      <c r="CH238" s="236"/>
      <c r="CI238" s="9"/>
      <c r="CJ238" s="9"/>
      <c r="CK238" s="9"/>
      <c r="CL238" s="9"/>
      <c r="CM238" s="9"/>
      <c r="CN238" s="9"/>
      <c r="CP238" s="9"/>
      <c r="CR238" s="9"/>
      <c r="CS238" s="9"/>
      <c r="CT238" s="9"/>
      <c r="CU238" s="9"/>
      <c r="CV238" s="9"/>
      <c r="CW238" s="9"/>
      <c r="CX238" s="236"/>
      <c r="CZ238" s="328"/>
      <c r="DA238" s="236"/>
      <c r="DC238" s="328"/>
      <c r="DD238" s="236"/>
      <c r="DF238" s="236"/>
      <c r="DG238" s="236"/>
      <c r="DI238" s="233"/>
      <c r="DJ238" s="233"/>
      <c r="DL238" s="328"/>
      <c r="DM238" s="236"/>
      <c r="DN238" s="236"/>
      <c r="DO238" s="236"/>
      <c r="DP238" s="236"/>
      <c r="DQ238" s="236"/>
      <c r="DR238" s="236"/>
      <c r="DS238" s="236"/>
      <c r="DT238" s="236"/>
      <c r="DU238" s="236"/>
      <c r="DV238" s="236"/>
      <c r="DW238" s="236"/>
      <c r="DX238" s="236"/>
      <c r="DY238" s="236"/>
      <c r="DZ238" s="236"/>
      <c r="EA238" s="236"/>
      <c r="EB238" s="764"/>
      <c r="ED238" s="236"/>
      <c r="EE238" s="236"/>
      <c r="EG238" s="236"/>
      <c r="EH238" s="236"/>
      <c r="EJ238" s="236"/>
      <c r="EK238" s="236"/>
      <c r="EL238" s="236"/>
      <c r="EM238" s="236"/>
      <c r="EN238" s="236"/>
      <c r="EO238" s="236"/>
      <c r="EP238" s="236"/>
      <c r="EQ238" s="236"/>
      <c r="ER238" s="236"/>
      <c r="ES238" s="236"/>
      <c r="ET238" s="236"/>
      <c r="EU238" s="236"/>
      <c r="EV238" s="236"/>
      <c r="EW238" s="236"/>
      <c r="EX238" s="236"/>
      <c r="EY238" s="236"/>
      <c r="EZ238" s="236"/>
      <c r="FA238" s="236"/>
      <c r="FB238" s="236"/>
      <c r="FC238" s="236"/>
      <c r="FD238" s="236"/>
      <c r="FE238" s="236"/>
      <c r="FF238" s="236"/>
      <c r="FG238" s="236"/>
      <c r="FH238" s="236"/>
      <c r="FI238" s="236"/>
      <c r="FJ238" s="236"/>
      <c r="FK238" s="236"/>
      <c r="FL238" s="236"/>
      <c r="FM238" s="236"/>
      <c r="FN238" s="236"/>
      <c r="FO238" s="236"/>
      <c r="FP238" s="236"/>
      <c r="FQ238" s="236"/>
      <c r="FR238" s="236"/>
      <c r="FS238" s="236"/>
      <c r="FT238" s="236"/>
      <c r="FU238" s="236"/>
      <c r="FV238" s="236"/>
      <c r="FW238" s="236"/>
      <c r="FY238" s="236"/>
      <c r="GB238" s="524"/>
      <c r="GC238" s="236"/>
      <c r="GD238" s="557"/>
      <c r="GE238" s="236"/>
      <c r="GF238" s="236"/>
      <c r="GG238" s="557"/>
      <c r="GI238" s="236"/>
      <c r="GJ238" s="557"/>
      <c r="GK238" s="236"/>
      <c r="GL238" s="236"/>
      <c r="GM238" s="236"/>
      <c r="GN238" s="236"/>
      <c r="GO238" s="236"/>
      <c r="GP238" s="236"/>
      <c r="GQ238" s="236"/>
      <c r="GR238" s="236"/>
      <c r="GS238" s="236"/>
      <c r="GT238" s="236"/>
      <c r="GU238" s="236"/>
      <c r="GV238" s="236"/>
      <c r="GW238" s="236"/>
      <c r="GX238" s="236"/>
      <c r="GY238" s="236"/>
      <c r="GZ238" s="236"/>
      <c r="HA238" s="236"/>
      <c r="HB238" s="236"/>
      <c r="HC238" s="236"/>
      <c r="HD238" s="236"/>
      <c r="HF238" s="328"/>
      <c r="HG238" s="328"/>
      <c r="HI238" s="328"/>
      <c r="HJ238" s="328"/>
      <c r="HL238" s="328"/>
      <c r="HM238" s="328"/>
      <c r="HO238" s="328"/>
      <c r="HP238" s="328"/>
      <c r="HR238" s="53"/>
      <c r="HS238" s="9"/>
      <c r="HT238" s="328"/>
      <c r="HU238" s="328"/>
      <c r="HV238" s="328"/>
      <c r="HX238" s="53"/>
      <c r="HY238" s="9"/>
      <c r="HZ238" s="328"/>
      <c r="IA238" s="328"/>
      <c r="IB238" s="328"/>
      <c r="ID238" s="53"/>
      <c r="IE238" s="9"/>
      <c r="IF238" s="328"/>
      <c r="IG238" s="328"/>
      <c r="IH238" s="328"/>
      <c r="IJ238" s="281"/>
      <c r="IK238" s="328"/>
      <c r="IL238" s="9"/>
      <c r="IM238" s="53"/>
      <c r="IN238" s="9"/>
      <c r="IO238" s="328"/>
      <c r="IP238" s="9"/>
      <c r="IQ238" s="9"/>
      <c r="IR238" s="9"/>
      <c r="IS238" s="53"/>
      <c r="IT238" s="9"/>
      <c r="IU238" s="328"/>
      <c r="IV238" s="53"/>
      <c r="IW238" s="9"/>
      <c r="IX238" s="9"/>
      <c r="IY238" s="53"/>
      <c r="IZ238" s="9"/>
      <c r="JA238" s="9"/>
      <c r="JB238" s="901"/>
      <c r="JC238" s="9"/>
      <c r="JD238" s="328"/>
      <c r="JE238" s="53"/>
      <c r="JF238" s="9"/>
      <c r="JG238" s="9"/>
      <c r="JH238" s="53"/>
      <c r="JI238" s="9"/>
      <c r="JJ238" s="9"/>
      <c r="JK238" s="53"/>
      <c r="JL238" s="9"/>
      <c r="JM238" s="9"/>
      <c r="JN238" s="53"/>
      <c r="JO238" s="9"/>
      <c r="JP238" s="328"/>
      <c r="JQ238" s="328"/>
      <c r="JR238" s="9"/>
      <c r="JT238" s="236"/>
      <c r="JU238" s="236"/>
      <c r="JV238" s="236"/>
      <c r="JW238" s="236"/>
      <c r="JX238" s="236"/>
      <c r="JY238" s="236"/>
      <c r="JZ238" s="236"/>
      <c r="KA238" s="236"/>
      <c r="KB238" s="236"/>
      <c r="KC238" s="236"/>
      <c r="KD238" s="236"/>
      <c r="KE238" s="236"/>
      <c r="KF238" s="236"/>
      <c r="KG238" s="236"/>
      <c r="KH238" s="236"/>
      <c r="KI238" s="236"/>
      <c r="KJ238" s="236"/>
      <c r="KK238" s="236"/>
      <c r="KL238" s="236"/>
      <c r="KM238" s="236"/>
      <c r="KN238" s="236"/>
      <c r="KO238" s="236"/>
      <c r="KP238" s="236"/>
      <c r="KQ238" s="236"/>
      <c r="KR238" s="236"/>
      <c r="KT238" s="236"/>
      <c r="KU238" s="236"/>
      <c r="KV238" s="236"/>
      <c r="KW238" s="236"/>
      <c r="KX238" s="236"/>
      <c r="KY238" s="236"/>
      <c r="KZ238" s="236"/>
      <c r="LA238" s="236"/>
      <c r="LB238" s="236"/>
      <c r="LC238" s="236"/>
      <c r="LD238" s="236"/>
      <c r="LE238" s="236"/>
      <c r="LF238" s="236"/>
      <c r="LG238" s="236"/>
      <c r="LH238" s="236"/>
      <c r="LI238" s="236"/>
      <c r="LJ238" s="236"/>
      <c r="LK238" s="236"/>
      <c r="LL238" s="236"/>
      <c r="LM238" s="236"/>
      <c r="LN238" s="236"/>
      <c r="LO238" s="236"/>
      <c r="LP238" s="236"/>
      <c r="LR238" s="236"/>
      <c r="LS238" s="236"/>
      <c r="LT238" s="236"/>
      <c r="LU238" s="236"/>
      <c r="LV238" s="236"/>
      <c r="LW238" s="236"/>
      <c r="LX238" s="236"/>
      <c r="LY238" s="236"/>
      <c r="LZ238" s="236"/>
      <c r="MA238" s="236"/>
      <c r="MB238" s="236"/>
      <c r="MC238" s="236"/>
      <c r="MD238" s="236"/>
      <c r="ME238" s="236"/>
      <c r="MF238" s="236"/>
      <c r="MG238" s="236"/>
      <c r="MH238" s="236"/>
      <c r="MI238" s="236"/>
      <c r="MJ238" s="236"/>
      <c r="MK238" s="236"/>
      <c r="ML238" s="236"/>
      <c r="MM238" s="236"/>
      <c r="MN238" s="236"/>
      <c r="MO238" s="236"/>
      <c r="MP238" s="236"/>
      <c r="MW238" s="236"/>
      <c r="MX238" s="236"/>
      <c r="MY238" s="236"/>
      <c r="MZ238" s="236"/>
      <c r="NA238" s="236"/>
      <c r="NB238" s="233"/>
      <c r="NL238" s="486"/>
      <c r="NM238" s="233"/>
      <c r="NN238" s="236"/>
      <c r="NO238" s="236"/>
      <c r="NP238" s="429"/>
      <c r="NQ238" s="1001"/>
      <c r="NR238" s="764"/>
      <c r="NS238" s="764"/>
      <c r="NT238" s="763"/>
      <c r="NU238" s="763"/>
      <c r="NV238" s="763"/>
      <c r="NW238" s="357"/>
      <c r="NX238" s="380"/>
      <c r="NY238" s="380"/>
      <c r="OA238" s="256"/>
      <c r="OB238" s="256"/>
      <c r="OC238" s="380"/>
      <c r="OD238" s="281"/>
      <c r="OE238" s="281"/>
      <c r="OG238" s="255"/>
    </row>
    <row r="239" spans="3:397" ht="18.75" customHeight="1" x14ac:dyDescent="0.3">
      <c r="C239" s="449"/>
      <c r="D239" s="450"/>
      <c r="E239" s="451"/>
      <c r="F239" s="452"/>
      <c r="G239" s="453"/>
      <c r="H239" s="451"/>
      <c r="I239" s="9"/>
      <c r="K239" s="184"/>
      <c r="L239" s="1154"/>
      <c r="M239" s="184"/>
      <c r="N239" s="9"/>
      <c r="P239" s="529"/>
      <c r="R239" s="9"/>
      <c r="T239" s="9"/>
      <c r="U239" s="9"/>
      <c r="V239" s="529"/>
      <c r="W239" s="9"/>
      <c r="X239" s="9"/>
      <c r="Y239" s="53"/>
      <c r="Z239" s="9"/>
      <c r="AA239" s="9"/>
      <c r="AB239" s="53"/>
      <c r="AC239" s="9"/>
      <c r="AD239" s="9"/>
      <c r="AE239" s="53"/>
      <c r="AF239" s="9"/>
      <c r="AG239" s="9"/>
      <c r="AH239" s="9"/>
      <c r="AI239" s="238"/>
      <c r="AJ239" s="9"/>
      <c r="AK239" s="53"/>
      <c r="AL239" s="9"/>
      <c r="AM239" s="9"/>
      <c r="AN239" s="53"/>
      <c r="AO239" s="236"/>
      <c r="AQ239" s="53"/>
      <c r="AR239" s="524"/>
      <c r="AT239" s="53"/>
      <c r="AU239" s="524"/>
      <c r="AW239" s="53"/>
      <c r="AX239" s="524"/>
      <c r="AY239" s="9"/>
      <c r="AZ239" s="9"/>
      <c r="BA239" s="9"/>
      <c r="BB239" s="9"/>
      <c r="BC239" s="9"/>
      <c r="BD239" s="9"/>
      <c r="BE239" s="9"/>
      <c r="BF239" s="9"/>
      <c r="BG239" s="236"/>
      <c r="BH239" s="9"/>
      <c r="BI239" s="9"/>
      <c r="BJ239" s="236"/>
      <c r="BK239" s="9"/>
      <c r="BL239" s="9"/>
      <c r="BM239" s="9"/>
      <c r="BN239" s="9"/>
      <c r="BO239" s="9"/>
      <c r="BP239" s="236"/>
      <c r="BQ239" s="9"/>
      <c r="BR239" s="53"/>
      <c r="BS239" s="9"/>
      <c r="BU239" s="53"/>
      <c r="BV239" s="9"/>
      <c r="BX239" s="9"/>
      <c r="BY239" s="236"/>
      <c r="BZ239" s="9"/>
      <c r="CB239" s="9"/>
      <c r="CC239" s="9"/>
      <c r="CE239" s="9"/>
      <c r="CG239" s="53"/>
      <c r="CH239" s="236"/>
      <c r="CI239" s="9"/>
      <c r="CJ239" s="9"/>
      <c r="CK239" s="9"/>
      <c r="CL239" s="9"/>
      <c r="CM239" s="9"/>
      <c r="CN239" s="9"/>
      <c r="CP239" s="9"/>
      <c r="CR239" s="9"/>
      <c r="CS239" s="9"/>
      <c r="CT239" s="9"/>
      <c r="CU239" s="9"/>
      <c r="CV239" s="9"/>
      <c r="CW239" s="9"/>
      <c r="CX239" s="236"/>
      <c r="CZ239" s="328"/>
      <c r="DA239" s="236"/>
      <c r="DC239" s="328"/>
      <c r="DD239" s="236"/>
      <c r="DF239" s="236"/>
      <c r="DG239" s="236"/>
      <c r="DI239" s="233"/>
      <c r="DJ239" s="233"/>
      <c r="DL239" s="328"/>
      <c r="DM239" s="236"/>
      <c r="DN239" s="236"/>
      <c r="DO239" s="236"/>
      <c r="DP239" s="236"/>
      <c r="DQ239" s="236"/>
      <c r="DR239" s="236"/>
      <c r="DS239" s="236"/>
      <c r="DT239" s="236"/>
      <c r="DU239" s="236"/>
      <c r="DV239" s="236"/>
      <c r="DW239" s="236"/>
      <c r="DX239" s="236"/>
      <c r="DY239" s="236"/>
      <c r="DZ239" s="236"/>
      <c r="EA239" s="236"/>
      <c r="EB239" s="764"/>
      <c r="ED239" s="236"/>
      <c r="EE239" s="236"/>
      <c r="EG239" s="236"/>
      <c r="EH239" s="236"/>
      <c r="EJ239" s="236"/>
      <c r="EK239" s="236"/>
      <c r="EL239" s="236"/>
      <c r="EM239" s="236"/>
      <c r="EN239" s="236"/>
      <c r="EO239" s="236"/>
      <c r="EP239" s="236"/>
      <c r="EQ239" s="236"/>
      <c r="ER239" s="236"/>
      <c r="ES239" s="236"/>
      <c r="ET239" s="236"/>
      <c r="EU239" s="236"/>
      <c r="EV239" s="236"/>
      <c r="EW239" s="236"/>
      <c r="EX239" s="236"/>
      <c r="EY239" s="236"/>
      <c r="EZ239" s="236"/>
      <c r="FA239" s="236"/>
      <c r="FB239" s="236"/>
      <c r="FC239" s="236"/>
      <c r="FD239" s="236"/>
      <c r="FE239" s="236"/>
      <c r="FF239" s="236"/>
      <c r="FG239" s="236"/>
      <c r="FH239" s="236"/>
      <c r="FI239" s="236"/>
      <c r="FJ239" s="236"/>
      <c r="FK239" s="236"/>
      <c r="FL239" s="236"/>
      <c r="FM239" s="236"/>
      <c r="FN239" s="236"/>
      <c r="FO239" s="236"/>
      <c r="FP239" s="236"/>
      <c r="FQ239" s="236"/>
      <c r="FR239" s="236"/>
      <c r="FS239" s="236"/>
      <c r="FT239" s="236"/>
      <c r="FU239" s="236"/>
      <c r="FV239" s="236"/>
      <c r="FW239" s="236"/>
      <c r="FY239" s="236"/>
      <c r="GB239" s="524"/>
      <c r="GC239" s="236"/>
      <c r="GD239" s="557"/>
      <c r="GE239" s="236"/>
      <c r="GF239" s="236"/>
      <c r="GG239" s="557"/>
      <c r="GI239" s="236"/>
      <c r="GJ239" s="557"/>
      <c r="GK239" s="236"/>
      <c r="GL239" s="236"/>
      <c r="GM239" s="236"/>
      <c r="GN239" s="236"/>
      <c r="GO239" s="236"/>
      <c r="GP239" s="236"/>
      <c r="GQ239" s="236"/>
      <c r="GR239" s="236"/>
      <c r="GS239" s="236"/>
      <c r="GT239" s="236"/>
      <c r="GU239" s="236"/>
      <c r="GV239" s="236"/>
      <c r="GW239" s="236"/>
      <c r="GX239" s="236"/>
      <c r="GY239" s="236"/>
      <c r="GZ239" s="236"/>
      <c r="HA239" s="236"/>
      <c r="HB239" s="236"/>
      <c r="HC239" s="236"/>
      <c r="HD239" s="236"/>
      <c r="HF239" s="328"/>
      <c r="HG239" s="328"/>
      <c r="HI239" s="328"/>
      <c r="HJ239" s="328"/>
      <c r="HL239" s="328"/>
      <c r="HM239" s="328"/>
      <c r="HO239" s="328"/>
      <c r="HP239" s="328"/>
      <c r="HR239" s="53"/>
      <c r="HS239" s="9"/>
      <c r="HT239" s="328"/>
      <c r="HU239" s="328"/>
      <c r="HV239" s="328"/>
      <c r="HX239" s="53"/>
      <c r="HY239" s="9"/>
      <c r="HZ239" s="328"/>
      <c r="IA239" s="328"/>
      <c r="IB239" s="328"/>
      <c r="ID239" s="53"/>
      <c r="IE239" s="9"/>
      <c r="IF239" s="328"/>
      <c r="IG239" s="328"/>
      <c r="IH239" s="328"/>
      <c r="IJ239" s="281"/>
      <c r="IK239" s="328"/>
      <c r="IL239" s="9"/>
      <c r="IM239" s="53"/>
      <c r="IN239" s="9"/>
      <c r="IO239" s="328"/>
      <c r="IP239" s="9"/>
      <c r="IQ239" s="9"/>
      <c r="IR239" s="9"/>
      <c r="IS239" s="53"/>
      <c r="IT239" s="9"/>
      <c r="IU239" s="328"/>
      <c r="IV239" s="53"/>
      <c r="IW239" s="9"/>
      <c r="IX239" s="9"/>
      <c r="IY239" s="53"/>
      <c r="IZ239" s="9"/>
      <c r="JA239" s="9"/>
      <c r="JB239" s="901"/>
      <c r="JC239" s="9"/>
      <c r="JD239" s="328"/>
      <c r="JE239" s="53"/>
      <c r="JF239" s="9"/>
      <c r="JG239" s="9"/>
      <c r="JH239" s="53"/>
      <c r="JI239" s="9"/>
      <c r="JJ239" s="9"/>
      <c r="JK239" s="53"/>
      <c r="JL239" s="9"/>
      <c r="JM239" s="9"/>
      <c r="JN239" s="53"/>
      <c r="JO239" s="9"/>
      <c r="JP239" s="328"/>
      <c r="JQ239" s="328"/>
      <c r="JR239" s="9"/>
      <c r="JT239" s="236"/>
      <c r="JU239" s="236"/>
      <c r="JV239" s="236"/>
      <c r="JW239" s="236"/>
      <c r="JX239" s="236"/>
      <c r="JY239" s="236"/>
      <c r="JZ239" s="236"/>
      <c r="KA239" s="236"/>
      <c r="KB239" s="236"/>
      <c r="KC239" s="236"/>
      <c r="KD239" s="236"/>
      <c r="KE239" s="236"/>
      <c r="KF239" s="236"/>
      <c r="KG239" s="236"/>
      <c r="KH239" s="236"/>
      <c r="KI239" s="236"/>
      <c r="KJ239" s="236"/>
      <c r="KK239" s="236"/>
      <c r="KL239" s="236"/>
      <c r="KM239" s="236"/>
      <c r="KN239" s="236"/>
      <c r="KO239" s="236"/>
      <c r="KP239" s="236"/>
      <c r="KQ239" s="236"/>
      <c r="KR239" s="236"/>
      <c r="KT239" s="236"/>
      <c r="KU239" s="236"/>
      <c r="KV239" s="236"/>
      <c r="KW239" s="236"/>
      <c r="KX239" s="236"/>
      <c r="KY239" s="236"/>
      <c r="KZ239" s="236"/>
      <c r="LA239" s="236"/>
      <c r="LB239" s="236"/>
      <c r="LC239" s="236"/>
      <c r="LD239" s="236"/>
      <c r="LE239" s="236"/>
      <c r="LF239" s="236"/>
      <c r="LG239" s="236"/>
      <c r="LH239" s="236"/>
      <c r="LI239" s="236"/>
      <c r="LJ239" s="236"/>
      <c r="LK239" s="236"/>
      <c r="LL239" s="236"/>
      <c r="LM239" s="236"/>
      <c r="LN239" s="236"/>
      <c r="LO239" s="236"/>
      <c r="LP239" s="236"/>
      <c r="LR239" s="236"/>
      <c r="LS239" s="236"/>
      <c r="LT239" s="236"/>
      <c r="LU239" s="236"/>
      <c r="LV239" s="236"/>
      <c r="LW239" s="236"/>
      <c r="LX239" s="236"/>
      <c r="LY239" s="236"/>
      <c r="LZ239" s="236"/>
      <c r="MA239" s="236"/>
      <c r="MB239" s="236"/>
      <c r="MC239" s="236"/>
      <c r="MD239" s="236"/>
      <c r="ME239" s="236"/>
      <c r="MF239" s="236"/>
      <c r="MG239" s="236"/>
      <c r="MH239" s="236"/>
      <c r="MI239" s="236"/>
      <c r="MJ239" s="236"/>
      <c r="MK239" s="236"/>
      <c r="ML239" s="236"/>
      <c r="MM239" s="236"/>
      <c r="MN239" s="236"/>
      <c r="MO239" s="236"/>
      <c r="MP239" s="236"/>
      <c r="MW239" s="236"/>
      <c r="MX239" s="236"/>
      <c r="MY239" s="236"/>
      <c r="MZ239" s="236"/>
      <c r="NA239" s="236"/>
      <c r="NB239" s="233"/>
      <c r="NC239" s="1166"/>
      <c r="NL239" s="486"/>
      <c r="NM239" s="233"/>
      <c r="NN239" s="236"/>
      <c r="NO239" s="236"/>
      <c r="NP239" s="429"/>
      <c r="NQ239" s="1001"/>
      <c r="NR239" s="764"/>
      <c r="NS239" s="764"/>
      <c r="NT239" s="763"/>
      <c r="NU239" s="763"/>
      <c r="NV239" s="763"/>
      <c r="NW239" s="357"/>
      <c r="NX239" s="380"/>
      <c r="NY239" s="380"/>
      <c r="OA239" s="256"/>
      <c r="OB239" s="256"/>
      <c r="OC239" s="380"/>
      <c r="OD239" s="281"/>
      <c r="OE239" s="281"/>
      <c r="OG239" s="255"/>
    </row>
    <row r="240" spans="3:397" ht="18.75" hidden="1" customHeight="1" x14ac:dyDescent="0.3">
      <c r="C240" s="449"/>
      <c r="D240" s="450"/>
      <c r="E240" s="451"/>
      <c r="F240" s="452"/>
      <c r="G240" s="453"/>
      <c r="H240" s="451"/>
      <c r="I240" s="9"/>
      <c r="K240" s="184"/>
      <c r="L240" s="1154"/>
      <c r="M240" s="184"/>
      <c r="N240" s="9"/>
      <c r="P240" s="529"/>
      <c r="R240" s="9"/>
      <c r="T240" s="9"/>
      <c r="U240" s="9"/>
      <c r="V240" s="529"/>
      <c r="W240" s="9"/>
      <c r="X240" s="9"/>
      <c r="Y240" s="53"/>
      <c r="Z240" s="9"/>
      <c r="AA240" s="9"/>
      <c r="AB240" s="53"/>
      <c r="AC240" s="9"/>
      <c r="AD240" s="9"/>
      <c r="AE240" s="53"/>
      <c r="AF240" s="9"/>
      <c r="AG240" s="9"/>
      <c r="AH240" s="9"/>
      <c r="AI240" s="238"/>
      <c r="AJ240" s="9"/>
      <c r="AK240" s="53"/>
      <c r="AL240" s="9"/>
      <c r="AM240" s="9"/>
      <c r="AN240" s="53"/>
      <c r="AO240" s="236"/>
      <c r="AQ240" s="53"/>
      <c r="AR240" s="524"/>
      <c r="AT240" s="53"/>
      <c r="AU240" s="524"/>
      <c r="AW240" s="53"/>
      <c r="AX240" s="524"/>
      <c r="AY240" s="9"/>
      <c r="AZ240" s="9"/>
      <c r="BA240" s="9"/>
      <c r="BB240" s="9"/>
      <c r="BC240" s="9"/>
      <c r="BD240" s="9"/>
      <c r="BE240" s="9"/>
      <c r="BF240" s="9"/>
      <c r="BG240" s="236"/>
      <c r="BH240" s="9"/>
      <c r="BI240" s="9"/>
      <c r="BJ240" s="236"/>
      <c r="BK240" s="9"/>
      <c r="BL240" s="9"/>
      <c r="BM240" s="9"/>
      <c r="BN240" s="9"/>
      <c r="BO240" s="9"/>
      <c r="BP240" s="236"/>
      <c r="BQ240" s="9"/>
      <c r="BR240" s="53"/>
      <c r="BS240" s="9"/>
      <c r="BU240" s="53"/>
      <c r="BV240" s="9"/>
      <c r="BX240" s="9"/>
      <c r="BY240" s="236"/>
      <c r="BZ240" s="9"/>
      <c r="CB240" s="9"/>
      <c r="CC240" s="9"/>
      <c r="CE240" s="9"/>
      <c r="CG240" s="53"/>
      <c r="CH240" s="236"/>
      <c r="CI240" s="9"/>
      <c r="CJ240" s="9"/>
      <c r="CK240" s="9"/>
      <c r="CL240" s="9"/>
      <c r="CM240" s="9"/>
      <c r="CN240" s="9"/>
      <c r="CP240" s="9"/>
      <c r="CR240" s="9"/>
      <c r="CS240" s="9"/>
      <c r="CT240" s="9"/>
      <c r="CU240" s="9"/>
      <c r="CV240" s="9"/>
      <c r="CW240" s="9"/>
      <c r="CX240" s="236"/>
      <c r="CZ240" s="328"/>
      <c r="DA240" s="236"/>
      <c r="DC240" s="328"/>
      <c r="DD240" s="236"/>
      <c r="DF240" s="236"/>
      <c r="DG240" s="236"/>
      <c r="DI240" s="233"/>
      <c r="DJ240" s="233"/>
      <c r="DL240" s="328"/>
      <c r="DM240" s="236"/>
      <c r="DN240" s="236"/>
      <c r="DO240" s="236"/>
      <c r="DP240" s="236"/>
      <c r="DQ240" s="236"/>
      <c r="DR240" s="236"/>
      <c r="DS240" s="236"/>
      <c r="DT240" s="236"/>
      <c r="DU240" s="236"/>
      <c r="DV240" s="236"/>
      <c r="DW240" s="236"/>
      <c r="DX240" s="236"/>
      <c r="DY240" s="236"/>
      <c r="DZ240" s="236"/>
      <c r="EA240" s="236"/>
      <c r="EB240" s="764"/>
      <c r="ED240" s="236"/>
      <c r="EE240" s="236"/>
      <c r="EG240" s="236"/>
      <c r="EH240" s="236"/>
      <c r="EJ240" s="236"/>
      <c r="EK240" s="236"/>
      <c r="EL240" s="236"/>
      <c r="EM240" s="236"/>
      <c r="EN240" s="236"/>
      <c r="EO240" s="236"/>
      <c r="EP240" s="236"/>
      <c r="EQ240" s="236"/>
      <c r="ER240" s="236"/>
      <c r="ES240" s="236"/>
      <c r="ET240" s="236"/>
      <c r="EU240" s="236"/>
      <c r="EV240" s="236"/>
      <c r="EW240" s="236"/>
      <c r="EX240" s="236"/>
      <c r="EY240" s="236"/>
      <c r="EZ240" s="236"/>
      <c r="FA240" s="236"/>
      <c r="FB240" s="236"/>
      <c r="FC240" s="236"/>
      <c r="FD240" s="236"/>
      <c r="FE240" s="236"/>
      <c r="FF240" s="236"/>
      <c r="FG240" s="236"/>
      <c r="FH240" s="236"/>
      <c r="FI240" s="236"/>
      <c r="FJ240" s="236"/>
      <c r="FK240" s="236"/>
      <c r="FL240" s="236"/>
      <c r="FM240" s="236"/>
      <c r="FN240" s="236"/>
      <c r="FO240" s="236"/>
      <c r="FP240" s="236"/>
      <c r="FQ240" s="236"/>
      <c r="FR240" s="236"/>
      <c r="FS240" s="236"/>
      <c r="FT240" s="236"/>
      <c r="FU240" s="236"/>
      <c r="FV240" s="236"/>
      <c r="FW240" s="236"/>
      <c r="FY240" s="236"/>
      <c r="GB240" s="524"/>
      <c r="GC240" s="236"/>
      <c r="GD240" s="557"/>
      <c r="GE240" s="236"/>
      <c r="GF240" s="236"/>
      <c r="GG240" s="557"/>
      <c r="GI240" s="236"/>
      <c r="GJ240" s="557"/>
      <c r="GK240" s="236"/>
      <c r="GL240" s="236"/>
      <c r="GM240" s="236"/>
      <c r="GN240" s="236"/>
      <c r="GO240" s="236"/>
      <c r="GP240" s="236"/>
      <c r="GQ240" s="236"/>
      <c r="GR240" s="236"/>
      <c r="GS240" s="236"/>
      <c r="GT240" s="236"/>
      <c r="GU240" s="236"/>
      <c r="GV240" s="236"/>
      <c r="GW240" s="236"/>
      <c r="GX240" s="236"/>
      <c r="GY240" s="236"/>
      <c r="GZ240" s="236"/>
      <c r="HA240" s="236"/>
      <c r="HB240" s="236"/>
      <c r="HC240" s="236"/>
      <c r="HD240" s="236"/>
      <c r="HF240" s="328"/>
      <c r="HG240" s="328"/>
      <c r="HI240" s="328"/>
      <c r="HJ240" s="328"/>
      <c r="HL240" s="328"/>
      <c r="HM240" s="328"/>
      <c r="HO240" s="328"/>
      <c r="HP240" s="328"/>
      <c r="HR240" s="53"/>
      <c r="HS240" s="9"/>
      <c r="HT240" s="328"/>
      <c r="HU240" s="328"/>
      <c r="HV240" s="328"/>
      <c r="HX240" s="53"/>
      <c r="HY240" s="9"/>
      <c r="HZ240" s="328"/>
      <c r="IA240" s="328"/>
      <c r="IB240" s="328"/>
      <c r="ID240" s="53"/>
      <c r="IE240" s="9"/>
      <c r="IF240" s="328"/>
      <c r="IG240" s="328"/>
      <c r="IH240" s="328"/>
      <c r="IJ240" s="281"/>
      <c r="IK240" s="328"/>
      <c r="IL240" s="9"/>
      <c r="IM240" s="53"/>
      <c r="IN240" s="9"/>
      <c r="IO240" s="328"/>
      <c r="IP240" s="9"/>
      <c r="IQ240" s="9"/>
      <c r="IR240" s="9"/>
      <c r="IS240" s="53"/>
      <c r="IT240" s="9"/>
      <c r="IU240" s="328"/>
      <c r="IV240" s="53"/>
      <c r="IW240" s="9"/>
      <c r="IX240" s="9"/>
      <c r="IY240" s="53"/>
      <c r="IZ240" s="9"/>
      <c r="JA240" s="9"/>
      <c r="JB240" s="901"/>
      <c r="JC240" s="9"/>
      <c r="JD240" s="328"/>
      <c r="JE240" s="53"/>
      <c r="JF240" s="9"/>
      <c r="JG240" s="9"/>
      <c r="JH240" s="53"/>
      <c r="JI240" s="9"/>
      <c r="JJ240" s="9"/>
      <c r="JK240" s="53"/>
      <c r="JL240" s="9"/>
      <c r="JM240" s="9"/>
      <c r="JN240" s="53"/>
      <c r="JO240" s="9"/>
      <c r="JP240" s="328"/>
      <c r="JQ240" s="328"/>
      <c r="JR240" s="9"/>
      <c r="JT240" s="236"/>
      <c r="JU240" s="236"/>
      <c r="JV240" s="236"/>
      <c r="JW240" s="236"/>
      <c r="JX240" s="236"/>
      <c r="JY240" s="236"/>
      <c r="JZ240" s="236"/>
      <c r="KA240" s="236"/>
      <c r="KB240" s="236"/>
      <c r="KC240" s="236"/>
      <c r="KD240" s="236"/>
      <c r="KE240" s="236"/>
      <c r="KF240" s="236"/>
      <c r="KG240" s="236"/>
      <c r="KH240" s="236"/>
      <c r="KI240" s="236"/>
      <c r="KJ240" s="236"/>
      <c r="KK240" s="236"/>
      <c r="KL240" s="236"/>
      <c r="KM240" s="236"/>
      <c r="KN240" s="236"/>
      <c r="KO240" s="236"/>
      <c r="KP240" s="236"/>
      <c r="KQ240" s="236"/>
      <c r="KR240" s="236"/>
      <c r="KT240" s="236"/>
      <c r="KU240" s="236"/>
      <c r="KV240" s="236"/>
      <c r="KW240" s="236"/>
      <c r="KX240" s="236"/>
      <c r="KY240" s="236"/>
      <c r="KZ240" s="236"/>
      <c r="LA240" s="236"/>
      <c r="LB240" s="236"/>
      <c r="LC240" s="236"/>
      <c r="LD240" s="236"/>
      <c r="LE240" s="236"/>
      <c r="LF240" s="236"/>
      <c r="LG240" s="236"/>
      <c r="LH240" s="236"/>
      <c r="LI240" s="236"/>
      <c r="LJ240" s="236"/>
      <c r="LK240" s="236"/>
      <c r="LL240" s="236"/>
      <c r="LM240" s="236"/>
      <c r="LN240" s="236"/>
      <c r="LO240" s="236"/>
      <c r="LP240" s="236"/>
      <c r="LR240" s="236"/>
      <c r="LS240" s="236"/>
      <c r="LT240" s="236"/>
      <c r="LU240" s="236"/>
      <c r="LV240" s="236"/>
      <c r="LW240" s="236"/>
      <c r="LX240" s="236"/>
      <c r="LY240" s="236"/>
      <c r="LZ240" s="236"/>
      <c r="MA240" s="236"/>
      <c r="MB240" s="236"/>
      <c r="MC240" s="236"/>
      <c r="MD240" s="236"/>
      <c r="ME240" s="236"/>
      <c r="MF240" s="236"/>
      <c r="MG240" s="236"/>
      <c r="MH240" s="236"/>
      <c r="MI240" s="236"/>
      <c r="MJ240" s="236"/>
      <c r="MK240" s="236"/>
      <c r="ML240" s="236"/>
      <c r="MM240" s="236"/>
      <c r="MN240" s="236"/>
      <c r="MO240" s="236"/>
      <c r="MP240" s="236"/>
      <c r="MW240" s="236"/>
      <c r="MX240" s="236"/>
      <c r="MY240" s="236"/>
      <c r="MZ240" s="236"/>
      <c r="NA240" s="236"/>
      <c r="NB240" s="233"/>
      <c r="NC240" s="1166"/>
      <c r="NL240" s="486"/>
      <c r="NM240" s="233"/>
      <c r="NN240" s="236"/>
      <c r="NO240" s="236"/>
      <c r="NP240" s="429"/>
      <c r="NQ240" s="1001"/>
      <c r="NR240" s="764"/>
      <c r="NS240" s="764"/>
      <c r="NT240" s="763"/>
      <c r="NU240" s="763"/>
      <c r="NV240" s="763"/>
      <c r="NW240" s="357"/>
      <c r="NX240" s="380"/>
      <c r="NY240" s="380"/>
      <c r="OA240" s="256"/>
      <c r="OB240" s="256"/>
      <c r="OC240" s="380"/>
      <c r="OD240" s="281"/>
      <c r="OE240" s="281"/>
      <c r="OF240" s="328"/>
      <c r="OG240" s="255"/>
    </row>
    <row r="241" spans="3:397" ht="18.75" hidden="1" customHeight="1" x14ac:dyDescent="0.3">
      <c r="C241" s="449"/>
      <c r="D241" s="450"/>
      <c r="E241" s="451"/>
      <c r="F241" s="452"/>
      <c r="G241" s="453"/>
      <c r="H241" s="451"/>
      <c r="I241" s="9"/>
      <c r="K241" s="184"/>
      <c r="L241" s="1154"/>
      <c r="M241" s="184"/>
      <c r="N241" s="9"/>
      <c r="P241" s="529"/>
      <c r="R241" s="9"/>
      <c r="T241" s="9"/>
      <c r="U241" s="9"/>
      <c r="V241" s="529"/>
      <c r="W241" s="9"/>
      <c r="X241" s="9"/>
      <c r="Y241" s="53"/>
      <c r="Z241" s="9"/>
      <c r="AA241" s="9"/>
      <c r="AB241" s="53"/>
      <c r="AC241" s="9"/>
      <c r="AD241" s="9"/>
      <c r="AE241" s="53"/>
      <c r="AF241" s="9"/>
      <c r="AG241" s="9"/>
      <c r="AH241" s="9"/>
      <c r="AI241" s="238"/>
      <c r="AJ241" s="9"/>
      <c r="AK241" s="53"/>
      <c r="AL241" s="9"/>
      <c r="AM241" s="9"/>
      <c r="AN241" s="53"/>
      <c r="AO241" s="236"/>
      <c r="AQ241" s="53"/>
      <c r="AR241" s="524"/>
      <c r="AT241" s="53"/>
      <c r="AU241" s="524"/>
      <c r="AW241" s="53"/>
      <c r="AX241" s="524"/>
      <c r="AY241" s="9"/>
      <c r="AZ241" s="9"/>
      <c r="BA241" s="9"/>
      <c r="BB241" s="9"/>
      <c r="BC241" s="9"/>
      <c r="BD241" s="9"/>
      <c r="BE241" s="9"/>
      <c r="BF241" s="9"/>
      <c r="BG241" s="236"/>
      <c r="BH241" s="9"/>
      <c r="BI241" s="9"/>
      <c r="BJ241" s="236"/>
      <c r="BK241" s="9"/>
      <c r="BL241" s="9"/>
      <c r="BM241" s="9"/>
      <c r="BN241" s="9"/>
      <c r="BO241" s="9"/>
      <c r="BP241" s="236"/>
      <c r="BQ241" s="9"/>
      <c r="BR241" s="53"/>
      <c r="BS241" s="9"/>
      <c r="BU241" s="53"/>
      <c r="BV241" s="9"/>
      <c r="BX241" s="9"/>
      <c r="BY241" s="236"/>
      <c r="BZ241" s="9"/>
      <c r="CB241" s="9"/>
      <c r="CC241" s="9"/>
      <c r="CE241" s="9"/>
      <c r="CG241" s="53"/>
      <c r="CH241" s="236"/>
      <c r="CI241" s="9"/>
      <c r="CJ241" s="9"/>
      <c r="CK241" s="9"/>
      <c r="CL241" s="9"/>
      <c r="CM241" s="9"/>
      <c r="CN241" s="9"/>
      <c r="CP241" s="9"/>
      <c r="CR241" s="9"/>
      <c r="CS241" s="9"/>
      <c r="CT241" s="9"/>
      <c r="CU241" s="9"/>
      <c r="CV241" s="9"/>
      <c r="CW241" s="9"/>
      <c r="CX241" s="236"/>
      <c r="CZ241" s="328"/>
      <c r="DA241" s="236"/>
      <c r="DC241" s="328"/>
      <c r="DD241" s="236"/>
      <c r="DF241" s="236"/>
      <c r="DG241" s="236"/>
      <c r="DI241" s="233"/>
      <c r="DJ241" s="233"/>
      <c r="DL241" s="328"/>
      <c r="DM241" s="236"/>
      <c r="DN241" s="236"/>
      <c r="DO241" s="236"/>
      <c r="DP241" s="236"/>
      <c r="DQ241" s="236"/>
      <c r="DR241" s="236"/>
      <c r="DS241" s="236"/>
      <c r="DT241" s="236"/>
      <c r="DU241" s="236"/>
      <c r="DV241" s="236"/>
      <c r="DW241" s="236"/>
      <c r="DX241" s="236"/>
      <c r="DY241" s="236"/>
      <c r="DZ241" s="236"/>
      <c r="EA241" s="236"/>
      <c r="EB241" s="764"/>
      <c r="ED241" s="236"/>
      <c r="EE241" s="236"/>
      <c r="EG241" s="236"/>
      <c r="EH241" s="236"/>
      <c r="EJ241" s="236"/>
      <c r="EK241" s="236"/>
      <c r="EL241" s="236"/>
      <c r="EM241" s="236"/>
      <c r="EN241" s="236"/>
      <c r="EO241" s="236"/>
      <c r="EP241" s="236"/>
      <c r="EQ241" s="236"/>
      <c r="ER241" s="236"/>
      <c r="ES241" s="236"/>
      <c r="ET241" s="236"/>
      <c r="EU241" s="236"/>
      <c r="EV241" s="236"/>
      <c r="EW241" s="236"/>
      <c r="EX241" s="236"/>
      <c r="EY241" s="236"/>
      <c r="EZ241" s="236"/>
      <c r="FA241" s="236"/>
      <c r="FB241" s="236"/>
      <c r="FC241" s="236"/>
      <c r="FD241" s="236"/>
      <c r="FE241" s="236"/>
      <c r="FF241" s="236"/>
      <c r="FG241" s="236"/>
      <c r="FH241" s="236"/>
      <c r="FI241" s="236"/>
      <c r="FJ241" s="236"/>
      <c r="FK241" s="236"/>
      <c r="FL241" s="236"/>
      <c r="FM241" s="236"/>
      <c r="FN241" s="236"/>
      <c r="FO241" s="236"/>
      <c r="FP241" s="236"/>
      <c r="FQ241" s="236"/>
      <c r="FR241" s="236"/>
      <c r="FS241" s="236"/>
      <c r="FT241" s="236"/>
      <c r="FU241" s="236"/>
      <c r="FV241" s="236"/>
      <c r="FW241" s="236"/>
      <c r="FY241" s="236"/>
      <c r="GB241" s="524"/>
      <c r="GC241" s="236"/>
      <c r="GD241" s="557"/>
      <c r="GE241" s="236"/>
      <c r="GF241" s="236"/>
      <c r="GG241" s="557"/>
      <c r="GI241" s="236"/>
      <c r="GJ241" s="557"/>
      <c r="GK241" s="236"/>
      <c r="GL241" s="236"/>
      <c r="GM241" s="236"/>
      <c r="GN241" s="236"/>
      <c r="GO241" s="236"/>
      <c r="GP241" s="236"/>
      <c r="GQ241" s="236"/>
      <c r="GR241" s="236"/>
      <c r="GS241" s="236"/>
      <c r="GT241" s="236"/>
      <c r="GU241" s="236"/>
      <c r="GV241" s="236"/>
      <c r="GW241" s="236"/>
      <c r="GX241" s="236"/>
      <c r="GY241" s="236"/>
      <c r="GZ241" s="236"/>
      <c r="HA241" s="236"/>
      <c r="HB241" s="236"/>
      <c r="HC241" s="236"/>
      <c r="HD241" s="236"/>
      <c r="HF241" s="328"/>
      <c r="HG241" s="328"/>
      <c r="HI241" s="328"/>
      <c r="HJ241" s="328"/>
      <c r="HL241" s="328"/>
      <c r="HM241" s="328"/>
      <c r="HO241" s="328"/>
      <c r="HP241" s="328"/>
      <c r="HR241" s="53"/>
      <c r="HS241" s="9"/>
      <c r="HT241" s="328"/>
      <c r="HU241" s="328"/>
      <c r="HV241" s="328"/>
      <c r="HX241" s="53"/>
      <c r="HY241" s="9"/>
      <c r="HZ241" s="328"/>
      <c r="IA241" s="328"/>
      <c r="IB241" s="328"/>
      <c r="ID241" s="53"/>
      <c r="IE241" s="9"/>
      <c r="IF241" s="328"/>
      <c r="IG241" s="328"/>
      <c r="IH241" s="328"/>
      <c r="IJ241" s="281"/>
      <c r="IK241" s="328"/>
      <c r="IL241" s="9"/>
      <c r="IM241" s="53"/>
      <c r="IN241" s="9"/>
      <c r="IO241" s="328"/>
      <c r="IP241" s="9"/>
      <c r="IQ241" s="9"/>
      <c r="IR241" s="9"/>
      <c r="IS241" s="53"/>
      <c r="IT241" s="9"/>
      <c r="IU241" s="328"/>
      <c r="IV241" s="53"/>
      <c r="IW241" s="9"/>
      <c r="IX241" s="9"/>
      <c r="IY241" s="53"/>
      <c r="IZ241" s="9"/>
      <c r="JA241" s="9"/>
      <c r="JB241" s="901"/>
      <c r="JC241" s="9"/>
      <c r="JD241" s="328"/>
      <c r="JE241" s="53"/>
      <c r="JF241" s="9"/>
      <c r="JG241" s="9"/>
      <c r="JH241" s="53"/>
      <c r="JI241" s="9"/>
      <c r="JJ241" s="9"/>
      <c r="JK241" s="53"/>
      <c r="JL241" s="9"/>
      <c r="JM241" s="9"/>
      <c r="JN241" s="53"/>
      <c r="JO241" s="9"/>
      <c r="JP241" s="328"/>
      <c r="JQ241" s="328"/>
      <c r="JR241" s="9"/>
      <c r="JT241" s="236"/>
      <c r="JU241" s="236"/>
      <c r="JV241" s="236"/>
      <c r="JW241" s="236"/>
      <c r="JX241" s="236"/>
      <c r="JY241" s="236"/>
      <c r="JZ241" s="236"/>
      <c r="KA241" s="236"/>
      <c r="KB241" s="236"/>
      <c r="KC241" s="236"/>
      <c r="KD241" s="236"/>
      <c r="KE241" s="236"/>
      <c r="KF241" s="236"/>
      <c r="KG241" s="236"/>
      <c r="KH241" s="236"/>
      <c r="KI241" s="236"/>
      <c r="KJ241" s="236"/>
      <c r="KK241" s="236"/>
      <c r="KL241" s="236"/>
      <c r="KM241" s="236"/>
      <c r="KN241" s="236"/>
      <c r="KO241" s="236"/>
      <c r="KP241" s="236"/>
      <c r="KQ241" s="236"/>
      <c r="KR241" s="236"/>
      <c r="KT241" s="236"/>
      <c r="KU241" s="236"/>
      <c r="KV241" s="236"/>
      <c r="KW241" s="236"/>
      <c r="KX241" s="236"/>
      <c r="KY241" s="236"/>
      <c r="KZ241" s="236"/>
      <c r="LA241" s="236"/>
      <c r="LB241" s="236"/>
      <c r="LC241" s="236"/>
      <c r="LD241" s="236"/>
      <c r="LE241" s="236"/>
      <c r="LF241" s="236"/>
      <c r="LG241" s="236"/>
      <c r="LH241" s="236"/>
      <c r="LI241" s="236"/>
      <c r="LJ241" s="236"/>
      <c r="LK241" s="236"/>
      <c r="LL241" s="236"/>
      <c r="LM241" s="236"/>
      <c r="LN241" s="236"/>
      <c r="LO241" s="236"/>
      <c r="LP241" s="236"/>
      <c r="LR241" s="236"/>
      <c r="LS241" s="236"/>
      <c r="LT241" s="236"/>
      <c r="LU241" s="236"/>
      <c r="LV241" s="236"/>
      <c r="LW241" s="236"/>
      <c r="LX241" s="236"/>
      <c r="LY241" s="236"/>
      <c r="LZ241" s="236"/>
      <c r="MA241" s="236"/>
      <c r="MB241" s="236"/>
      <c r="MC241" s="236"/>
      <c r="MD241" s="236"/>
      <c r="ME241" s="236"/>
      <c r="MF241" s="236"/>
      <c r="MG241" s="236"/>
      <c r="MH241" s="236"/>
      <c r="MI241" s="236"/>
      <c r="MJ241" s="236"/>
      <c r="MK241" s="236"/>
      <c r="ML241" s="236"/>
      <c r="MM241" s="236"/>
      <c r="MN241" s="236"/>
      <c r="MO241" s="236"/>
      <c r="MP241" s="236"/>
      <c r="MW241" s="236"/>
      <c r="MX241" s="236"/>
      <c r="MY241" s="236"/>
      <c r="MZ241" s="236"/>
      <c r="NA241" s="236"/>
      <c r="NB241" s="233"/>
      <c r="NC241" s="1166"/>
      <c r="NL241" s="486"/>
      <c r="NM241" s="233"/>
      <c r="NN241" s="236"/>
      <c r="NO241" s="236"/>
      <c r="NP241" s="429"/>
      <c r="NQ241" s="1001"/>
      <c r="NR241" s="764"/>
      <c r="NS241" s="764"/>
      <c r="NT241" s="763"/>
      <c r="NU241" s="763"/>
      <c r="NV241" s="763"/>
      <c r="NW241" s="357"/>
      <c r="NX241" s="380"/>
      <c r="NY241" s="380"/>
      <c r="OA241" s="256"/>
      <c r="OB241" s="256"/>
      <c r="OC241" s="380"/>
      <c r="OD241" s="281"/>
      <c r="OE241" s="281"/>
      <c r="OF241" s="328"/>
      <c r="OG241" s="255"/>
    </row>
    <row r="242" spans="3:397" ht="18.75" hidden="1" customHeight="1" x14ac:dyDescent="0.3">
      <c r="C242" s="449"/>
      <c r="D242" s="450"/>
      <c r="E242" s="451"/>
      <c r="F242" s="452"/>
      <c r="G242" s="453"/>
      <c r="H242" s="451"/>
      <c r="I242" s="9"/>
      <c r="K242" s="184"/>
      <c r="L242" s="1154"/>
      <c r="M242" s="184"/>
      <c r="N242" s="9"/>
      <c r="P242" s="529"/>
      <c r="R242" s="9"/>
      <c r="T242" s="9"/>
      <c r="U242" s="9"/>
      <c r="V242" s="529"/>
      <c r="W242" s="9"/>
      <c r="X242" s="9"/>
      <c r="Y242" s="53"/>
      <c r="Z242" s="9"/>
      <c r="AA242" s="9"/>
      <c r="AB242" s="53"/>
      <c r="AC242" s="9"/>
      <c r="AD242" s="9"/>
      <c r="AE242" s="53"/>
      <c r="AF242" s="9"/>
      <c r="AG242" s="9"/>
      <c r="AH242" s="9"/>
      <c r="AI242" s="238"/>
      <c r="AJ242" s="9"/>
      <c r="AK242" s="53"/>
      <c r="AL242" s="9"/>
      <c r="AM242" s="9"/>
      <c r="AN242" s="53"/>
      <c r="AO242" s="236"/>
      <c r="AQ242" s="53"/>
      <c r="AR242" s="524"/>
      <c r="AT242" s="53"/>
      <c r="AU242" s="524"/>
      <c r="AW242" s="53"/>
      <c r="AX242" s="524"/>
      <c r="AY242" s="9"/>
      <c r="AZ242" s="9"/>
      <c r="BA242" s="9"/>
      <c r="BB242" s="9"/>
      <c r="BC242" s="9"/>
      <c r="BD242" s="9"/>
      <c r="BE242" s="9"/>
      <c r="BF242" s="9"/>
      <c r="BG242" s="236"/>
      <c r="BH242" s="9"/>
      <c r="BI242" s="9"/>
      <c r="BJ242" s="236"/>
      <c r="BK242" s="9"/>
      <c r="BL242" s="9"/>
      <c r="BM242" s="9"/>
      <c r="BN242" s="9"/>
      <c r="BO242" s="9"/>
      <c r="BP242" s="236"/>
      <c r="BQ242" s="9"/>
      <c r="BR242" s="53"/>
      <c r="BS242" s="9"/>
      <c r="BU242" s="53"/>
      <c r="BV242" s="9"/>
      <c r="BX242" s="9"/>
      <c r="BY242" s="236"/>
      <c r="BZ242" s="9"/>
      <c r="CB242" s="9"/>
      <c r="CC242" s="9"/>
      <c r="CE242" s="9"/>
      <c r="CG242" s="53"/>
      <c r="CH242" s="236"/>
      <c r="CI242" s="9"/>
      <c r="CJ242" s="9"/>
      <c r="CK242" s="9"/>
      <c r="CL242" s="9"/>
      <c r="CM242" s="9"/>
      <c r="CN242" s="9"/>
      <c r="CP242" s="9"/>
      <c r="CR242" s="9"/>
      <c r="CS242" s="9"/>
      <c r="CT242" s="9"/>
      <c r="CU242" s="9"/>
      <c r="CV242" s="9"/>
      <c r="CW242" s="9"/>
      <c r="CX242" s="236"/>
      <c r="CZ242" s="328"/>
      <c r="DA242" s="236"/>
      <c r="DC242" s="328"/>
      <c r="DD242" s="236"/>
      <c r="DF242" s="236"/>
      <c r="DG242" s="236"/>
      <c r="DI242" s="233"/>
      <c r="DJ242" s="233"/>
      <c r="DL242" s="328"/>
      <c r="DM242" s="236"/>
      <c r="DN242" s="236"/>
      <c r="DO242" s="236"/>
      <c r="DP242" s="236"/>
      <c r="DQ242" s="236"/>
      <c r="DR242" s="236"/>
      <c r="DS242" s="236"/>
      <c r="DT242" s="236"/>
      <c r="DU242" s="236"/>
      <c r="DV242" s="236"/>
      <c r="DW242" s="236"/>
      <c r="DX242" s="236"/>
      <c r="DY242" s="236"/>
      <c r="DZ242" s="236"/>
      <c r="EA242" s="236"/>
      <c r="EB242" s="764"/>
      <c r="ED242" s="236"/>
      <c r="EE242" s="236"/>
      <c r="EG242" s="236"/>
      <c r="EH242" s="236"/>
      <c r="EJ242" s="236"/>
      <c r="EK242" s="236"/>
      <c r="EL242" s="236"/>
      <c r="EM242" s="236"/>
      <c r="EN242" s="236"/>
      <c r="EO242" s="236"/>
      <c r="EP242" s="236"/>
      <c r="EQ242" s="236"/>
      <c r="ER242" s="236"/>
      <c r="ES242" s="236"/>
      <c r="ET242" s="236"/>
      <c r="EU242" s="236"/>
      <c r="EV242" s="236"/>
      <c r="EW242" s="236"/>
      <c r="EX242" s="236"/>
      <c r="EY242" s="236"/>
      <c r="EZ242" s="236"/>
      <c r="FA242" s="236"/>
      <c r="FB242" s="236"/>
      <c r="FC242" s="236"/>
      <c r="FD242" s="236"/>
      <c r="FE242" s="236"/>
      <c r="FF242" s="236"/>
      <c r="FG242" s="236"/>
      <c r="FH242" s="236"/>
      <c r="FI242" s="236"/>
      <c r="FJ242" s="236"/>
      <c r="FK242" s="236"/>
      <c r="FL242" s="236"/>
      <c r="FM242" s="236"/>
      <c r="FN242" s="236"/>
      <c r="FO242" s="236"/>
      <c r="FP242" s="236"/>
      <c r="FQ242" s="236"/>
      <c r="FR242" s="236"/>
      <c r="FS242" s="236"/>
      <c r="FT242" s="236"/>
      <c r="FU242" s="236"/>
      <c r="FV242" s="236"/>
      <c r="FW242" s="236"/>
      <c r="FY242" s="236"/>
      <c r="GB242" s="524"/>
      <c r="GC242" s="236"/>
      <c r="GD242" s="557"/>
      <c r="GE242" s="236"/>
      <c r="GF242" s="236"/>
      <c r="GG242" s="557"/>
      <c r="GI242" s="236"/>
      <c r="GJ242" s="557"/>
      <c r="GK242" s="236"/>
      <c r="GL242" s="236"/>
      <c r="GM242" s="236"/>
      <c r="GN242" s="236"/>
      <c r="GO242" s="236"/>
      <c r="GP242" s="236"/>
      <c r="GQ242" s="236"/>
      <c r="GR242" s="236"/>
      <c r="GS242" s="236"/>
      <c r="GT242" s="236"/>
      <c r="GU242" s="236"/>
      <c r="GV242" s="236"/>
      <c r="GW242" s="236"/>
      <c r="GX242" s="236"/>
      <c r="GY242" s="236"/>
      <c r="GZ242" s="236"/>
      <c r="HA242" s="236"/>
      <c r="HB242" s="236"/>
      <c r="HC242" s="236"/>
      <c r="HD242" s="236"/>
      <c r="HF242" s="328"/>
      <c r="HG242" s="328"/>
      <c r="HI242" s="328"/>
      <c r="HJ242" s="328"/>
      <c r="HL242" s="328"/>
      <c r="HM242" s="328"/>
      <c r="HO242" s="328"/>
      <c r="HP242" s="328"/>
      <c r="HR242" s="53"/>
      <c r="HS242" s="9"/>
      <c r="HT242" s="328"/>
      <c r="HU242" s="328"/>
      <c r="HV242" s="328"/>
      <c r="HX242" s="53"/>
      <c r="HY242" s="9"/>
      <c r="HZ242" s="328"/>
      <c r="IA242" s="328"/>
      <c r="IB242" s="328"/>
      <c r="ID242" s="53"/>
      <c r="IE242" s="9"/>
      <c r="IF242" s="328"/>
      <c r="IG242" s="328"/>
      <c r="IH242" s="328"/>
      <c r="IJ242" s="281"/>
      <c r="IK242" s="328"/>
      <c r="IL242" s="9"/>
      <c r="IM242" s="53"/>
      <c r="IN242" s="9"/>
      <c r="IO242" s="328"/>
      <c r="IP242" s="9"/>
      <c r="IQ242" s="9"/>
      <c r="IR242" s="9"/>
      <c r="IS242" s="53"/>
      <c r="IT242" s="9"/>
      <c r="IU242" s="328"/>
      <c r="IV242" s="53"/>
      <c r="IW242" s="9"/>
      <c r="IX242" s="9"/>
      <c r="IY242" s="53"/>
      <c r="IZ242" s="9"/>
      <c r="JA242" s="9"/>
      <c r="JB242" s="901"/>
      <c r="JC242" s="9"/>
      <c r="JD242" s="328"/>
      <c r="JE242" s="53"/>
      <c r="JF242" s="9"/>
      <c r="JG242" s="9"/>
      <c r="JH242" s="53"/>
      <c r="JI242" s="9"/>
      <c r="JJ242" s="9"/>
      <c r="JK242" s="53"/>
      <c r="JL242" s="9"/>
      <c r="JM242" s="9"/>
      <c r="JN242" s="53"/>
      <c r="JO242" s="9"/>
      <c r="JP242" s="328"/>
      <c r="JQ242" s="328"/>
      <c r="JR242" s="9"/>
      <c r="KS242" s="516"/>
      <c r="KT242" s="46"/>
      <c r="KU242" s="370"/>
      <c r="LQ242" s="516"/>
      <c r="LR242" s="46"/>
      <c r="LS242" s="370"/>
      <c r="NA242" s="236"/>
      <c r="NB242" s="233"/>
      <c r="NC242" s="1166"/>
      <c r="NL242" s="486"/>
      <c r="NM242" s="233"/>
      <c r="NN242" s="236"/>
      <c r="NO242" s="236"/>
      <c r="NP242" s="429"/>
      <c r="NQ242" s="1001"/>
      <c r="NR242" s="764"/>
      <c r="NS242" s="764"/>
      <c r="NT242" s="763"/>
      <c r="NU242" s="763"/>
      <c r="NV242" s="763"/>
      <c r="NW242" s="357"/>
      <c r="NX242" s="380"/>
      <c r="NY242" s="380"/>
      <c r="OA242" s="256"/>
      <c r="OB242" s="256"/>
      <c r="OC242" s="380"/>
      <c r="OD242" s="281"/>
      <c r="OE242" s="281"/>
      <c r="OF242" s="328"/>
      <c r="OG242" s="255"/>
    </row>
    <row r="243" spans="3:397" ht="18.75" hidden="1" customHeight="1" x14ac:dyDescent="0.3">
      <c r="C243" s="449"/>
      <c r="D243" s="450"/>
      <c r="E243" s="451"/>
      <c r="F243" s="452"/>
      <c r="G243" s="453"/>
      <c r="H243" s="451"/>
      <c r="I243" s="9"/>
      <c r="K243" s="184"/>
      <c r="L243" s="1154"/>
      <c r="M243" s="184"/>
      <c r="N243" s="9"/>
      <c r="P243" s="529"/>
      <c r="R243" s="9"/>
      <c r="T243" s="9"/>
      <c r="U243" s="9"/>
      <c r="V243" s="529"/>
      <c r="W243" s="9"/>
      <c r="X243" s="9"/>
      <c r="Y243" s="53"/>
      <c r="Z243" s="9"/>
      <c r="AA243" s="9"/>
      <c r="AB243" s="53"/>
      <c r="AC243" s="9"/>
      <c r="AD243" s="9"/>
      <c r="AE243" s="53"/>
      <c r="AF243" s="9"/>
      <c r="AG243" s="9"/>
      <c r="AH243" s="9"/>
      <c r="AI243" s="238"/>
      <c r="AJ243" s="9"/>
      <c r="AK243" s="53"/>
      <c r="AL243" s="9"/>
      <c r="AM243" s="9"/>
      <c r="AN243" s="53"/>
      <c r="AO243" s="236"/>
      <c r="AQ243" s="53"/>
      <c r="AR243" s="524"/>
      <c r="AT243" s="53"/>
      <c r="AU243" s="524"/>
      <c r="AW243" s="53"/>
      <c r="AX243" s="524"/>
      <c r="AY243" s="9"/>
      <c r="AZ243" s="9"/>
      <c r="BA243" s="9"/>
      <c r="BB243" s="9"/>
      <c r="BC243" s="9"/>
      <c r="BD243" s="9"/>
      <c r="BE243" s="9"/>
      <c r="BF243" s="9"/>
      <c r="BG243" s="236"/>
      <c r="BH243" s="9"/>
      <c r="BI243" s="9"/>
      <c r="BJ243" s="236"/>
      <c r="BK243" s="9"/>
      <c r="BL243" s="9"/>
      <c r="BM243" s="9"/>
      <c r="BN243" s="9"/>
      <c r="BO243" s="9"/>
      <c r="BP243" s="236"/>
      <c r="BQ243" s="9"/>
      <c r="BR243" s="53"/>
      <c r="BS243" s="9"/>
      <c r="BU243" s="53"/>
      <c r="BV243" s="9"/>
      <c r="BX243" s="9"/>
      <c r="BY243" s="236"/>
      <c r="BZ243" s="9"/>
      <c r="CB243" s="9"/>
      <c r="CC243" s="9"/>
      <c r="CE243" s="9"/>
      <c r="CG243" s="53"/>
      <c r="CH243" s="236"/>
      <c r="CI243" s="9"/>
      <c r="CJ243" s="9"/>
      <c r="CK243" s="9"/>
      <c r="CL243" s="9"/>
      <c r="CM243" s="9"/>
      <c r="CN243" s="9"/>
      <c r="CP243" s="9"/>
      <c r="CR243" s="9"/>
      <c r="CS243" s="9"/>
      <c r="CT243" s="9"/>
      <c r="CU243" s="9"/>
      <c r="CV243" s="9"/>
      <c r="CW243" s="9"/>
      <c r="CX243" s="236"/>
      <c r="CZ243" s="328"/>
      <c r="DA243" s="236"/>
      <c r="DC243" s="328"/>
      <c r="DD243" s="236"/>
      <c r="DF243" s="236"/>
      <c r="DG243" s="236"/>
      <c r="DI243" s="233"/>
      <c r="DJ243" s="233"/>
      <c r="DL243" s="328"/>
      <c r="DM243" s="236"/>
      <c r="DN243" s="236"/>
      <c r="DO243" s="236"/>
      <c r="DP243" s="236"/>
      <c r="DQ243" s="236"/>
      <c r="DR243" s="236"/>
      <c r="DS243" s="236"/>
      <c r="DT243" s="236"/>
      <c r="DU243" s="236"/>
      <c r="DV243" s="236"/>
      <c r="DW243" s="236"/>
      <c r="DX243" s="236"/>
      <c r="DY243" s="236"/>
      <c r="DZ243" s="236"/>
      <c r="EA243" s="236"/>
      <c r="EB243" s="764"/>
      <c r="ED243" s="236"/>
      <c r="EE243" s="236"/>
      <c r="EG243" s="236"/>
      <c r="EH243" s="236"/>
      <c r="EJ243" s="236"/>
      <c r="EK243" s="236"/>
      <c r="EL243" s="236"/>
      <c r="EM243" s="236"/>
      <c r="EN243" s="236"/>
      <c r="EO243" s="236"/>
      <c r="EP243" s="236"/>
      <c r="EQ243" s="236"/>
      <c r="ER243" s="236"/>
      <c r="ES243" s="236"/>
      <c r="ET243" s="236"/>
      <c r="EU243" s="236"/>
      <c r="EV243" s="236"/>
      <c r="EW243" s="236"/>
      <c r="EX243" s="236"/>
      <c r="EY243" s="236"/>
      <c r="EZ243" s="236"/>
      <c r="FA243" s="236"/>
      <c r="FB243" s="236"/>
      <c r="FC243" s="236"/>
      <c r="FD243" s="236"/>
      <c r="FE243" s="236"/>
      <c r="FF243" s="236"/>
      <c r="FG243" s="236"/>
      <c r="FH243" s="236"/>
      <c r="FI243" s="236"/>
      <c r="FJ243" s="236"/>
      <c r="FK243" s="236"/>
      <c r="FL243" s="236"/>
      <c r="FM243" s="236"/>
      <c r="FN243" s="236"/>
      <c r="FO243" s="236"/>
      <c r="FP243" s="236"/>
      <c r="FQ243" s="236"/>
      <c r="FR243" s="236"/>
      <c r="FS243" s="236"/>
      <c r="FT243" s="236"/>
      <c r="FU243" s="236"/>
      <c r="FV243" s="236"/>
      <c r="FW243" s="236"/>
      <c r="FY243" s="236"/>
      <c r="GB243" s="524"/>
      <c r="GC243" s="236"/>
      <c r="GD243" s="557"/>
      <c r="GE243" s="236"/>
      <c r="GF243" s="236"/>
      <c r="GG243" s="557"/>
      <c r="GI243" s="236"/>
      <c r="GJ243" s="557"/>
      <c r="GK243" s="236"/>
      <c r="GL243" s="236"/>
      <c r="GM243" s="236"/>
      <c r="GN243" s="236"/>
      <c r="GO243" s="236"/>
      <c r="GP243" s="236"/>
      <c r="GQ243" s="236"/>
      <c r="GR243" s="236"/>
      <c r="GS243" s="236"/>
      <c r="GT243" s="236"/>
      <c r="GU243" s="236"/>
      <c r="GV243" s="236"/>
      <c r="GW243" s="236"/>
      <c r="GX243" s="236"/>
      <c r="GY243" s="236"/>
      <c r="GZ243" s="236"/>
      <c r="HA243" s="236"/>
      <c r="HB243" s="236"/>
      <c r="HC243" s="236"/>
      <c r="HD243" s="236"/>
      <c r="HF243" s="328"/>
      <c r="HG243" s="328"/>
      <c r="HI243" s="328"/>
      <c r="HJ243" s="328"/>
      <c r="HL243" s="328"/>
      <c r="HM243" s="328"/>
      <c r="HO243" s="328"/>
      <c r="HP243" s="328"/>
      <c r="HR243" s="53"/>
      <c r="HS243" s="9"/>
      <c r="HT243" s="328"/>
      <c r="HU243" s="328"/>
      <c r="HV243" s="328"/>
      <c r="HX243" s="53"/>
      <c r="HY243" s="9"/>
      <c r="HZ243" s="328"/>
      <c r="IA243" s="328"/>
      <c r="IB243" s="328"/>
      <c r="ID243" s="53"/>
      <c r="IE243" s="9"/>
      <c r="IF243" s="328"/>
      <c r="IG243" s="328"/>
      <c r="IH243" s="328"/>
      <c r="IJ243" s="281"/>
      <c r="IK243" s="328"/>
      <c r="IL243" s="9"/>
      <c r="IM243" s="53"/>
      <c r="IN243" s="9"/>
      <c r="IO243" s="328"/>
      <c r="IP243" s="9"/>
      <c r="IQ243" s="9"/>
      <c r="IR243" s="9"/>
      <c r="IS243" s="53"/>
      <c r="IT243" s="9"/>
      <c r="IU243" s="328"/>
      <c r="IV243" s="53"/>
      <c r="IW243" s="9"/>
      <c r="IX243" s="9"/>
      <c r="IY243" s="53"/>
      <c r="IZ243" s="9"/>
      <c r="JA243" s="9"/>
      <c r="JB243" s="901"/>
      <c r="JC243" s="9"/>
      <c r="JD243" s="328"/>
      <c r="JE243" s="53"/>
      <c r="JF243" s="9"/>
      <c r="JG243" s="9"/>
      <c r="JH243" s="53"/>
      <c r="JI243" s="9"/>
      <c r="JJ243" s="9"/>
      <c r="JK243" s="53"/>
      <c r="JL243" s="9"/>
      <c r="JM243" s="9"/>
      <c r="JN243" s="53"/>
      <c r="JO243" s="9"/>
      <c r="JP243" s="328"/>
      <c r="JQ243" s="328"/>
      <c r="JR243" s="9"/>
      <c r="NA243" s="236"/>
      <c r="NB243" s="233"/>
      <c r="NC243" s="1166"/>
      <c r="NL243" s="486"/>
      <c r="NM243" s="233"/>
      <c r="NN243" s="236"/>
      <c r="NO243" s="236"/>
      <c r="NP243" s="429"/>
      <c r="NQ243" s="1001"/>
      <c r="NR243" s="764"/>
      <c r="NS243" s="764"/>
      <c r="NT243" s="763"/>
      <c r="NU243" s="763"/>
      <c r="NV243" s="763"/>
      <c r="NW243" s="357"/>
      <c r="NX243" s="380"/>
      <c r="NY243" s="380"/>
      <c r="OA243" s="256"/>
      <c r="OB243" s="256"/>
      <c r="OC243" s="380"/>
      <c r="OD243" s="281"/>
      <c r="OE243" s="281"/>
      <c r="OF243" s="328"/>
      <c r="OG243" s="255"/>
    </row>
    <row r="244" spans="3:397" ht="18.75" hidden="1" customHeight="1" x14ac:dyDescent="0.3">
      <c r="C244" s="449"/>
      <c r="D244" s="450"/>
      <c r="E244" s="451"/>
      <c r="F244" s="452"/>
      <c r="G244" s="453"/>
      <c r="H244" s="451"/>
      <c r="I244" s="9"/>
      <c r="K244" s="184"/>
      <c r="L244" s="1154"/>
      <c r="M244" s="184"/>
      <c r="N244" s="9"/>
      <c r="P244" s="529"/>
      <c r="R244" s="9"/>
      <c r="T244" s="9"/>
      <c r="U244" s="9"/>
      <c r="V244" s="529"/>
      <c r="W244" s="9"/>
      <c r="X244" s="9"/>
      <c r="Y244" s="53"/>
      <c r="Z244" s="9"/>
      <c r="AA244" s="9"/>
      <c r="AB244" s="53"/>
      <c r="AC244" s="9"/>
      <c r="AD244" s="9"/>
      <c r="AE244" s="53"/>
      <c r="AF244" s="9"/>
      <c r="AG244" s="9"/>
      <c r="AH244" s="9"/>
      <c r="AI244" s="238"/>
      <c r="AJ244" s="9"/>
      <c r="AK244" s="53"/>
      <c r="AL244" s="9"/>
      <c r="AM244" s="9"/>
      <c r="AN244" s="53"/>
      <c r="AO244" s="236"/>
      <c r="AQ244" s="53"/>
      <c r="AR244" s="524"/>
      <c r="AT244" s="53"/>
      <c r="AU244" s="524"/>
      <c r="AW244" s="53"/>
      <c r="AX244" s="524"/>
      <c r="AY244" s="9"/>
      <c r="AZ244" s="9"/>
      <c r="BA244" s="9"/>
      <c r="BB244" s="9"/>
      <c r="BC244" s="9"/>
      <c r="BD244" s="9"/>
      <c r="BE244" s="9"/>
      <c r="BF244" s="9"/>
      <c r="BG244" s="236"/>
      <c r="BH244" s="9"/>
      <c r="BI244" s="9"/>
      <c r="BJ244" s="236"/>
      <c r="BK244" s="9"/>
      <c r="BL244" s="9"/>
      <c r="BM244" s="9"/>
      <c r="BN244" s="9"/>
      <c r="BO244" s="9"/>
      <c r="BP244" s="236"/>
      <c r="BQ244" s="9"/>
      <c r="BR244" s="53"/>
      <c r="BS244" s="9"/>
      <c r="BU244" s="53"/>
      <c r="BV244" s="9"/>
      <c r="BX244" s="9"/>
      <c r="BY244" s="236"/>
      <c r="BZ244" s="9"/>
      <c r="CB244" s="9"/>
      <c r="CC244" s="9"/>
      <c r="CE244" s="9"/>
      <c r="CG244" s="53"/>
      <c r="CH244" s="236"/>
      <c r="CI244" s="9"/>
      <c r="CJ244" s="9"/>
      <c r="CK244" s="9"/>
      <c r="CL244" s="9"/>
      <c r="CM244" s="9"/>
      <c r="CN244" s="9"/>
      <c r="CP244" s="9"/>
      <c r="CR244" s="9"/>
      <c r="CS244" s="9"/>
      <c r="CT244" s="9"/>
      <c r="CU244" s="9"/>
      <c r="CV244" s="9"/>
      <c r="CW244" s="9"/>
      <c r="CX244" s="236"/>
      <c r="CZ244" s="328"/>
      <c r="DA244" s="236"/>
      <c r="DC244" s="328"/>
      <c r="DD244" s="236"/>
      <c r="DF244" s="236"/>
      <c r="DG244" s="236"/>
      <c r="DI244" s="233"/>
      <c r="DJ244" s="233"/>
      <c r="DL244" s="328"/>
      <c r="DM244" s="236"/>
      <c r="DN244" s="236"/>
      <c r="DO244" s="236"/>
      <c r="DP244" s="236"/>
      <c r="DQ244" s="236"/>
      <c r="DR244" s="236"/>
      <c r="DS244" s="236"/>
      <c r="DT244" s="236"/>
      <c r="DU244" s="236"/>
      <c r="DV244" s="236"/>
      <c r="DW244" s="236"/>
      <c r="DX244" s="236"/>
      <c r="DY244" s="236"/>
      <c r="DZ244" s="236"/>
      <c r="EA244" s="236"/>
      <c r="EB244" s="764"/>
      <c r="ED244" s="236"/>
      <c r="EE244" s="236"/>
      <c r="EG244" s="236"/>
      <c r="EH244" s="236"/>
      <c r="EJ244" s="236"/>
      <c r="EK244" s="236"/>
      <c r="EL244" s="236"/>
      <c r="EM244" s="236"/>
      <c r="EN244" s="236"/>
      <c r="EO244" s="236"/>
      <c r="EP244" s="236"/>
      <c r="EQ244" s="236"/>
      <c r="ER244" s="236"/>
      <c r="ES244" s="236"/>
      <c r="ET244" s="236"/>
      <c r="EU244" s="236"/>
      <c r="EV244" s="236"/>
      <c r="EW244" s="236"/>
      <c r="EX244" s="236"/>
      <c r="EY244" s="236"/>
      <c r="EZ244" s="236"/>
      <c r="FA244" s="236"/>
      <c r="FB244" s="236"/>
      <c r="FC244" s="236"/>
      <c r="FD244" s="236"/>
      <c r="FE244" s="236"/>
      <c r="FF244" s="236"/>
      <c r="FG244" s="236"/>
      <c r="FH244" s="236"/>
      <c r="FI244" s="236"/>
      <c r="FJ244" s="236"/>
      <c r="FK244" s="236"/>
      <c r="FL244" s="236"/>
      <c r="FM244" s="236"/>
      <c r="FN244" s="236"/>
      <c r="FO244" s="236"/>
      <c r="FP244" s="236"/>
      <c r="FQ244" s="236"/>
      <c r="FR244" s="236"/>
      <c r="FS244" s="236"/>
      <c r="FT244" s="236"/>
      <c r="FU244" s="236"/>
      <c r="FV244" s="236"/>
      <c r="FW244" s="236"/>
      <c r="FY244" s="236"/>
      <c r="GB244" s="524"/>
      <c r="GC244" s="236"/>
      <c r="GD244" s="557"/>
      <c r="GE244" s="236"/>
      <c r="GF244" s="236"/>
      <c r="GG244" s="557"/>
      <c r="GI244" s="236"/>
      <c r="GJ244" s="557"/>
      <c r="GK244" s="236"/>
      <c r="GL244" s="236"/>
      <c r="GM244" s="236"/>
      <c r="GN244" s="236"/>
      <c r="GO244" s="236"/>
      <c r="GP244" s="236"/>
      <c r="GQ244" s="236"/>
      <c r="GR244" s="236"/>
      <c r="GS244" s="236"/>
      <c r="GT244" s="236"/>
      <c r="GU244" s="236"/>
      <c r="GV244" s="236"/>
      <c r="GW244" s="236"/>
      <c r="GX244" s="236"/>
      <c r="GY244" s="236"/>
      <c r="GZ244" s="236"/>
      <c r="HA244" s="236"/>
      <c r="HB244" s="236"/>
      <c r="HC244" s="236"/>
      <c r="HD244" s="236"/>
      <c r="HF244" s="328"/>
      <c r="HG244" s="328"/>
      <c r="HI244" s="328"/>
      <c r="HJ244" s="328"/>
      <c r="HL244" s="328"/>
      <c r="HM244" s="328"/>
      <c r="HO244" s="328"/>
      <c r="HP244" s="328"/>
      <c r="HR244" s="53"/>
      <c r="HS244" s="9"/>
      <c r="HT244" s="328"/>
      <c r="HU244" s="328"/>
      <c r="HV244" s="328"/>
      <c r="HX244" s="53"/>
      <c r="HY244" s="9"/>
      <c r="HZ244" s="328"/>
      <c r="IA244" s="328"/>
      <c r="IB244" s="328"/>
      <c r="ID244" s="53"/>
      <c r="IE244" s="9"/>
      <c r="IF244" s="328"/>
      <c r="IG244" s="328"/>
      <c r="IH244" s="328"/>
      <c r="IJ244" s="281"/>
      <c r="IK244" s="328"/>
      <c r="IL244" s="9"/>
      <c r="IM244" s="53"/>
      <c r="IN244" s="9"/>
      <c r="IO244" s="328"/>
      <c r="IP244" s="9"/>
      <c r="IQ244" s="9"/>
      <c r="IR244" s="9"/>
      <c r="IS244" s="53"/>
      <c r="IT244" s="9"/>
      <c r="IU244" s="328"/>
      <c r="IV244" s="53"/>
      <c r="IW244" s="9"/>
      <c r="IX244" s="9"/>
      <c r="IY244" s="53"/>
      <c r="IZ244" s="9"/>
      <c r="JA244" s="9"/>
      <c r="JB244" s="901"/>
      <c r="JC244" s="9"/>
      <c r="JD244" s="328"/>
      <c r="JE244" s="53"/>
      <c r="JF244" s="9"/>
      <c r="JG244" s="9"/>
      <c r="JH244" s="53"/>
      <c r="JI244" s="9"/>
      <c r="JJ244" s="9"/>
      <c r="JK244" s="53"/>
      <c r="JL244" s="9"/>
      <c r="JM244" s="9"/>
      <c r="JN244" s="53"/>
      <c r="JO244" s="9"/>
      <c r="JP244" s="328"/>
      <c r="JQ244" s="328"/>
      <c r="JR244" s="9"/>
      <c r="NA244" s="236"/>
      <c r="NB244" s="233"/>
      <c r="NC244" s="1166"/>
      <c r="NL244" s="486"/>
      <c r="NM244" s="233"/>
      <c r="NN244" s="236"/>
      <c r="NO244" s="236"/>
      <c r="NP244" s="429"/>
      <c r="NQ244" s="1001"/>
      <c r="NR244" s="764"/>
      <c r="NS244" s="764"/>
      <c r="NT244" s="763"/>
      <c r="NU244" s="763"/>
      <c r="NV244" s="763"/>
      <c r="NW244" s="357"/>
      <c r="NX244" s="380"/>
      <c r="NY244" s="380"/>
      <c r="OA244" s="256"/>
      <c r="OB244" s="256"/>
      <c r="OC244" s="380"/>
      <c r="OD244" s="281"/>
      <c r="OE244" s="281"/>
      <c r="OF244" s="328"/>
      <c r="OG244" s="255"/>
    </row>
    <row r="245" spans="3:397" ht="18.75" hidden="1" customHeight="1" x14ac:dyDescent="0.3">
      <c r="C245" s="449"/>
      <c r="D245" s="450"/>
      <c r="E245" s="451"/>
      <c r="F245" s="452"/>
      <c r="G245" s="453"/>
      <c r="H245" s="451"/>
      <c r="I245" s="9"/>
      <c r="K245" s="184"/>
      <c r="L245" s="1154"/>
      <c r="M245" s="184"/>
      <c r="N245" s="9"/>
      <c r="P245" s="529"/>
      <c r="R245" s="9"/>
      <c r="T245" s="9"/>
      <c r="U245" s="9"/>
      <c r="V245" s="529"/>
      <c r="W245" s="9"/>
      <c r="X245" s="9"/>
      <c r="Y245" s="53"/>
      <c r="Z245" s="9"/>
      <c r="AA245" s="9"/>
      <c r="AB245" s="53"/>
      <c r="AC245" s="9"/>
      <c r="AD245" s="9"/>
      <c r="AE245" s="53"/>
      <c r="AF245" s="9"/>
      <c r="AG245" s="9"/>
      <c r="AH245" s="9"/>
      <c r="AI245" s="238"/>
      <c r="AJ245" s="9"/>
      <c r="AK245" s="53"/>
      <c r="AL245" s="9"/>
      <c r="AM245" s="9"/>
      <c r="AN245" s="53"/>
      <c r="AO245" s="236"/>
      <c r="AQ245" s="53"/>
      <c r="AR245" s="524"/>
      <c r="AT245" s="53"/>
      <c r="AU245" s="524"/>
      <c r="AW245" s="53"/>
      <c r="AX245" s="524"/>
      <c r="AY245" s="9"/>
      <c r="AZ245" s="9"/>
      <c r="BA245" s="9"/>
      <c r="BB245" s="9"/>
      <c r="BC245" s="9"/>
      <c r="BD245" s="9"/>
      <c r="BE245" s="9"/>
      <c r="BF245" s="9"/>
      <c r="BG245" s="236"/>
      <c r="BH245" s="9"/>
      <c r="BI245" s="9"/>
      <c r="BJ245" s="236"/>
      <c r="BK245" s="9"/>
      <c r="BL245" s="9"/>
      <c r="BM245" s="9"/>
      <c r="BN245" s="9"/>
      <c r="BO245" s="9"/>
      <c r="BP245" s="236"/>
      <c r="BQ245" s="9"/>
      <c r="BR245" s="53"/>
      <c r="BS245" s="9"/>
      <c r="BU245" s="53"/>
      <c r="BV245" s="9"/>
      <c r="BX245" s="9"/>
      <c r="BY245" s="236"/>
      <c r="BZ245" s="9"/>
      <c r="CB245" s="9"/>
      <c r="CC245" s="9"/>
      <c r="CE245" s="9"/>
      <c r="CG245" s="53"/>
      <c r="CH245" s="236"/>
      <c r="CI245" s="9"/>
      <c r="CJ245" s="9"/>
      <c r="CK245" s="9"/>
      <c r="CL245" s="9"/>
      <c r="CM245" s="9"/>
      <c r="CN245" s="9"/>
      <c r="CP245" s="9"/>
      <c r="CR245" s="9"/>
      <c r="CS245" s="9"/>
      <c r="CT245" s="9"/>
      <c r="CU245" s="9"/>
      <c r="CV245" s="9"/>
      <c r="CW245" s="9"/>
      <c r="CX245" s="236"/>
      <c r="CZ245" s="328"/>
      <c r="DA245" s="236"/>
      <c r="DC245" s="328"/>
      <c r="DD245" s="236"/>
      <c r="DF245" s="236"/>
      <c r="DG245" s="236"/>
      <c r="DI245" s="233"/>
      <c r="DJ245" s="233"/>
      <c r="DL245" s="328"/>
      <c r="DM245" s="236"/>
      <c r="DN245" s="236"/>
      <c r="DO245" s="236"/>
      <c r="DP245" s="236"/>
      <c r="DQ245" s="236"/>
      <c r="DR245" s="236"/>
      <c r="DS245" s="236"/>
      <c r="DT245" s="236"/>
      <c r="DU245" s="236"/>
      <c r="DV245" s="236"/>
      <c r="DW245" s="236"/>
      <c r="DX245" s="236"/>
      <c r="DY245" s="236"/>
      <c r="DZ245" s="236"/>
      <c r="EA245" s="236"/>
      <c r="EB245" s="764"/>
      <c r="ED245" s="236"/>
      <c r="EE245" s="236"/>
      <c r="EG245" s="236"/>
      <c r="EH245" s="236"/>
      <c r="EJ245" s="236"/>
      <c r="EK245" s="236"/>
      <c r="EL245" s="236"/>
      <c r="EM245" s="236"/>
      <c r="EN245" s="236"/>
      <c r="EO245" s="236"/>
      <c r="EP245" s="236"/>
      <c r="EQ245" s="236"/>
      <c r="ER245" s="236"/>
      <c r="ES245" s="236"/>
      <c r="ET245" s="236"/>
      <c r="EU245" s="236"/>
      <c r="EV245" s="236"/>
      <c r="EW245" s="236"/>
      <c r="EX245" s="236"/>
      <c r="EY245" s="236"/>
      <c r="EZ245" s="236"/>
      <c r="FA245" s="236"/>
      <c r="FB245" s="236"/>
      <c r="FC245" s="236"/>
      <c r="FD245" s="236"/>
      <c r="FE245" s="236"/>
      <c r="FF245" s="236"/>
      <c r="FG245" s="236"/>
      <c r="FH245" s="236"/>
      <c r="FI245" s="236"/>
      <c r="FJ245" s="236"/>
      <c r="FK245" s="236"/>
      <c r="FL245" s="236"/>
      <c r="FM245" s="236"/>
      <c r="FN245" s="236"/>
      <c r="FO245" s="236"/>
      <c r="FP245" s="236"/>
      <c r="FQ245" s="236"/>
      <c r="FR245" s="236"/>
      <c r="FS245" s="236"/>
      <c r="FT245" s="236"/>
      <c r="FU245" s="236"/>
      <c r="FV245" s="236"/>
      <c r="FW245" s="236"/>
      <c r="FY245" s="236"/>
      <c r="GB245" s="524"/>
      <c r="GC245" s="236"/>
      <c r="GD245" s="557"/>
      <c r="GE245" s="236"/>
      <c r="GF245" s="236"/>
      <c r="GG245" s="557"/>
      <c r="GI245" s="236"/>
      <c r="GJ245" s="557"/>
      <c r="GK245" s="236"/>
      <c r="GL245" s="236"/>
      <c r="GM245" s="236"/>
      <c r="GN245" s="236"/>
      <c r="GO245" s="236"/>
      <c r="GP245" s="236"/>
      <c r="GQ245" s="236"/>
      <c r="GR245" s="236"/>
      <c r="GS245" s="236"/>
      <c r="GT245" s="236"/>
      <c r="GU245" s="236"/>
      <c r="GV245" s="236"/>
      <c r="GW245" s="236"/>
      <c r="GX245" s="236"/>
      <c r="GY245" s="236"/>
      <c r="GZ245" s="236"/>
      <c r="HA245" s="236"/>
      <c r="HB245" s="236"/>
      <c r="HC245" s="236"/>
      <c r="HD245" s="236"/>
      <c r="HF245" s="328"/>
      <c r="HG245" s="328"/>
      <c r="HI245" s="328"/>
      <c r="HJ245" s="328"/>
      <c r="HL245" s="328"/>
      <c r="HM245" s="328"/>
      <c r="HO245" s="328"/>
      <c r="HP245" s="328"/>
      <c r="HR245" s="53"/>
      <c r="HS245" s="9"/>
      <c r="HT245" s="328"/>
      <c r="HU245" s="328"/>
      <c r="HV245" s="328"/>
      <c r="HX245" s="53"/>
      <c r="HY245" s="9"/>
      <c r="HZ245" s="328"/>
      <c r="IA245" s="328"/>
      <c r="IB245" s="328"/>
      <c r="ID245" s="53"/>
      <c r="IE245" s="9"/>
      <c r="IF245" s="328"/>
      <c r="IG245" s="328"/>
      <c r="IH245" s="328"/>
      <c r="IJ245" s="281"/>
      <c r="IK245" s="328"/>
      <c r="IL245" s="9"/>
      <c r="IM245" s="53"/>
      <c r="IN245" s="9"/>
      <c r="IO245" s="328"/>
      <c r="IP245" s="9"/>
      <c r="IQ245" s="9"/>
      <c r="IR245" s="9"/>
      <c r="IS245" s="53"/>
      <c r="IT245" s="9"/>
      <c r="IU245" s="328"/>
      <c r="IV245" s="53"/>
      <c r="IW245" s="9"/>
      <c r="IX245" s="9"/>
      <c r="IY245" s="53"/>
      <c r="IZ245" s="9"/>
      <c r="JA245" s="9"/>
      <c r="JB245" s="901"/>
      <c r="JC245" s="9"/>
      <c r="JD245" s="328"/>
      <c r="JE245" s="53"/>
      <c r="JF245" s="9"/>
      <c r="JG245" s="9"/>
      <c r="JH245" s="53"/>
      <c r="JI245" s="9"/>
      <c r="JJ245" s="9"/>
      <c r="JK245" s="53"/>
      <c r="JL245" s="9"/>
      <c r="JM245" s="9"/>
      <c r="JN245" s="53"/>
      <c r="JO245" s="9"/>
      <c r="JP245" s="328"/>
      <c r="JQ245" s="328"/>
      <c r="JR245" s="9"/>
      <c r="NA245" s="236"/>
      <c r="NB245" s="233"/>
      <c r="NC245" s="1166"/>
      <c r="NL245" s="486"/>
      <c r="NM245" s="233"/>
      <c r="NN245" s="236"/>
      <c r="NO245" s="236"/>
      <c r="NP245" s="429"/>
      <c r="NQ245" s="1001"/>
      <c r="NR245" s="764"/>
      <c r="NS245" s="764"/>
      <c r="NT245" s="763"/>
      <c r="NU245" s="763"/>
      <c r="NV245" s="763"/>
      <c r="NX245" s="380"/>
      <c r="NY245" s="380"/>
      <c r="OA245" s="256"/>
      <c r="OB245" s="256"/>
      <c r="OC245" s="380"/>
      <c r="OD245" s="281"/>
      <c r="OE245" s="281"/>
      <c r="OF245" s="328"/>
      <c r="OG245" s="255"/>
    </row>
    <row r="246" spans="3:397" ht="18.75" hidden="1" customHeight="1" x14ac:dyDescent="0.3">
      <c r="C246" s="449"/>
      <c r="D246" s="450"/>
      <c r="E246" s="451"/>
      <c r="F246" s="452"/>
      <c r="G246" s="453"/>
      <c r="H246" s="451"/>
      <c r="I246" s="9"/>
      <c r="K246" s="184"/>
      <c r="L246" s="1154"/>
      <c r="M246" s="184"/>
      <c r="N246" s="9"/>
      <c r="P246" s="529"/>
      <c r="R246" s="9"/>
      <c r="T246" s="9"/>
      <c r="U246" s="9"/>
      <c r="V246" s="529"/>
      <c r="W246" s="9"/>
      <c r="X246" s="9"/>
      <c r="Y246" s="53"/>
      <c r="Z246" s="9"/>
      <c r="AA246" s="9"/>
      <c r="AB246" s="53"/>
      <c r="AC246" s="9"/>
      <c r="AD246" s="9"/>
      <c r="AE246" s="53"/>
      <c r="AF246" s="9"/>
      <c r="AG246" s="9"/>
      <c r="AH246" s="9"/>
      <c r="AI246" s="238"/>
      <c r="AJ246" s="9"/>
      <c r="AK246" s="53"/>
      <c r="AL246" s="9"/>
      <c r="AM246" s="9"/>
      <c r="AN246" s="53"/>
      <c r="AO246" s="236"/>
      <c r="AQ246" s="53"/>
      <c r="AR246" s="524"/>
      <c r="AT246" s="53"/>
      <c r="AU246" s="524"/>
      <c r="AW246" s="53"/>
      <c r="AX246" s="524"/>
      <c r="AY246" s="9"/>
      <c r="AZ246" s="9"/>
      <c r="BA246" s="9"/>
      <c r="BB246" s="9"/>
      <c r="BC246" s="9"/>
      <c r="BD246" s="9"/>
      <c r="BE246" s="9"/>
      <c r="BF246" s="9"/>
      <c r="BG246" s="236"/>
      <c r="BH246" s="9"/>
      <c r="BI246" s="9"/>
      <c r="BJ246" s="236"/>
      <c r="BK246" s="9"/>
      <c r="BL246" s="9"/>
      <c r="BM246" s="9"/>
      <c r="BN246" s="9"/>
      <c r="BO246" s="9"/>
      <c r="BP246" s="236"/>
      <c r="BQ246" s="9"/>
      <c r="BR246" s="53"/>
      <c r="BS246" s="9"/>
      <c r="BU246" s="53"/>
      <c r="BV246" s="9"/>
      <c r="BX246" s="9"/>
      <c r="BY246" s="236"/>
      <c r="BZ246" s="9"/>
      <c r="CB246" s="9"/>
      <c r="CC246" s="9"/>
      <c r="CE246" s="9"/>
      <c r="CG246" s="53"/>
      <c r="CH246" s="236"/>
      <c r="CI246" s="9"/>
      <c r="CJ246" s="9"/>
      <c r="CK246" s="9"/>
      <c r="CL246" s="9"/>
      <c r="CM246" s="9"/>
      <c r="CN246" s="9"/>
      <c r="CP246" s="9"/>
      <c r="CR246" s="9"/>
      <c r="CS246" s="9"/>
      <c r="CT246" s="9"/>
      <c r="CU246" s="9"/>
      <c r="CV246" s="9"/>
      <c r="CW246" s="9"/>
      <c r="CX246" s="236"/>
      <c r="CZ246" s="328"/>
      <c r="DA246" s="236"/>
      <c r="DC246" s="328"/>
      <c r="DD246" s="236"/>
      <c r="DF246" s="236"/>
      <c r="DG246" s="236"/>
      <c r="DI246" s="233"/>
      <c r="DJ246" s="233"/>
      <c r="DL246" s="328"/>
      <c r="DM246" s="236"/>
      <c r="DN246" s="236"/>
      <c r="DO246" s="236"/>
      <c r="DP246" s="236"/>
      <c r="DQ246" s="236"/>
      <c r="DR246" s="236"/>
      <c r="DS246" s="236"/>
      <c r="DT246" s="236"/>
      <c r="DU246" s="236"/>
      <c r="DV246" s="236"/>
      <c r="DW246" s="236"/>
      <c r="DX246" s="236"/>
      <c r="DY246" s="236"/>
      <c r="DZ246" s="236"/>
      <c r="EA246" s="236"/>
      <c r="EB246" s="764"/>
      <c r="ED246" s="236"/>
      <c r="EE246" s="236"/>
      <c r="EG246" s="236"/>
      <c r="EH246" s="236"/>
      <c r="EJ246" s="236"/>
      <c r="EK246" s="236"/>
      <c r="EL246" s="236"/>
      <c r="EM246" s="236"/>
      <c r="EN246" s="236"/>
      <c r="EO246" s="236"/>
      <c r="EP246" s="236"/>
      <c r="EQ246" s="236"/>
      <c r="ER246" s="236"/>
      <c r="ES246" s="236"/>
      <c r="ET246" s="236"/>
      <c r="EU246" s="236"/>
      <c r="EV246" s="236"/>
      <c r="EW246" s="236"/>
      <c r="EX246" s="236"/>
      <c r="EY246" s="236"/>
      <c r="EZ246" s="236"/>
      <c r="FA246" s="236"/>
      <c r="FB246" s="236"/>
      <c r="FC246" s="236"/>
      <c r="FD246" s="236"/>
      <c r="FE246" s="236"/>
      <c r="FF246" s="236"/>
      <c r="FG246" s="236"/>
      <c r="FH246" s="236"/>
      <c r="FI246" s="236"/>
      <c r="FJ246" s="236"/>
      <c r="FK246" s="236"/>
      <c r="FL246" s="236"/>
      <c r="FM246" s="236"/>
      <c r="FN246" s="236"/>
      <c r="FO246" s="236"/>
      <c r="FP246" s="236"/>
      <c r="FQ246" s="236"/>
      <c r="FR246" s="236"/>
      <c r="FS246" s="236"/>
      <c r="FT246" s="236"/>
      <c r="FU246" s="236"/>
      <c r="FV246" s="236"/>
      <c r="FW246" s="236"/>
      <c r="FY246" s="236"/>
      <c r="GB246" s="524"/>
      <c r="GC246" s="236"/>
      <c r="GD246" s="557"/>
      <c r="GE246" s="236"/>
      <c r="GF246" s="236"/>
      <c r="GG246" s="557"/>
      <c r="GI246" s="236"/>
      <c r="GJ246" s="557"/>
      <c r="GK246" s="236"/>
      <c r="GL246" s="236"/>
      <c r="GM246" s="236"/>
      <c r="GN246" s="236"/>
      <c r="GO246" s="236"/>
      <c r="GP246" s="236"/>
      <c r="GQ246" s="236"/>
      <c r="GR246" s="236"/>
      <c r="GS246" s="236"/>
      <c r="GT246" s="236"/>
      <c r="GU246" s="236"/>
      <c r="GV246" s="236"/>
      <c r="GW246" s="236"/>
      <c r="GX246" s="236"/>
      <c r="GY246" s="236"/>
      <c r="GZ246" s="236"/>
      <c r="HA246" s="236"/>
      <c r="HB246" s="236"/>
      <c r="HC246" s="236"/>
      <c r="HD246" s="236"/>
      <c r="HF246" s="328"/>
      <c r="HG246" s="328"/>
      <c r="HI246" s="328"/>
      <c r="HJ246" s="328"/>
      <c r="HL246" s="328"/>
      <c r="HM246" s="328"/>
      <c r="HO246" s="328"/>
      <c r="HP246" s="328"/>
      <c r="HR246" s="53"/>
      <c r="HS246" s="9"/>
      <c r="HT246" s="328"/>
      <c r="HU246" s="328"/>
      <c r="HV246" s="328"/>
      <c r="HX246" s="53"/>
      <c r="HY246" s="9"/>
      <c r="HZ246" s="328"/>
      <c r="IA246" s="328"/>
      <c r="IB246" s="328"/>
      <c r="ID246" s="53"/>
      <c r="IE246" s="9"/>
      <c r="IF246" s="328"/>
      <c r="IG246" s="328"/>
      <c r="IH246" s="328"/>
      <c r="IJ246" s="281"/>
      <c r="IK246" s="328"/>
      <c r="IL246" s="9"/>
      <c r="IM246" s="53"/>
      <c r="IN246" s="9"/>
      <c r="IO246" s="328"/>
      <c r="IP246" s="9"/>
      <c r="IQ246" s="9"/>
      <c r="IR246" s="9"/>
      <c r="IS246" s="53"/>
      <c r="IT246" s="9"/>
      <c r="IU246" s="328"/>
      <c r="IV246" s="53"/>
      <c r="IW246" s="9"/>
      <c r="IX246" s="9"/>
      <c r="IY246" s="53"/>
      <c r="IZ246" s="9"/>
      <c r="JA246" s="9"/>
      <c r="JB246" s="901"/>
      <c r="JC246" s="9"/>
      <c r="JD246" s="328"/>
      <c r="JE246" s="53"/>
      <c r="JF246" s="9"/>
      <c r="JG246" s="9"/>
      <c r="JH246" s="53"/>
      <c r="JI246" s="9"/>
      <c r="JJ246" s="9"/>
      <c r="JK246" s="53"/>
      <c r="JL246" s="9"/>
      <c r="JM246" s="9"/>
      <c r="JN246" s="53"/>
      <c r="JO246" s="9"/>
      <c r="JP246" s="328"/>
      <c r="JQ246" s="328"/>
      <c r="JR246" s="9"/>
      <c r="NA246" s="236"/>
      <c r="NB246" s="233"/>
      <c r="NC246" s="1166"/>
      <c r="NL246" s="486"/>
      <c r="NM246" s="233"/>
      <c r="NN246" s="236"/>
      <c r="NO246" s="236"/>
      <c r="NP246" s="429"/>
      <c r="NQ246" s="1001"/>
      <c r="NR246" s="764"/>
      <c r="NS246" s="764"/>
      <c r="NT246" s="763"/>
      <c r="NU246" s="763"/>
      <c r="NV246" s="763"/>
      <c r="NX246" s="380"/>
      <c r="NY246" s="380"/>
      <c r="OA246" s="256"/>
      <c r="OB246" s="256"/>
      <c r="OC246" s="380"/>
      <c r="OD246" s="281"/>
      <c r="OE246" s="281"/>
      <c r="OF246" s="328"/>
      <c r="OG246" s="255"/>
    </row>
    <row r="247" spans="3:397" ht="18.75" hidden="1" customHeight="1" x14ac:dyDescent="0.3">
      <c r="C247" s="454"/>
      <c r="D247" s="450"/>
      <c r="E247" s="454"/>
      <c r="F247" s="452"/>
      <c r="G247" s="453"/>
      <c r="H247" s="451"/>
      <c r="I247" s="9"/>
      <c r="K247" s="184"/>
      <c r="L247" s="1154"/>
      <c r="M247" s="184"/>
      <c r="N247" s="9"/>
      <c r="P247" s="529"/>
      <c r="R247" s="9"/>
      <c r="T247" s="9"/>
      <c r="U247" s="9"/>
      <c r="V247" s="529"/>
      <c r="W247" s="9"/>
      <c r="X247" s="9"/>
      <c r="Y247" s="53"/>
      <c r="Z247" s="9"/>
      <c r="AA247" s="9"/>
      <c r="AB247" s="53"/>
      <c r="AC247" s="9"/>
      <c r="AD247" s="9"/>
      <c r="AE247" s="53"/>
      <c r="AF247" s="9"/>
      <c r="AG247" s="9"/>
      <c r="AH247" s="9"/>
      <c r="AI247" s="238"/>
      <c r="AJ247" s="9"/>
      <c r="AK247" s="53"/>
      <c r="AL247" s="9"/>
      <c r="AM247" s="9"/>
      <c r="AN247" s="53"/>
      <c r="AO247" s="236"/>
      <c r="AQ247" s="53"/>
      <c r="AR247" s="524"/>
      <c r="AT247" s="53"/>
      <c r="AU247" s="524"/>
      <c r="AW247" s="53"/>
      <c r="AX247" s="524"/>
      <c r="AY247" s="9"/>
      <c r="AZ247" s="9"/>
      <c r="BA247" s="9"/>
      <c r="BB247" s="9"/>
      <c r="BC247" s="9"/>
      <c r="BD247" s="9"/>
      <c r="BE247" s="9"/>
      <c r="BF247" s="9"/>
      <c r="BG247" s="236"/>
      <c r="BH247" s="9"/>
      <c r="BI247" s="9"/>
      <c r="BJ247" s="236"/>
      <c r="BK247" s="9"/>
      <c r="BL247" s="9"/>
      <c r="BM247" s="9"/>
      <c r="BN247" s="9"/>
      <c r="BO247" s="9"/>
      <c r="BP247" s="236"/>
      <c r="BQ247" s="9"/>
      <c r="BR247" s="53"/>
      <c r="BS247" s="9"/>
      <c r="BU247" s="53"/>
      <c r="BV247" s="9"/>
      <c r="BX247" s="9"/>
      <c r="BY247" s="236"/>
      <c r="BZ247" s="9"/>
      <c r="CB247" s="9"/>
      <c r="CC247" s="9"/>
      <c r="CE247" s="9"/>
      <c r="CG247" s="53"/>
      <c r="CH247" s="236"/>
      <c r="CI247" s="9"/>
      <c r="CJ247" s="9"/>
      <c r="CK247" s="9"/>
      <c r="CL247" s="9"/>
      <c r="CM247" s="9"/>
      <c r="CN247" s="9"/>
      <c r="CP247" s="9"/>
      <c r="CR247" s="9"/>
      <c r="CS247" s="9"/>
      <c r="CT247" s="9"/>
      <c r="CU247" s="9"/>
      <c r="CV247" s="9"/>
      <c r="CW247" s="9"/>
      <c r="CX247" s="236"/>
      <c r="CZ247" s="328"/>
      <c r="DA247" s="236"/>
      <c r="DC247" s="328"/>
      <c r="DD247" s="236"/>
      <c r="DF247" s="236"/>
      <c r="DG247" s="236"/>
      <c r="DI247" s="233"/>
      <c r="DJ247" s="233"/>
      <c r="DL247" s="328"/>
      <c r="DM247" s="236"/>
      <c r="DN247" s="236"/>
      <c r="DO247" s="236"/>
      <c r="DP247" s="236"/>
      <c r="DQ247" s="236"/>
      <c r="DR247" s="236"/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764"/>
      <c r="ED247" s="236"/>
      <c r="EE247" s="236"/>
      <c r="EG247" s="236"/>
      <c r="EH247" s="236"/>
      <c r="EJ247" s="236"/>
      <c r="EK247" s="236"/>
      <c r="EL247" s="236"/>
      <c r="EM247" s="236"/>
      <c r="EN247" s="236"/>
      <c r="EO247" s="236"/>
      <c r="EP247" s="236"/>
      <c r="EQ247" s="236"/>
      <c r="ER247" s="236"/>
      <c r="ES247" s="236"/>
      <c r="ET247" s="236"/>
      <c r="EU247" s="236"/>
      <c r="EV247" s="236"/>
      <c r="EW247" s="236"/>
      <c r="EX247" s="236"/>
      <c r="EY247" s="236"/>
      <c r="EZ247" s="236"/>
      <c r="FA247" s="236"/>
      <c r="FB247" s="236"/>
      <c r="FC247" s="236"/>
      <c r="FD247" s="236"/>
      <c r="FE247" s="236"/>
      <c r="FF247" s="236"/>
      <c r="FG247" s="236"/>
      <c r="FH247" s="236"/>
      <c r="FI247" s="236"/>
      <c r="FJ247" s="236"/>
      <c r="FK247" s="236"/>
      <c r="FL247" s="236"/>
      <c r="FM247" s="236"/>
      <c r="FN247" s="236"/>
      <c r="FO247" s="236"/>
      <c r="FP247" s="236"/>
      <c r="FQ247" s="236"/>
      <c r="FR247" s="236"/>
      <c r="FS247" s="236"/>
      <c r="FT247" s="236"/>
      <c r="FU247" s="236"/>
      <c r="FV247" s="236"/>
      <c r="FW247" s="236"/>
      <c r="FY247" s="236"/>
      <c r="GB247" s="524"/>
      <c r="GC247" s="236"/>
      <c r="GD247" s="557"/>
      <c r="GE247" s="236"/>
      <c r="GF247" s="236"/>
      <c r="GG247" s="557"/>
      <c r="GI247" s="236"/>
      <c r="GJ247" s="557"/>
      <c r="GK247" s="236"/>
      <c r="GL247" s="236"/>
      <c r="GM247" s="236"/>
      <c r="GN247" s="236"/>
      <c r="GO247" s="236"/>
      <c r="GP247" s="236"/>
      <c r="GQ247" s="236"/>
      <c r="GR247" s="236"/>
      <c r="GS247" s="236"/>
      <c r="GT247" s="236"/>
      <c r="GU247" s="236"/>
      <c r="GV247" s="236"/>
      <c r="GW247" s="236"/>
      <c r="GX247" s="236"/>
      <c r="GY247" s="236"/>
      <c r="GZ247" s="236"/>
      <c r="HA247" s="236"/>
      <c r="HB247" s="236"/>
      <c r="HC247" s="236"/>
      <c r="HD247" s="236"/>
      <c r="HF247" s="328"/>
      <c r="HG247" s="328"/>
      <c r="HI247" s="328"/>
      <c r="HJ247" s="328"/>
      <c r="HL247" s="328"/>
      <c r="HM247" s="328"/>
      <c r="HO247" s="328"/>
      <c r="HP247" s="328"/>
      <c r="HR247" s="53"/>
      <c r="HS247" s="9"/>
      <c r="HT247" s="328"/>
      <c r="HU247" s="328"/>
      <c r="HV247" s="328"/>
      <c r="HX247" s="53"/>
      <c r="HY247" s="9"/>
      <c r="HZ247" s="328"/>
      <c r="IA247" s="328"/>
      <c r="IB247" s="328"/>
      <c r="ID247" s="53"/>
      <c r="IE247" s="9"/>
      <c r="IF247" s="328"/>
      <c r="IG247" s="328"/>
      <c r="IH247" s="328"/>
      <c r="IJ247" s="281"/>
      <c r="IK247" s="328"/>
      <c r="IL247" s="9"/>
      <c r="IM247" s="53"/>
      <c r="IN247" s="9"/>
      <c r="IO247" s="328"/>
      <c r="IP247" s="9"/>
      <c r="IQ247" s="9"/>
      <c r="IR247" s="9"/>
      <c r="IS247" s="53"/>
      <c r="IT247" s="9"/>
      <c r="IU247" s="328"/>
      <c r="IV247" s="53"/>
      <c r="IW247" s="9"/>
      <c r="IX247" s="9"/>
      <c r="IY247" s="53"/>
      <c r="IZ247" s="9"/>
      <c r="JA247" s="9"/>
      <c r="JB247" s="901"/>
      <c r="JC247" s="9"/>
      <c r="JD247" s="328"/>
      <c r="JE247" s="53"/>
      <c r="JF247" s="9"/>
      <c r="JG247" s="9"/>
      <c r="JH247" s="53"/>
      <c r="JI247" s="9"/>
      <c r="JJ247" s="9"/>
      <c r="JK247" s="53"/>
      <c r="JL247" s="9"/>
      <c r="JM247" s="9"/>
      <c r="JN247" s="53"/>
      <c r="JO247" s="9"/>
      <c r="JP247" s="328"/>
      <c r="JQ247" s="328"/>
      <c r="JR247" s="9"/>
      <c r="NA247" s="236"/>
      <c r="NB247" s="233"/>
      <c r="NC247" s="1166"/>
      <c r="NL247" s="486"/>
      <c r="NM247" s="233"/>
      <c r="NN247" s="236"/>
      <c r="NO247" s="236"/>
      <c r="NP247" s="429"/>
      <c r="NQ247" s="1001"/>
      <c r="NR247" s="764"/>
      <c r="NS247" s="764"/>
      <c r="NT247" s="763"/>
      <c r="NU247" s="763"/>
      <c r="NV247" s="763"/>
      <c r="NX247" s="380"/>
      <c r="NY247" s="380"/>
      <c r="OA247" s="256"/>
      <c r="OB247" s="256"/>
      <c r="OC247" s="380"/>
      <c r="OD247" s="281"/>
      <c r="OE247" s="281"/>
      <c r="OF247" s="328"/>
      <c r="OG247" s="255"/>
    </row>
    <row r="248" spans="3:397" ht="18.75" hidden="1" customHeight="1" x14ac:dyDescent="0.3">
      <c r="C248" s="440"/>
      <c r="D248" s="440"/>
      <c r="E248" s="455"/>
      <c r="F248" s="440"/>
      <c r="G248" s="440"/>
      <c r="H248" s="455"/>
      <c r="I248" s="9"/>
      <c r="K248" s="184"/>
      <c r="L248" s="1154"/>
      <c r="M248" s="184"/>
      <c r="N248" s="9"/>
      <c r="P248" s="529"/>
      <c r="R248" s="9"/>
      <c r="T248" s="9"/>
      <c r="U248" s="9"/>
      <c r="V248" s="529"/>
      <c r="W248" s="9"/>
      <c r="X248" s="9"/>
      <c r="Y248" s="53"/>
      <c r="Z248" s="9"/>
      <c r="AA248" s="9"/>
      <c r="AB248" s="53"/>
      <c r="AC248" s="9"/>
      <c r="AD248" s="9"/>
      <c r="AE248" s="53"/>
      <c r="AF248" s="9"/>
      <c r="AG248" s="9"/>
      <c r="AH248" s="9"/>
      <c r="AI248" s="238"/>
      <c r="AJ248" s="9"/>
      <c r="AK248" s="53"/>
      <c r="AL248" s="9"/>
      <c r="AM248" s="9"/>
      <c r="AN248" s="53"/>
      <c r="AO248" s="236"/>
      <c r="AQ248" s="53"/>
      <c r="AR248" s="524"/>
      <c r="AT248" s="53"/>
      <c r="AU248" s="524"/>
      <c r="AW248" s="53"/>
      <c r="AX248" s="524"/>
      <c r="AY248" s="9"/>
      <c r="AZ248" s="9"/>
      <c r="BA248" s="9"/>
      <c r="BB248" s="9"/>
      <c r="BC248" s="9"/>
      <c r="BD248" s="9"/>
      <c r="BE248" s="9"/>
      <c r="BF248" s="9"/>
      <c r="BG248" s="236"/>
      <c r="BH248" s="9"/>
      <c r="BI248" s="9"/>
      <c r="BJ248" s="236"/>
      <c r="BK248" s="9"/>
      <c r="BL248" s="9"/>
      <c r="BM248" s="9"/>
      <c r="BN248" s="9"/>
      <c r="BO248" s="9"/>
      <c r="BP248" s="236"/>
      <c r="BQ248" s="9"/>
      <c r="BR248" s="53"/>
      <c r="BS248" s="9"/>
      <c r="BU248" s="53"/>
      <c r="BV248" s="9"/>
      <c r="BX248" s="9"/>
      <c r="BY248" s="236"/>
      <c r="BZ248" s="9"/>
      <c r="CB248" s="9"/>
      <c r="CC248" s="9"/>
      <c r="CE248" s="9"/>
      <c r="CG248" s="53"/>
      <c r="CH248" s="236"/>
      <c r="CI248" s="9"/>
      <c r="CJ248" s="9"/>
      <c r="CK248" s="9"/>
      <c r="CL248" s="9"/>
      <c r="CM248" s="9"/>
      <c r="CN248" s="9"/>
      <c r="CP248" s="9"/>
      <c r="CR248" s="9"/>
      <c r="CS248" s="9"/>
      <c r="CT248" s="9"/>
      <c r="CU248" s="9"/>
      <c r="CV248" s="9"/>
      <c r="CW248" s="9"/>
      <c r="CX248" s="236"/>
      <c r="CZ248" s="328"/>
      <c r="DA248" s="236"/>
      <c r="DC248" s="328"/>
      <c r="DD248" s="236"/>
      <c r="DF248" s="236"/>
      <c r="DG248" s="236"/>
      <c r="DI248" s="233"/>
      <c r="DJ248" s="233"/>
      <c r="DL248" s="328"/>
      <c r="DM248" s="236"/>
      <c r="DN248" s="236"/>
      <c r="DO248" s="236"/>
      <c r="DP248" s="236"/>
      <c r="DQ248" s="236"/>
      <c r="DR248" s="236"/>
      <c r="DS248" s="236"/>
      <c r="DT248" s="236"/>
      <c r="DU248" s="236"/>
      <c r="DV248" s="236"/>
      <c r="DW248" s="236"/>
      <c r="DX248" s="236"/>
      <c r="DY248" s="236"/>
      <c r="DZ248" s="236"/>
      <c r="EA248" s="236"/>
      <c r="EB248" s="764"/>
      <c r="ED248" s="236"/>
      <c r="EE248" s="236"/>
      <c r="EG248" s="236"/>
      <c r="EH248" s="236"/>
      <c r="EJ248" s="236"/>
      <c r="EK248" s="236"/>
      <c r="EL248" s="236"/>
      <c r="EM248" s="236"/>
      <c r="EN248" s="236"/>
      <c r="EO248" s="236"/>
      <c r="EP248" s="236"/>
      <c r="EQ248" s="236"/>
      <c r="ER248" s="236"/>
      <c r="ES248" s="236"/>
      <c r="ET248" s="236"/>
      <c r="EU248" s="236"/>
      <c r="EV248" s="236"/>
      <c r="EW248" s="236"/>
      <c r="EX248" s="236"/>
      <c r="EY248" s="236"/>
      <c r="EZ248" s="236"/>
      <c r="FA248" s="236"/>
      <c r="FB248" s="236"/>
      <c r="FC248" s="236"/>
      <c r="FD248" s="236"/>
      <c r="FE248" s="236"/>
      <c r="FF248" s="236"/>
      <c r="FG248" s="236"/>
      <c r="FH248" s="236"/>
      <c r="FI248" s="236"/>
      <c r="FJ248" s="236"/>
      <c r="FK248" s="236"/>
      <c r="FL248" s="236"/>
      <c r="FM248" s="236"/>
      <c r="FN248" s="236"/>
      <c r="FO248" s="236"/>
      <c r="FP248" s="236"/>
      <c r="FQ248" s="236"/>
      <c r="FR248" s="236"/>
      <c r="FS248" s="236"/>
      <c r="FT248" s="236"/>
      <c r="FU248" s="236"/>
      <c r="FV248" s="236"/>
      <c r="FW248" s="236"/>
      <c r="FY248" s="236"/>
      <c r="GB248" s="524"/>
      <c r="GC248" s="236"/>
      <c r="GD248" s="557"/>
      <c r="GE248" s="236"/>
      <c r="GF248" s="236"/>
      <c r="GG248" s="557"/>
      <c r="GI248" s="236"/>
      <c r="GJ248" s="557"/>
      <c r="GK248" s="236"/>
      <c r="GL248" s="236"/>
      <c r="GM248" s="236"/>
      <c r="GN248" s="236"/>
      <c r="GO248" s="236"/>
      <c r="GP248" s="236"/>
      <c r="GQ248" s="236"/>
      <c r="GR248" s="236"/>
      <c r="GS248" s="236"/>
      <c r="GT248" s="236"/>
      <c r="GU248" s="236"/>
      <c r="GV248" s="236"/>
      <c r="GW248" s="236"/>
      <c r="GX248" s="236"/>
      <c r="GY248" s="236"/>
      <c r="GZ248" s="236"/>
      <c r="HA248" s="236"/>
      <c r="HB248" s="236"/>
      <c r="HC248" s="236"/>
      <c r="HD248" s="236"/>
      <c r="HF248" s="328"/>
      <c r="HG248" s="328"/>
      <c r="HI248" s="328"/>
      <c r="HJ248" s="328"/>
      <c r="HL248" s="328"/>
      <c r="HM248" s="328"/>
      <c r="HO248" s="328"/>
      <c r="HP248" s="328"/>
      <c r="HR248" s="53"/>
      <c r="HS248" s="9"/>
      <c r="HT248" s="328"/>
      <c r="HU248" s="328"/>
      <c r="HV248" s="328"/>
      <c r="HX248" s="53"/>
      <c r="HY248" s="9"/>
      <c r="HZ248" s="328"/>
      <c r="IA248" s="328"/>
      <c r="IB248" s="328"/>
      <c r="ID248" s="53"/>
      <c r="IE248" s="9"/>
      <c r="IF248" s="328"/>
      <c r="IG248" s="328"/>
      <c r="IH248" s="328"/>
      <c r="IJ248" s="281"/>
      <c r="IK248" s="328"/>
      <c r="IL248" s="9"/>
      <c r="IM248" s="53"/>
      <c r="IN248" s="9"/>
      <c r="IO248" s="328"/>
      <c r="IP248" s="9"/>
      <c r="IQ248" s="9"/>
      <c r="IR248" s="9"/>
      <c r="IS248" s="53"/>
      <c r="IT248" s="9"/>
      <c r="IU248" s="328"/>
      <c r="IV248" s="53"/>
      <c r="IW248" s="9"/>
      <c r="IX248" s="9"/>
      <c r="IY248" s="53"/>
      <c r="IZ248" s="9"/>
      <c r="JA248" s="9"/>
      <c r="JB248" s="901"/>
      <c r="JC248" s="9"/>
      <c r="JD248" s="328"/>
      <c r="JE248" s="53"/>
      <c r="JF248" s="9"/>
      <c r="JG248" s="9"/>
      <c r="JH248" s="53"/>
      <c r="JI248" s="9"/>
      <c r="JJ248" s="9"/>
      <c r="JK248" s="53"/>
      <c r="JL248" s="9"/>
      <c r="JM248" s="9"/>
      <c r="JN248" s="53"/>
      <c r="JO248" s="9"/>
      <c r="JP248" s="328"/>
      <c r="JQ248" s="328"/>
      <c r="JR248" s="9"/>
      <c r="NA248" s="236"/>
      <c r="NB248" s="233"/>
      <c r="NC248" s="1166"/>
      <c r="NL248" s="486"/>
      <c r="NM248" s="233"/>
      <c r="NN248" s="236"/>
      <c r="NO248" s="236"/>
      <c r="NP248" s="429"/>
      <c r="NQ248" s="1001"/>
      <c r="NR248" s="764"/>
      <c r="NS248" s="764"/>
      <c r="NT248" s="763"/>
      <c r="NU248" s="763"/>
      <c r="NV248" s="763"/>
      <c r="NW248" s="357"/>
      <c r="NX248" s="380"/>
      <c r="NY248" s="380"/>
      <c r="OA248" s="256"/>
      <c r="OB248" s="256"/>
      <c r="OC248" s="380"/>
      <c r="OD248" s="281"/>
      <c r="OE248" s="281"/>
      <c r="OF248" s="328"/>
      <c r="OG248" s="255"/>
    </row>
    <row r="249" spans="3:397" ht="18.75" hidden="1" customHeight="1" x14ac:dyDescent="0.3">
      <c r="C249" s="456"/>
      <c r="D249" s="440"/>
      <c r="E249" s="440"/>
      <c r="F249" s="440"/>
      <c r="G249" s="440"/>
      <c r="H249" s="440"/>
      <c r="I249" s="9"/>
      <c r="K249" s="184"/>
      <c r="L249" s="1154"/>
      <c r="M249" s="184"/>
      <c r="N249" s="9"/>
      <c r="P249" s="529"/>
      <c r="R249" s="9"/>
      <c r="T249" s="9"/>
      <c r="U249" s="9"/>
      <c r="V249" s="529"/>
      <c r="W249" s="9"/>
      <c r="X249" s="9"/>
      <c r="Y249" s="53"/>
      <c r="Z249" s="9"/>
      <c r="AA249" s="9"/>
      <c r="AB249" s="53"/>
      <c r="AC249" s="9"/>
      <c r="AD249" s="9"/>
      <c r="AE249" s="53"/>
      <c r="AF249" s="9"/>
      <c r="AG249" s="9"/>
      <c r="AH249" s="9"/>
      <c r="AI249" s="238"/>
      <c r="AJ249" s="9"/>
      <c r="AK249" s="53"/>
      <c r="AL249" s="9"/>
      <c r="AM249" s="9"/>
      <c r="AN249" s="53"/>
      <c r="AO249" s="236"/>
      <c r="AQ249" s="53"/>
      <c r="AR249" s="524"/>
      <c r="AT249" s="53"/>
      <c r="AU249" s="524"/>
      <c r="AW249" s="53"/>
      <c r="AX249" s="524"/>
      <c r="AY249" s="9"/>
      <c r="AZ249" s="9"/>
      <c r="BA249" s="9"/>
      <c r="BB249" s="9"/>
      <c r="BC249" s="9"/>
      <c r="BD249" s="9"/>
      <c r="BE249" s="9"/>
      <c r="BF249" s="9"/>
      <c r="BG249" s="236"/>
      <c r="BH249" s="9"/>
      <c r="BI249" s="9"/>
      <c r="BJ249" s="236"/>
      <c r="BK249" s="9"/>
      <c r="BL249" s="9"/>
      <c r="BM249" s="9"/>
      <c r="BN249" s="9"/>
      <c r="BO249" s="9"/>
      <c r="BP249" s="236"/>
      <c r="BQ249" s="9"/>
      <c r="BR249" s="53"/>
      <c r="BS249" s="9"/>
      <c r="BU249" s="53"/>
      <c r="BV249" s="9"/>
      <c r="BX249" s="9"/>
      <c r="BY249" s="236"/>
      <c r="BZ249" s="9"/>
      <c r="CB249" s="9"/>
      <c r="CC249" s="9"/>
      <c r="CE249" s="9"/>
      <c r="CG249" s="53"/>
      <c r="CH249" s="236"/>
      <c r="CI249" s="9"/>
      <c r="CJ249" s="9"/>
      <c r="CK249" s="9"/>
      <c r="CL249" s="9"/>
      <c r="CM249" s="9"/>
      <c r="CN249" s="9"/>
      <c r="CP249" s="9"/>
      <c r="CR249" s="9"/>
      <c r="CS249" s="9"/>
      <c r="CT249" s="9"/>
      <c r="CU249" s="9"/>
      <c r="CV249" s="9"/>
      <c r="CW249" s="9"/>
      <c r="CX249" s="236"/>
      <c r="CZ249" s="328"/>
      <c r="DA249" s="236"/>
      <c r="DC249" s="328"/>
      <c r="DD249" s="236"/>
      <c r="DF249" s="236"/>
      <c r="DG249" s="236"/>
      <c r="DI249" s="233"/>
      <c r="DJ249" s="233"/>
      <c r="DL249" s="328"/>
      <c r="DM249" s="236"/>
      <c r="DN249" s="236"/>
      <c r="DO249" s="236"/>
      <c r="DP249" s="236"/>
      <c r="DQ249" s="236"/>
      <c r="DR249" s="236"/>
      <c r="DS249" s="236"/>
      <c r="DT249" s="236"/>
      <c r="DU249" s="236"/>
      <c r="DV249" s="236"/>
      <c r="DW249" s="236"/>
      <c r="DX249" s="236"/>
      <c r="DY249" s="236"/>
      <c r="DZ249" s="236"/>
      <c r="EA249" s="236"/>
      <c r="EB249" s="764"/>
      <c r="ED249" s="236"/>
      <c r="EE249" s="236"/>
      <c r="EG249" s="236"/>
      <c r="EH249" s="236"/>
      <c r="EJ249" s="236"/>
      <c r="EK249" s="236"/>
      <c r="EL249" s="236"/>
      <c r="EM249" s="236"/>
      <c r="EN249" s="236"/>
      <c r="EO249" s="236"/>
      <c r="EP249" s="236"/>
      <c r="EQ249" s="236"/>
      <c r="ER249" s="236"/>
      <c r="ES249" s="236"/>
      <c r="ET249" s="236"/>
      <c r="EU249" s="236"/>
      <c r="EV249" s="236"/>
      <c r="EW249" s="236"/>
      <c r="EX249" s="236"/>
      <c r="EY249" s="236"/>
      <c r="EZ249" s="236"/>
      <c r="FA249" s="236"/>
      <c r="FB249" s="236"/>
      <c r="FC249" s="236"/>
      <c r="FD249" s="236"/>
      <c r="FE249" s="236"/>
      <c r="FF249" s="236"/>
      <c r="FG249" s="236"/>
      <c r="FH249" s="236"/>
      <c r="FI249" s="236"/>
      <c r="FJ249" s="236"/>
      <c r="FK249" s="236"/>
      <c r="FL249" s="236"/>
      <c r="FM249" s="236"/>
      <c r="FN249" s="236"/>
      <c r="FO249" s="236"/>
      <c r="FP249" s="236"/>
      <c r="FQ249" s="236"/>
      <c r="FR249" s="236"/>
      <c r="FS249" s="236"/>
      <c r="FT249" s="236"/>
      <c r="FU249" s="236"/>
      <c r="FV249" s="236"/>
      <c r="FW249" s="236"/>
      <c r="FY249" s="236"/>
      <c r="GB249" s="524"/>
      <c r="GC249" s="236"/>
      <c r="GD249" s="557"/>
      <c r="GE249" s="236"/>
      <c r="GF249" s="236"/>
      <c r="GG249" s="557"/>
      <c r="GI249" s="236"/>
      <c r="GJ249" s="557"/>
      <c r="GK249" s="236"/>
      <c r="GL249" s="236"/>
      <c r="GM249" s="236"/>
      <c r="GN249" s="236"/>
      <c r="GO249" s="236"/>
      <c r="GP249" s="236"/>
      <c r="GQ249" s="236"/>
      <c r="GR249" s="236"/>
      <c r="GS249" s="236"/>
      <c r="GT249" s="236"/>
      <c r="GU249" s="236"/>
      <c r="GV249" s="236"/>
      <c r="GW249" s="236"/>
      <c r="GX249" s="236"/>
      <c r="GY249" s="236"/>
      <c r="GZ249" s="236"/>
      <c r="HA249" s="236"/>
      <c r="HB249" s="236"/>
      <c r="HC249" s="236"/>
      <c r="HD249" s="236"/>
      <c r="HF249" s="328"/>
      <c r="HG249" s="328"/>
      <c r="HI249" s="328"/>
      <c r="HJ249" s="328"/>
      <c r="HL249" s="328"/>
      <c r="HM249" s="328"/>
      <c r="HO249" s="328"/>
      <c r="HP249" s="328"/>
      <c r="HR249" s="53"/>
      <c r="HS249" s="9"/>
      <c r="HT249" s="328"/>
      <c r="HU249" s="328"/>
      <c r="HV249" s="328"/>
      <c r="HX249" s="53"/>
      <c r="HY249" s="9"/>
      <c r="HZ249" s="328"/>
      <c r="IA249" s="328"/>
      <c r="IB249" s="328"/>
      <c r="ID249" s="53"/>
      <c r="IE249" s="9"/>
      <c r="IF249" s="328"/>
      <c r="IG249" s="328"/>
      <c r="IH249" s="328"/>
      <c r="IJ249" s="281"/>
      <c r="IK249" s="328"/>
      <c r="IL249" s="9"/>
      <c r="IM249" s="53"/>
      <c r="IN249" s="9"/>
      <c r="IO249" s="328"/>
      <c r="IP249" s="9"/>
      <c r="IQ249" s="9"/>
      <c r="IR249" s="9"/>
      <c r="IS249" s="53"/>
      <c r="IT249" s="9"/>
      <c r="IU249" s="328"/>
      <c r="IV249" s="53"/>
      <c r="IW249" s="9"/>
      <c r="IX249" s="9"/>
      <c r="IY249" s="53"/>
      <c r="IZ249" s="9"/>
      <c r="JA249" s="9"/>
      <c r="JB249" s="901"/>
      <c r="JC249" s="9"/>
      <c r="JD249" s="328"/>
      <c r="JE249" s="53"/>
      <c r="JF249" s="9"/>
      <c r="JG249" s="9"/>
      <c r="JH249" s="53"/>
      <c r="JI249" s="9"/>
      <c r="JJ249" s="9"/>
      <c r="JK249" s="53"/>
      <c r="JL249" s="9"/>
      <c r="JM249" s="9"/>
      <c r="JN249" s="53"/>
      <c r="JO249" s="9"/>
      <c r="JP249" s="328"/>
      <c r="JQ249" s="328"/>
      <c r="JR249" s="9"/>
      <c r="NA249" s="236"/>
      <c r="NB249" s="233"/>
      <c r="NC249" s="1166"/>
      <c r="NL249" s="486"/>
      <c r="NM249" s="233"/>
      <c r="NN249" s="236"/>
      <c r="NO249" s="236"/>
      <c r="NP249" s="429"/>
      <c r="NQ249" s="1001"/>
      <c r="NR249" s="764"/>
      <c r="NS249" s="764"/>
      <c r="NT249" s="763"/>
      <c r="NU249" s="763"/>
      <c r="NV249" s="763"/>
      <c r="NW249" s="357"/>
      <c r="NX249" s="380"/>
      <c r="NY249" s="380"/>
      <c r="OA249" s="256"/>
      <c r="OB249" s="256"/>
      <c r="OC249" s="380"/>
      <c r="OD249" s="281"/>
      <c r="OE249" s="281"/>
      <c r="OF249" s="328"/>
      <c r="OG249" s="255"/>
    </row>
    <row r="250" spans="3:397" ht="18.75" hidden="1" customHeight="1" x14ac:dyDescent="0.3">
      <c r="C250" s="457"/>
      <c r="D250" s="440"/>
      <c r="E250" s="440"/>
      <c r="F250" s="458"/>
      <c r="G250" s="440"/>
      <c r="H250" s="455"/>
      <c r="I250" s="9"/>
      <c r="K250" s="184"/>
      <c r="L250" s="1154"/>
      <c r="M250" s="184"/>
      <c r="N250" s="9"/>
      <c r="P250" s="529"/>
      <c r="R250" s="9"/>
      <c r="T250" s="9"/>
      <c r="U250" s="9"/>
      <c r="V250" s="529"/>
      <c r="W250" s="9"/>
      <c r="X250" s="9"/>
      <c r="Y250" s="53"/>
      <c r="Z250" s="9"/>
      <c r="AA250" s="9"/>
      <c r="AB250" s="53"/>
      <c r="AC250" s="9"/>
      <c r="AD250" s="9"/>
      <c r="AE250" s="53"/>
      <c r="AF250" s="9"/>
      <c r="AG250" s="9"/>
      <c r="AH250" s="9"/>
      <c r="AI250" s="238"/>
      <c r="AJ250" s="9"/>
      <c r="AK250" s="53"/>
      <c r="AL250" s="9"/>
      <c r="AM250" s="9"/>
      <c r="AN250" s="53"/>
      <c r="AO250" s="236"/>
      <c r="AQ250" s="53"/>
      <c r="AR250" s="524"/>
      <c r="AT250" s="53"/>
      <c r="AU250" s="524"/>
      <c r="AW250" s="53"/>
      <c r="AX250" s="524"/>
      <c r="AY250" s="9"/>
      <c r="AZ250" s="9"/>
      <c r="BA250" s="9"/>
      <c r="BB250" s="9"/>
      <c r="BC250" s="9"/>
      <c r="BD250" s="9"/>
      <c r="BE250" s="9"/>
      <c r="BF250" s="9"/>
      <c r="BG250" s="236"/>
      <c r="BH250" s="9"/>
      <c r="BI250" s="9"/>
      <c r="BJ250" s="236"/>
      <c r="BK250" s="9"/>
      <c r="BL250" s="9"/>
      <c r="BM250" s="9"/>
      <c r="BN250" s="9"/>
      <c r="BO250" s="9"/>
      <c r="BP250" s="236"/>
      <c r="BQ250" s="9"/>
      <c r="BR250" s="53"/>
      <c r="BS250" s="9"/>
      <c r="BU250" s="53"/>
      <c r="BV250" s="9"/>
      <c r="BX250" s="9"/>
      <c r="BY250" s="236"/>
      <c r="BZ250" s="9"/>
      <c r="CB250" s="9"/>
      <c r="CC250" s="9"/>
      <c r="CE250" s="9"/>
      <c r="CG250" s="53"/>
      <c r="CH250" s="236"/>
      <c r="CI250" s="9"/>
      <c r="CJ250" s="9"/>
      <c r="CK250" s="9"/>
      <c r="CL250" s="9"/>
      <c r="CM250" s="9"/>
      <c r="CN250" s="9"/>
      <c r="CP250" s="9"/>
      <c r="CR250" s="9"/>
      <c r="CS250" s="9"/>
      <c r="CT250" s="9"/>
      <c r="CU250" s="9"/>
      <c r="CV250" s="9"/>
      <c r="CW250" s="9"/>
      <c r="CX250" s="236"/>
      <c r="CZ250" s="328"/>
      <c r="DA250" s="236"/>
      <c r="DC250" s="328"/>
      <c r="DD250" s="236"/>
      <c r="DF250" s="236"/>
      <c r="DG250" s="236"/>
      <c r="DI250" s="233"/>
      <c r="DJ250" s="233"/>
      <c r="DL250" s="328"/>
      <c r="DM250" s="236"/>
      <c r="DN250" s="236"/>
      <c r="DO250" s="236"/>
      <c r="DP250" s="236"/>
      <c r="DQ250" s="236"/>
      <c r="DR250" s="236"/>
      <c r="DS250" s="236"/>
      <c r="DT250" s="236"/>
      <c r="DU250" s="236"/>
      <c r="DV250" s="236"/>
      <c r="DW250" s="236"/>
      <c r="DX250" s="236"/>
      <c r="DY250" s="236"/>
      <c r="DZ250" s="236"/>
      <c r="EA250" s="236"/>
      <c r="EB250" s="764"/>
      <c r="ED250" s="236"/>
      <c r="EE250" s="236"/>
      <c r="EG250" s="236"/>
      <c r="EH250" s="236"/>
      <c r="EJ250" s="236"/>
      <c r="EK250" s="236"/>
      <c r="EL250" s="236"/>
      <c r="EM250" s="236"/>
      <c r="EN250" s="236"/>
      <c r="EO250" s="236"/>
      <c r="EP250" s="236"/>
      <c r="EQ250" s="236"/>
      <c r="ER250" s="236"/>
      <c r="ES250" s="236"/>
      <c r="ET250" s="236"/>
      <c r="EU250" s="236"/>
      <c r="EV250" s="236"/>
      <c r="EW250" s="236"/>
      <c r="EX250" s="236"/>
      <c r="EY250" s="236"/>
      <c r="EZ250" s="236"/>
      <c r="FA250" s="236"/>
      <c r="FB250" s="236"/>
      <c r="FC250" s="236"/>
      <c r="FD250" s="236"/>
      <c r="FE250" s="236"/>
      <c r="FF250" s="236"/>
      <c r="FG250" s="236"/>
      <c r="FH250" s="236"/>
      <c r="FI250" s="236"/>
      <c r="FJ250" s="236"/>
      <c r="FK250" s="236"/>
      <c r="FL250" s="236"/>
      <c r="FM250" s="236"/>
      <c r="FN250" s="236"/>
      <c r="FO250" s="236"/>
      <c r="FP250" s="236"/>
      <c r="FQ250" s="236"/>
      <c r="FR250" s="236"/>
      <c r="FS250" s="236"/>
      <c r="FT250" s="236"/>
      <c r="FU250" s="236"/>
      <c r="FV250" s="236"/>
      <c r="FW250" s="236"/>
      <c r="FY250" s="236"/>
      <c r="GB250" s="524"/>
      <c r="GC250" s="236"/>
      <c r="GD250" s="557"/>
      <c r="GE250" s="236"/>
      <c r="GF250" s="236"/>
      <c r="GG250" s="557"/>
      <c r="GI250" s="236"/>
      <c r="GJ250" s="557"/>
      <c r="GK250" s="236"/>
      <c r="GL250" s="236"/>
      <c r="GM250" s="236"/>
      <c r="GN250" s="236"/>
      <c r="GO250" s="236"/>
      <c r="GP250" s="236"/>
      <c r="GQ250" s="236"/>
      <c r="GR250" s="236"/>
      <c r="GS250" s="236"/>
      <c r="GT250" s="236"/>
      <c r="GU250" s="236"/>
      <c r="GV250" s="236"/>
      <c r="GW250" s="236"/>
      <c r="GX250" s="236"/>
      <c r="GY250" s="236"/>
      <c r="GZ250" s="236"/>
      <c r="HA250" s="236"/>
      <c r="HB250" s="236"/>
      <c r="HC250" s="236"/>
      <c r="HD250" s="236"/>
      <c r="HF250" s="328"/>
      <c r="HG250" s="328"/>
      <c r="HI250" s="328"/>
      <c r="HJ250" s="328"/>
      <c r="HL250" s="328"/>
      <c r="HM250" s="328"/>
      <c r="HO250" s="328"/>
      <c r="HP250" s="328"/>
      <c r="HR250" s="53"/>
      <c r="HS250" s="9"/>
      <c r="HT250" s="328"/>
      <c r="HU250" s="328"/>
      <c r="HV250" s="328"/>
      <c r="HX250" s="53"/>
      <c r="HY250" s="9"/>
      <c r="HZ250" s="328"/>
      <c r="IA250" s="328"/>
      <c r="IB250" s="328"/>
      <c r="ID250" s="53"/>
      <c r="IE250" s="9"/>
      <c r="IF250" s="328"/>
      <c r="IG250" s="328"/>
      <c r="IH250" s="328"/>
      <c r="IJ250" s="281"/>
      <c r="IK250" s="328"/>
      <c r="IL250" s="9"/>
      <c r="IM250" s="53"/>
      <c r="IN250" s="9"/>
      <c r="IO250" s="328"/>
      <c r="IP250" s="9"/>
      <c r="IQ250" s="9"/>
      <c r="IR250" s="9"/>
      <c r="IS250" s="53"/>
      <c r="IT250" s="9"/>
      <c r="IU250" s="328"/>
      <c r="IV250" s="53"/>
      <c r="IW250" s="9"/>
      <c r="IX250" s="9"/>
      <c r="IY250" s="53"/>
      <c r="IZ250" s="9"/>
      <c r="JA250" s="9"/>
      <c r="JB250" s="901"/>
      <c r="JC250" s="9"/>
      <c r="JD250" s="328"/>
      <c r="JE250" s="53"/>
      <c r="JF250" s="9"/>
      <c r="JG250" s="9"/>
      <c r="JH250" s="53"/>
      <c r="JI250" s="9"/>
      <c r="JJ250" s="9"/>
      <c r="JK250" s="53"/>
      <c r="JL250" s="9"/>
      <c r="JM250" s="9"/>
      <c r="JN250" s="53"/>
      <c r="JO250" s="9"/>
      <c r="JP250" s="328"/>
      <c r="JQ250" s="328"/>
      <c r="JR250" s="9"/>
      <c r="NA250" s="236"/>
      <c r="NB250" s="233"/>
      <c r="NC250" s="1166"/>
      <c r="NL250" s="486"/>
      <c r="NM250" s="233"/>
      <c r="NN250" s="236"/>
      <c r="NO250" s="236"/>
      <c r="NP250" s="429"/>
      <c r="NQ250" s="1001"/>
      <c r="NR250" s="764"/>
      <c r="NS250" s="764"/>
      <c r="NT250" s="763"/>
      <c r="NU250" s="763"/>
      <c r="NV250" s="763"/>
      <c r="NW250" s="357"/>
      <c r="NX250" s="380"/>
      <c r="NY250" s="380"/>
      <c r="OA250" s="256"/>
      <c r="OB250" s="256"/>
      <c r="OC250" s="380"/>
      <c r="OD250" s="281"/>
      <c r="OE250" s="281"/>
      <c r="OF250" s="328"/>
      <c r="OG250" s="255"/>
    </row>
    <row r="251" spans="3:397" ht="18.75" hidden="1" customHeight="1" x14ac:dyDescent="0.3">
      <c r="C251" s="459"/>
      <c r="D251" s="440"/>
      <c r="E251" s="440"/>
      <c r="F251" s="460"/>
      <c r="G251" s="440"/>
      <c r="H251" s="440"/>
      <c r="I251" s="9"/>
      <c r="K251" s="184"/>
      <c r="L251" s="1154"/>
      <c r="M251" s="184"/>
      <c r="N251" s="9"/>
      <c r="P251" s="529"/>
      <c r="R251" s="9"/>
      <c r="T251" s="9"/>
      <c r="U251" s="9"/>
      <c r="V251" s="529"/>
      <c r="W251" s="9"/>
      <c r="X251" s="9"/>
      <c r="Y251" s="53"/>
      <c r="Z251" s="9"/>
      <c r="AA251" s="9"/>
      <c r="AB251" s="53"/>
      <c r="AC251" s="9"/>
      <c r="AD251" s="9"/>
      <c r="AE251" s="53"/>
      <c r="AF251" s="9"/>
      <c r="AG251" s="9"/>
      <c r="AH251" s="9"/>
      <c r="AI251" s="238"/>
      <c r="AJ251" s="9"/>
      <c r="AK251" s="53"/>
      <c r="AL251" s="9"/>
      <c r="AM251" s="9"/>
      <c r="AN251" s="53"/>
      <c r="AO251" s="236"/>
      <c r="AQ251" s="53"/>
      <c r="AR251" s="524"/>
      <c r="AT251" s="53"/>
      <c r="AU251" s="524"/>
      <c r="AW251" s="53"/>
      <c r="AX251" s="524"/>
      <c r="AY251" s="9"/>
      <c r="AZ251" s="9"/>
      <c r="BA251" s="9"/>
      <c r="BB251" s="9"/>
      <c r="BC251" s="9"/>
      <c r="BD251" s="9"/>
      <c r="BE251" s="9"/>
      <c r="BF251" s="9"/>
      <c r="BG251" s="236"/>
      <c r="BH251" s="9"/>
      <c r="BI251" s="9"/>
      <c r="BJ251" s="236"/>
      <c r="BK251" s="9"/>
      <c r="BL251" s="9"/>
      <c r="BM251" s="9"/>
      <c r="BN251" s="9"/>
      <c r="BO251" s="9"/>
      <c r="BP251" s="236"/>
      <c r="BQ251" s="9"/>
      <c r="BR251" s="53"/>
      <c r="BS251" s="9"/>
      <c r="BU251" s="53"/>
      <c r="BV251" s="9"/>
      <c r="BX251" s="9"/>
      <c r="BY251" s="236"/>
      <c r="BZ251" s="9"/>
      <c r="CB251" s="9"/>
      <c r="CC251" s="9"/>
      <c r="CE251" s="9"/>
      <c r="CG251" s="53"/>
      <c r="CH251" s="236"/>
      <c r="CI251" s="9"/>
      <c r="CJ251" s="9"/>
      <c r="CK251" s="9"/>
      <c r="CL251" s="9"/>
      <c r="CM251" s="9"/>
      <c r="CN251" s="9"/>
      <c r="CP251" s="9"/>
      <c r="CR251" s="9"/>
      <c r="CS251" s="9"/>
      <c r="CT251" s="9"/>
      <c r="CU251" s="9"/>
      <c r="CV251" s="9"/>
      <c r="CW251" s="9"/>
      <c r="CX251" s="236"/>
      <c r="CZ251" s="328"/>
      <c r="DA251" s="236"/>
      <c r="DC251" s="328"/>
      <c r="DD251" s="236"/>
      <c r="DF251" s="236"/>
      <c r="DG251" s="236"/>
      <c r="DI251" s="233"/>
      <c r="DJ251" s="233"/>
      <c r="DL251" s="328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764"/>
      <c r="ED251" s="236"/>
      <c r="EE251" s="236"/>
      <c r="EG251" s="236"/>
      <c r="EH251" s="236"/>
      <c r="EJ251" s="236"/>
      <c r="EK251" s="236"/>
      <c r="EL251" s="236"/>
      <c r="EM251" s="236"/>
      <c r="EN251" s="236"/>
      <c r="EO251" s="236"/>
      <c r="EP251" s="236"/>
      <c r="EQ251" s="236"/>
      <c r="ER251" s="236"/>
      <c r="ES251" s="236"/>
      <c r="ET251" s="236"/>
      <c r="EU251" s="236"/>
      <c r="EV251" s="236"/>
      <c r="EW251" s="236"/>
      <c r="EX251" s="236"/>
      <c r="EY251" s="236"/>
      <c r="EZ251" s="236"/>
      <c r="FA251" s="236"/>
      <c r="FB251" s="236"/>
      <c r="FC251" s="236"/>
      <c r="FD251" s="236"/>
      <c r="FE251" s="236"/>
      <c r="FF251" s="236"/>
      <c r="FG251" s="236"/>
      <c r="FH251" s="236"/>
      <c r="FI251" s="236"/>
      <c r="FJ251" s="236"/>
      <c r="FK251" s="236"/>
      <c r="FL251" s="236"/>
      <c r="FM251" s="236"/>
      <c r="FN251" s="236"/>
      <c r="FO251" s="236"/>
      <c r="FP251" s="236"/>
      <c r="FQ251" s="236"/>
      <c r="FR251" s="236"/>
      <c r="FS251" s="236"/>
      <c r="FT251" s="236"/>
      <c r="FU251" s="236"/>
      <c r="FV251" s="236"/>
      <c r="FW251" s="236"/>
      <c r="FY251" s="236"/>
      <c r="GB251" s="524"/>
      <c r="GC251" s="236"/>
      <c r="GD251" s="557"/>
      <c r="GE251" s="236"/>
      <c r="GF251" s="236"/>
      <c r="GG251" s="557"/>
      <c r="GI251" s="236"/>
      <c r="GJ251" s="557"/>
      <c r="GK251" s="236"/>
      <c r="GL251" s="236"/>
      <c r="GM251" s="236"/>
      <c r="GN251" s="236"/>
      <c r="GO251" s="236"/>
      <c r="GP251" s="236"/>
      <c r="GQ251" s="236"/>
      <c r="GR251" s="236"/>
      <c r="GS251" s="236"/>
      <c r="GT251" s="236"/>
      <c r="GU251" s="236"/>
      <c r="GV251" s="236"/>
      <c r="GW251" s="236"/>
      <c r="GX251" s="236"/>
      <c r="GY251" s="236"/>
      <c r="GZ251" s="236"/>
      <c r="HA251" s="236"/>
      <c r="HB251" s="236"/>
      <c r="HC251" s="236"/>
      <c r="HD251" s="236"/>
      <c r="HF251" s="328"/>
      <c r="HG251" s="328"/>
      <c r="HI251" s="328"/>
      <c r="HJ251" s="328"/>
      <c r="HL251" s="328"/>
      <c r="HM251" s="328"/>
      <c r="HO251" s="328"/>
      <c r="HP251" s="328"/>
      <c r="HR251" s="53"/>
      <c r="HS251" s="9"/>
      <c r="HT251" s="328"/>
      <c r="HU251" s="328"/>
      <c r="HV251" s="328"/>
      <c r="HX251" s="53"/>
      <c r="HY251" s="9"/>
      <c r="HZ251" s="328"/>
      <c r="IA251" s="328"/>
      <c r="IB251" s="328"/>
      <c r="ID251" s="53"/>
      <c r="IE251" s="9"/>
      <c r="IF251" s="328"/>
      <c r="IG251" s="328"/>
      <c r="IH251" s="328"/>
      <c r="IJ251" s="281"/>
      <c r="IK251" s="328"/>
      <c r="IL251" s="9"/>
      <c r="IM251" s="53"/>
      <c r="IN251" s="9"/>
      <c r="IO251" s="328"/>
      <c r="IP251" s="9"/>
      <c r="IQ251" s="9"/>
      <c r="IR251" s="9"/>
      <c r="IS251" s="53"/>
      <c r="IT251" s="9"/>
      <c r="IU251" s="328"/>
      <c r="IV251" s="53"/>
      <c r="IW251" s="9"/>
      <c r="IX251" s="9"/>
      <c r="IY251" s="53"/>
      <c r="IZ251" s="9"/>
      <c r="JA251" s="9"/>
      <c r="JB251" s="901"/>
      <c r="JC251" s="9"/>
      <c r="JD251" s="328"/>
      <c r="JE251" s="53"/>
      <c r="JF251" s="9"/>
      <c r="JG251" s="9"/>
      <c r="JH251" s="53"/>
      <c r="JI251" s="9"/>
      <c r="JJ251" s="9"/>
      <c r="JK251" s="53"/>
      <c r="JL251" s="9"/>
      <c r="JM251" s="9"/>
      <c r="JN251" s="53"/>
      <c r="JO251" s="9"/>
      <c r="JP251" s="328"/>
      <c r="JQ251" s="328"/>
      <c r="JR251" s="9"/>
      <c r="NA251" s="236"/>
      <c r="NB251" s="233"/>
      <c r="NC251" s="1166"/>
      <c r="NL251" s="486"/>
      <c r="NM251" s="233"/>
      <c r="NN251" s="236"/>
      <c r="NO251" s="236"/>
      <c r="NP251" s="429"/>
      <c r="NQ251" s="1001"/>
      <c r="NR251" s="764"/>
      <c r="NS251" s="764"/>
      <c r="NT251" s="763"/>
      <c r="NU251" s="763"/>
      <c r="NV251" s="763"/>
      <c r="NW251" s="357"/>
      <c r="NX251" s="380"/>
      <c r="NY251" s="380"/>
      <c r="OA251" s="256"/>
      <c r="OB251" s="256"/>
      <c r="OC251" s="380"/>
      <c r="OD251" s="281"/>
      <c r="OE251" s="281"/>
      <c r="OF251" s="328"/>
      <c r="OG251" s="255"/>
    </row>
    <row r="252" spans="3:397" ht="18.75" hidden="1" customHeight="1" x14ac:dyDescent="0.3">
      <c r="C252" s="455"/>
      <c r="D252" s="461"/>
      <c r="E252" s="440"/>
      <c r="F252" s="440"/>
      <c r="G252" s="440"/>
      <c r="H252" s="455"/>
      <c r="I252" s="9"/>
      <c r="K252" s="184"/>
      <c r="L252" s="1154"/>
      <c r="M252" s="184"/>
      <c r="N252" s="9"/>
      <c r="P252" s="529"/>
      <c r="R252" s="9"/>
      <c r="T252" s="9"/>
      <c r="U252" s="9"/>
      <c r="V252" s="529"/>
      <c r="W252" s="9"/>
      <c r="X252" s="9"/>
      <c r="Y252" s="53"/>
      <c r="Z252" s="9"/>
      <c r="AA252" s="9"/>
      <c r="AB252" s="53"/>
      <c r="AC252" s="9"/>
      <c r="AD252" s="9"/>
      <c r="AE252" s="53"/>
      <c r="AF252" s="9"/>
      <c r="AG252" s="9"/>
      <c r="AH252" s="9"/>
      <c r="AI252" s="238"/>
      <c r="AJ252" s="9"/>
      <c r="AK252" s="53"/>
      <c r="AL252" s="9"/>
      <c r="AM252" s="9"/>
      <c r="AN252" s="53"/>
      <c r="AO252" s="236"/>
      <c r="AQ252" s="53"/>
      <c r="AR252" s="524"/>
      <c r="AT252" s="53"/>
      <c r="AU252" s="524"/>
      <c r="AW252" s="53"/>
      <c r="AX252" s="524"/>
      <c r="AY252" s="9"/>
      <c r="AZ252" s="9"/>
      <c r="BA252" s="9"/>
      <c r="BB252" s="9"/>
      <c r="BC252" s="9"/>
      <c r="BD252" s="9"/>
      <c r="BE252" s="9"/>
      <c r="BF252" s="9"/>
      <c r="BG252" s="236"/>
      <c r="BH252" s="9"/>
      <c r="BI252" s="9"/>
      <c r="BJ252" s="236"/>
      <c r="BK252" s="9"/>
      <c r="BL252" s="9"/>
      <c r="BM252" s="9"/>
      <c r="BN252" s="9"/>
      <c r="BO252" s="9"/>
      <c r="BP252" s="236"/>
      <c r="BQ252" s="9"/>
      <c r="BR252" s="53"/>
      <c r="BS252" s="9"/>
      <c r="BU252" s="53"/>
      <c r="BV252" s="9"/>
      <c r="BX252" s="9"/>
      <c r="BY252" s="236"/>
      <c r="BZ252" s="9"/>
      <c r="CB252" s="9"/>
      <c r="CC252" s="9"/>
      <c r="CE252" s="9"/>
      <c r="CG252" s="53"/>
      <c r="CH252" s="236"/>
      <c r="CI252" s="9"/>
      <c r="CJ252" s="9"/>
      <c r="CK252" s="9"/>
      <c r="CL252" s="9"/>
      <c r="CM252" s="9"/>
      <c r="CN252" s="9"/>
      <c r="CP252" s="9"/>
      <c r="CR252" s="9"/>
      <c r="CS252" s="9"/>
      <c r="CT252" s="9"/>
      <c r="CU252" s="9"/>
      <c r="CV252" s="9"/>
      <c r="CW252" s="9"/>
      <c r="CX252" s="236"/>
      <c r="CZ252" s="328"/>
      <c r="DA252" s="236"/>
      <c r="DC252" s="328"/>
      <c r="DD252" s="236"/>
      <c r="DF252" s="236"/>
      <c r="DG252" s="236"/>
      <c r="DI252" s="233"/>
      <c r="DJ252" s="233"/>
      <c r="DL252" s="328"/>
      <c r="DM252" s="236"/>
      <c r="DN252" s="236"/>
      <c r="DO252" s="236"/>
      <c r="DP252" s="236"/>
      <c r="DQ252" s="236"/>
      <c r="DR252" s="236"/>
      <c r="DS252" s="236"/>
      <c r="DT252" s="236"/>
      <c r="DU252" s="236"/>
      <c r="DV252" s="236"/>
      <c r="DW252" s="236"/>
      <c r="DX252" s="236"/>
      <c r="DY252" s="236"/>
      <c r="DZ252" s="236"/>
      <c r="EA252" s="236"/>
      <c r="EB252" s="764"/>
      <c r="ED252" s="236"/>
      <c r="EE252" s="236"/>
      <c r="EG252" s="236"/>
      <c r="EH252" s="236"/>
      <c r="EJ252" s="236"/>
      <c r="EK252" s="236"/>
      <c r="EL252" s="236"/>
      <c r="EM252" s="236"/>
      <c r="EN252" s="236"/>
      <c r="EO252" s="236"/>
      <c r="EP252" s="236"/>
      <c r="EQ252" s="236"/>
      <c r="ER252" s="236"/>
      <c r="ES252" s="236"/>
      <c r="ET252" s="236"/>
      <c r="EU252" s="236"/>
      <c r="EV252" s="236"/>
      <c r="EW252" s="236"/>
      <c r="EX252" s="236"/>
      <c r="EY252" s="236"/>
      <c r="EZ252" s="236"/>
      <c r="FA252" s="236"/>
      <c r="FB252" s="236"/>
      <c r="FC252" s="236"/>
      <c r="FD252" s="236"/>
      <c r="FE252" s="236"/>
      <c r="FF252" s="236"/>
      <c r="FG252" s="236"/>
      <c r="FH252" s="236"/>
      <c r="FI252" s="236"/>
      <c r="FJ252" s="236"/>
      <c r="FK252" s="236"/>
      <c r="FL252" s="236"/>
      <c r="FM252" s="236"/>
      <c r="FN252" s="236"/>
      <c r="FO252" s="236"/>
      <c r="FP252" s="236"/>
      <c r="FQ252" s="236"/>
      <c r="FR252" s="236"/>
      <c r="FS252" s="236"/>
      <c r="FT252" s="236"/>
      <c r="FU252" s="236"/>
      <c r="FV252" s="236"/>
      <c r="FW252" s="236"/>
      <c r="FY252" s="236"/>
      <c r="GB252" s="524"/>
      <c r="GC252" s="236"/>
      <c r="GD252" s="557"/>
      <c r="GE252" s="236"/>
      <c r="GF252" s="236"/>
      <c r="GG252" s="557"/>
      <c r="GI252" s="236"/>
      <c r="GJ252" s="557"/>
      <c r="GK252" s="236"/>
      <c r="GL252" s="236"/>
      <c r="GM252" s="236"/>
      <c r="GN252" s="236"/>
      <c r="GO252" s="236"/>
      <c r="GP252" s="236"/>
      <c r="GQ252" s="236"/>
      <c r="GR252" s="236"/>
      <c r="GS252" s="236"/>
      <c r="GT252" s="236"/>
      <c r="GU252" s="236"/>
      <c r="GV252" s="236"/>
      <c r="GW252" s="236"/>
      <c r="GX252" s="236"/>
      <c r="GY252" s="236"/>
      <c r="GZ252" s="236"/>
      <c r="HA252" s="236"/>
      <c r="HB252" s="236"/>
      <c r="HC252" s="236"/>
      <c r="HD252" s="236"/>
      <c r="HF252" s="328"/>
      <c r="HG252" s="328"/>
      <c r="HI252" s="328"/>
      <c r="HJ252" s="328"/>
      <c r="HL252" s="328"/>
      <c r="HM252" s="328"/>
      <c r="HO252" s="328"/>
      <c r="HP252" s="328"/>
      <c r="HR252" s="53"/>
      <c r="HS252" s="9"/>
      <c r="HT252" s="328"/>
      <c r="HU252" s="328"/>
      <c r="HV252" s="328"/>
      <c r="HX252" s="53"/>
      <c r="HY252" s="9"/>
      <c r="HZ252" s="328"/>
      <c r="IA252" s="328"/>
      <c r="IB252" s="328"/>
      <c r="ID252" s="53"/>
      <c r="IE252" s="9"/>
      <c r="IF252" s="328"/>
      <c r="IG252" s="328"/>
      <c r="IH252" s="328"/>
      <c r="IJ252" s="281"/>
      <c r="IK252" s="328"/>
      <c r="IL252" s="9"/>
      <c r="IM252" s="53"/>
      <c r="IN252" s="9"/>
      <c r="IO252" s="328"/>
      <c r="IP252" s="9"/>
      <c r="IQ252" s="9"/>
      <c r="IR252" s="9"/>
      <c r="IS252" s="53"/>
      <c r="IT252" s="9"/>
      <c r="IU252" s="328"/>
      <c r="IV252" s="53"/>
      <c r="IW252" s="9"/>
      <c r="IX252" s="9"/>
      <c r="IY252" s="53"/>
      <c r="IZ252" s="9"/>
      <c r="JA252" s="9"/>
      <c r="JB252" s="901"/>
      <c r="JC252" s="9"/>
      <c r="JD252" s="328"/>
      <c r="JE252" s="53"/>
      <c r="JF252" s="9"/>
      <c r="JG252" s="9"/>
      <c r="JH252" s="53"/>
      <c r="JI252" s="9"/>
      <c r="JJ252" s="9"/>
      <c r="JK252" s="53"/>
      <c r="JL252" s="9"/>
      <c r="JM252" s="9"/>
      <c r="JN252" s="53"/>
      <c r="JO252" s="9"/>
      <c r="JP252" s="328"/>
      <c r="JQ252" s="328"/>
      <c r="JR252" s="9"/>
      <c r="NA252" s="236"/>
      <c r="NB252" s="233"/>
      <c r="NC252" s="1166"/>
      <c r="NL252" s="486"/>
      <c r="NM252" s="233"/>
      <c r="NN252" s="236"/>
      <c r="NO252" s="236"/>
      <c r="NP252" s="429"/>
      <c r="NQ252" s="1001"/>
      <c r="NR252" s="764"/>
      <c r="NS252" s="764"/>
      <c r="NT252" s="763"/>
      <c r="NU252" s="763"/>
      <c r="NV252" s="763"/>
      <c r="NW252" s="357"/>
      <c r="NX252" s="380"/>
      <c r="NY252" s="380"/>
      <c r="OA252" s="256"/>
      <c r="OB252" s="256"/>
      <c r="OC252" s="380"/>
      <c r="OD252" s="281"/>
      <c r="OE252" s="281"/>
      <c r="OG252" s="255"/>
    </row>
    <row r="253" spans="3:397" ht="18.75" hidden="1" customHeight="1" x14ac:dyDescent="0.3">
      <c r="C253" s="440"/>
      <c r="D253" s="440"/>
      <c r="E253" s="440"/>
      <c r="F253" s="457"/>
      <c r="G253" s="440"/>
      <c r="H253" s="440"/>
      <c r="I253" s="9"/>
      <c r="K253" s="184"/>
      <c r="L253" s="1154"/>
      <c r="M253" s="184"/>
      <c r="N253" s="9"/>
      <c r="P253" s="529"/>
      <c r="R253" s="9"/>
      <c r="T253" s="9"/>
      <c r="U253" s="9"/>
      <c r="V253" s="529"/>
      <c r="W253" s="9"/>
      <c r="X253" s="9"/>
      <c r="Y253" s="53"/>
      <c r="Z253" s="9"/>
      <c r="AA253" s="9"/>
      <c r="AB253" s="53"/>
      <c r="AC253" s="9"/>
      <c r="AD253" s="9"/>
      <c r="AE253" s="53"/>
      <c r="AF253" s="9"/>
      <c r="AG253" s="9"/>
      <c r="AH253" s="9"/>
      <c r="AI253" s="238"/>
      <c r="AJ253" s="9"/>
      <c r="AK253" s="53"/>
      <c r="AL253" s="9"/>
      <c r="AM253" s="9"/>
      <c r="AN253" s="53"/>
      <c r="AO253" s="236"/>
      <c r="AQ253" s="53"/>
      <c r="AR253" s="524"/>
      <c r="AT253" s="53"/>
      <c r="AU253" s="524"/>
      <c r="AW253" s="53"/>
      <c r="AX253" s="524"/>
      <c r="AY253" s="9"/>
      <c r="AZ253" s="9"/>
      <c r="BA253" s="9"/>
      <c r="BB253" s="9"/>
      <c r="BC253" s="9"/>
      <c r="BD253" s="9"/>
      <c r="BE253" s="9"/>
      <c r="BF253" s="9"/>
      <c r="BG253" s="236"/>
      <c r="BH253" s="9"/>
      <c r="BI253" s="9"/>
      <c r="BJ253" s="236"/>
      <c r="BK253" s="9"/>
      <c r="BL253" s="9"/>
      <c r="BM253" s="9"/>
      <c r="BN253" s="9"/>
      <c r="BO253" s="9"/>
      <c r="BP253" s="236"/>
      <c r="BQ253" s="9"/>
      <c r="BR253" s="53"/>
      <c r="BS253" s="9"/>
      <c r="BU253" s="53"/>
      <c r="BV253" s="9"/>
      <c r="BX253" s="9"/>
      <c r="BY253" s="236"/>
      <c r="BZ253" s="9"/>
      <c r="CB253" s="9"/>
      <c r="CC253" s="9"/>
      <c r="CE253" s="9"/>
      <c r="CG253" s="53"/>
      <c r="CH253" s="236"/>
      <c r="CI253" s="9"/>
      <c r="CJ253" s="9"/>
      <c r="CK253" s="9"/>
      <c r="CL253" s="9"/>
      <c r="CM253" s="9"/>
      <c r="CN253" s="9"/>
      <c r="CP253" s="9"/>
      <c r="CR253" s="9"/>
      <c r="CS253" s="9"/>
      <c r="CT253" s="9"/>
      <c r="CU253" s="9"/>
      <c r="CV253" s="9"/>
      <c r="CW253" s="9"/>
      <c r="CX253" s="236"/>
      <c r="CZ253" s="328"/>
      <c r="DA253" s="236"/>
      <c r="DC253" s="328"/>
      <c r="DD253" s="236"/>
      <c r="DF253" s="236"/>
      <c r="DG253" s="236"/>
      <c r="DI253" s="233"/>
      <c r="DJ253" s="233"/>
      <c r="DL253" s="328"/>
      <c r="DM253" s="236"/>
      <c r="DN253" s="236"/>
      <c r="DO253" s="236"/>
      <c r="DP253" s="236"/>
      <c r="DQ253" s="236"/>
      <c r="DR253" s="236"/>
      <c r="DS253" s="236"/>
      <c r="DT253" s="236"/>
      <c r="DU253" s="236"/>
      <c r="DV253" s="236"/>
      <c r="DW253" s="236"/>
      <c r="DX253" s="236"/>
      <c r="DY253" s="236"/>
      <c r="DZ253" s="236"/>
      <c r="EA253" s="236"/>
      <c r="EB253" s="764"/>
      <c r="ED253" s="236"/>
      <c r="EE253" s="236"/>
      <c r="EG253" s="236"/>
      <c r="EH253" s="236"/>
      <c r="EJ253" s="236"/>
      <c r="EK253" s="236"/>
      <c r="EL253" s="236"/>
      <c r="EM253" s="236"/>
      <c r="EN253" s="236"/>
      <c r="EO253" s="236"/>
      <c r="EP253" s="236"/>
      <c r="EQ253" s="236"/>
      <c r="ER253" s="236"/>
      <c r="ES253" s="236"/>
      <c r="ET253" s="236"/>
      <c r="EU253" s="236"/>
      <c r="EV253" s="236"/>
      <c r="EW253" s="236"/>
      <c r="EX253" s="236"/>
      <c r="EY253" s="236"/>
      <c r="EZ253" s="236"/>
      <c r="FA253" s="236"/>
      <c r="FB253" s="236"/>
      <c r="FC253" s="236"/>
      <c r="FD253" s="236"/>
      <c r="FE253" s="236"/>
      <c r="FF253" s="236"/>
      <c r="FG253" s="236"/>
      <c r="FH253" s="236"/>
      <c r="FI253" s="236"/>
      <c r="FJ253" s="236"/>
      <c r="FK253" s="236"/>
      <c r="FL253" s="236"/>
      <c r="FM253" s="236"/>
      <c r="FN253" s="236"/>
      <c r="FO253" s="236"/>
      <c r="FP253" s="236"/>
      <c r="FQ253" s="236"/>
      <c r="FR253" s="236"/>
      <c r="FS253" s="236"/>
      <c r="FT253" s="236"/>
      <c r="FU253" s="236"/>
      <c r="FV253" s="236"/>
      <c r="FW253" s="236"/>
      <c r="FY253" s="236"/>
      <c r="GB253" s="524"/>
      <c r="GC253" s="236"/>
      <c r="GD253" s="557"/>
      <c r="GE253" s="236"/>
      <c r="GF253" s="236"/>
      <c r="GG253" s="557"/>
      <c r="GI253" s="236"/>
      <c r="GJ253" s="557"/>
      <c r="GK253" s="236"/>
      <c r="GL253" s="236"/>
      <c r="GM253" s="236"/>
      <c r="GN253" s="236"/>
      <c r="GO253" s="236"/>
      <c r="GP253" s="236"/>
      <c r="GQ253" s="236"/>
      <c r="GR253" s="236"/>
      <c r="GS253" s="236"/>
      <c r="GT253" s="236"/>
      <c r="GU253" s="236"/>
      <c r="GV253" s="236"/>
      <c r="GW253" s="236"/>
      <c r="GX253" s="236"/>
      <c r="GY253" s="236"/>
      <c r="GZ253" s="236"/>
      <c r="HA253" s="236"/>
      <c r="HB253" s="236"/>
      <c r="HC253" s="236"/>
      <c r="HD253" s="236"/>
      <c r="HF253" s="328"/>
      <c r="HG253" s="328"/>
      <c r="HI253" s="328"/>
      <c r="HJ253" s="328"/>
      <c r="HL253" s="328"/>
      <c r="HM253" s="328"/>
      <c r="HO253" s="328"/>
      <c r="HP253" s="328"/>
      <c r="HR253" s="53"/>
      <c r="HS253" s="9"/>
      <c r="HT253" s="328"/>
      <c r="HU253" s="328"/>
      <c r="HV253" s="328"/>
      <c r="HX253" s="53"/>
      <c r="HY253" s="9"/>
      <c r="HZ253" s="328"/>
      <c r="IA253" s="328"/>
      <c r="IB253" s="328"/>
      <c r="ID253" s="53"/>
      <c r="IE253" s="9"/>
      <c r="IF253" s="328"/>
      <c r="IG253" s="328"/>
      <c r="IH253" s="328"/>
      <c r="IJ253" s="281"/>
      <c r="IK253" s="328"/>
      <c r="IL253" s="9"/>
      <c r="IM253" s="53"/>
      <c r="IN253" s="9"/>
      <c r="IO253" s="328"/>
      <c r="IP253" s="9"/>
      <c r="IQ253" s="9"/>
      <c r="IR253" s="9"/>
      <c r="IS253" s="53"/>
      <c r="IT253" s="9"/>
      <c r="IU253" s="328"/>
      <c r="IV253" s="53"/>
      <c r="IW253" s="9"/>
      <c r="IX253" s="9"/>
      <c r="IY253" s="53"/>
      <c r="IZ253" s="9"/>
      <c r="JA253" s="9"/>
      <c r="JB253" s="901"/>
      <c r="JC253" s="9"/>
      <c r="JD253" s="328"/>
      <c r="JE253" s="53"/>
      <c r="JF253" s="9"/>
      <c r="JG253" s="9"/>
      <c r="JH253" s="53"/>
      <c r="JI253" s="9"/>
      <c r="JJ253" s="9"/>
      <c r="JK253" s="53"/>
      <c r="JL253" s="9"/>
      <c r="JM253" s="9"/>
      <c r="JN253" s="53"/>
      <c r="JO253" s="9"/>
      <c r="JP253" s="328"/>
      <c r="JQ253" s="328"/>
      <c r="JR253" s="9"/>
      <c r="NA253" s="236"/>
      <c r="NB253" s="233"/>
      <c r="NC253" s="1166"/>
      <c r="NL253" s="486"/>
      <c r="NM253" s="233"/>
      <c r="NN253" s="236"/>
      <c r="NO253" s="236"/>
      <c r="NP253" s="429"/>
      <c r="NQ253" s="1001"/>
      <c r="NR253" s="764"/>
      <c r="NS253" s="764"/>
      <c r="NT253" s="763"/>
      <c r="NU253" s="763"/>
      <c r="NV253" s="763"/>
      <c r="NW253" s="357"/>
      <c r="NX253" s="380"/>
      <c r="NY253" s="380"/>
      <c r="OA253" s="256"/>
      <c r="OB253" s="256"/>
      <c r="OC253" s="380"/>
      <c r="OD253" s="281"/>
      <c r="OE253" s="281"/>
      <c r="OG253" s="255"/>
    </row>
    <row r="254" spans="3:397" ht="18.75" hidden="1" customHeight="1" x14ac:dyDescent="0.3">
      <c r="C254" s="455"/>
      <c r="D254" s="440"/>
      <c r="E254" s="440"/>
      <c r="F254" s="457"/>
      <c r="G254" s="233"/>
      <c r="H254" s="233"/>
      <c r="I254" s="9"/>
      <c r="K254" s="184"/>
      <c r="L254" s="1154"/>
      <c r="M254" s="184"/>
      <c r="N254" s="9"/>
      <c r="P254" s="529"/>
      <c r="R254" s="9"/>
      <c r="T254" s="9"/>
      <c r="U254" s="9"/>
      <c r="V254" s="529"/>
      <c r="W254" s="9"/>
      <c r="X254" s="9"/>
      <c r="Y254" s="53"/>
      <c r="Z254" s="9"/>
      <c r="AA254" s="9"/>
      <c r="AB254" s="53"/>
      <c r="AC254" s="9"/>
      <c r="AD254" s="9"/>
      <c r="AE254" s="53"/>
      <c r="AF254" s="9"/>
      <c r="AG254" s="9"/>
      <c r="AH254" s="9"/>
      <c r="AI254" s="238"/>
      <c r="AJ254" s="9"/>
      <c r="AK254" s="53"/>
      <c r="AL254" s="9"/>
      <c r="AM254" s="9"/>
      <c r="AN254" s="53"/>
      <c r="AO254" s="236"/>
      <c r="AQ254" s="53"/>
      <c r="AR254" s="524"/>
      <c r="AT254" s="53"/>
      <c r="AU254" s="524"/>
      <c r="AW254" s="53"/>
      <c r="AX254" s="524"/>
      <c r="AY254" s="9"/>
      <c r="AZ254" s="9"/>
      <c r="BA254" s="9"/>
      <c r="BB254" s="9"/>
      <c r="BC254" s="9"/>
      <c r="BD254" s="9"/>
      <c r="BE254" s="9"/>
      <c r="BF254" s="9"/>
      <c r="BG254" s="236"/>
      <c r="BH254" s="9"/>
      <c r="BI254" s="9"/>
      <c r="BJ254" s="236"/>
      <c r="BK254" s="9"/>
      <c r="BL254" s="9"/>
      <c r="BM254" s="9"/>
      <c r="BN254" s="9"/>
      <c r="BO254" s="9"/>
      <c r="BP254" s="236"/>
      <c r="BQ254" s="9"/>
      <c r="BR254" s="53"/>
      <c r="BS254" s="9"/>
      <c r="BU254" s="53"/>
      <c r="BV254" s="9"/>
      <c r="BX254" s="9"/>
      <c r="BY254" s="236"/>
      <c r="BZ254" s="9"/>
      <c r="CB254" s="9"/>
      <c r="CC254" s="9"/>
      <c r="CE254" s="9"/>
      <c r="CG254" s="53"/>
      <c r="CH254" s="236"/>
      <c r="CI254" s="9"/>
      <c r="CJ254" s="9"/>
      <c r="CK254" s="9"/>
      <c r="CL254" s="9"/>
      <c r="CM254" s="9"/>
      <c r="CN254" s="9"/>
      <c r="CP254" s="9"/>
      <c r="CR254" s="9"/>
      <c r="CS254" s="9"/>
      <c r="CT254" s="9"/>
      <c r="CU254" s="9"/>
      <c r="CV254" s="9"/>
      <c r="CW254" s="9"/>
      <c r="CX254" s="236"/>
      <c r="CZ254" s="328"/>
      <c r="DA254" s="236"/>
      <c r="DC254" s="328"/>
      <c r="DD254" s="236"/>
      <c r="DF254" s="236"/>
      <c r="DG254" s="236"/>
      <c r="DI254" s="233"/>
      <c r="DJ254" s="233"/>
      <c r="DL254" s="328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764"/>
      <c r="ED254" s="236"/>
      <c r="EE254" s="236"/>
      <c r="EG254" s="236"/>
      <c r="EH254" s="236"/>
      <c r="EJ254" s="236"/>
      <c r="EK254" s="236"/>
      <c r="EL254" s="236"/>
      <c r="EM254" s="236"/>
      <c r="EN254" s="236"/>
      <c r="EO254" s="236"/>
      <c r="EP254" s="236"/>
      <c r="EQ254" s="236"/>
      <c r="ER254" s="236"/>
      <c r="ES254" s="236"/>
      <c r="ET254" s="236"/>
      <c r="EU254" s="236"/>
      <c r="EV254" s="236"/>
      <c r="EW254" s="236"/>
      <c r="EX254" s="236"/>
      <c r="EY254" s="236"/>
      <c r="EZ254" s="236"/>
      <c r="FA254" s="236"/>
      <c r="FB254" s="236"/>
      <c r="FC254" s="236"/>
      <c r="FD254" s="236"/>
      <c r="FE254" s="236"/>
      <c r="FF254" s="236"/>
      <c r="FG254" s="236"/>
      <c r="FH254" s="236"/>
      <c r="FI254" s="236"/>
      <c r="FJ254" s="236"/>
      <c r="FK254" s="236"/>
      <c r="FL254" s="236"/>
      <c r="FM254" s="236"/>
      <c r="FN254" s="236"/>
      <c r="FO254" s="236"/>
      <c r="FP254" s="236"/>
      <c r="FQ254" s="236"/>
      <c r="FR254" s="236"/>
      <c r="FS254" s="236"/>
      <c r="FT254" s="236"/>
      <c r="FU254" s="236"/>
      <c r="FV254" s="236"/>
      <c r="FW254" s="236"/>
      <c r="FY254" s="236"/>
      <c r="GB254" s="524"/>
      <c r="GC254" s="236"/>
      <c r="GD254" s="557"/>
      <c r="GE254" s="236"/>
      <c r="GF254" s="236"/>
      <c r="GG254" s="557"/>
      <c r="GI254" s="236"/>
      <c r="GJ254" s="557"/>
      <c r="GK254" s="236"/>
      <c r="GL254" s="236"/>
      <c r="GM254" s="236"/>
      <c r="GN254" s="236"/>
      <c r="GO254" s="236"/>
      <c r="GP254" s="236"/>
      <c r="GQ254" s="236"/>
      <c r="GR254" s="236"/>
      <c r="GS254" s="236"/>
      <c r="GT254" s="236"/>
      <c r="GU254" s="236"/>
      <c r="GV254" s="236"/>
      <c r="GW254" s="236"/>
      <c r="GX254" s="236"/>
      <c r="GY254" s="236"/>
      <c r="GZ254" s="236"/>
      <c r="HA254" s="236"/>
      <c r="HB254" s="236"/>
      <c r="HC254" s="236"/>
      <c r="HD254" s="236"/>
      <c r="HF254" s="328"/>
      <c r="HG254" s="328"/>
      <c r="HI254" s="328"/>
      <c r="HJ254" s="328"/>
      <c r="HL254" s="328"/>
      <c r="HM254" s="328"/>
      <c r="HO254" s="328"/>
      <c r="HP254" s="328"/>
      <c r="HR254" s="53"/>
      <c r="HS254" s="9"/>
      <c r="HT254" s="328"/>
      <c r="HU254" s="328"/>
      <c r="HV254" s="328"/>
      <c r="HX254" s="53"/>
      <c r="HY254" s="9"/>
      <c r="HZ254" s="328"/>
      <c r="IA254" s="328"/>
      <c r="IB254" s="328"/>
      <c r="ID254" s="53"/>
      <c r="IE254" s="9"/>
      <c r="IF254" s="328"/>
      <c r="IG254" s="328"/>
      <c r="IH254" s="328"/>
      <c r="IJ254" s="281"/>
      <c r="IK254" s="328"/>
      <c r="IL254" s="9"/>
      <c r="IM254" s="53"/>
      <c r="IN254" s="9"/>
      <c r="IO254" s="328"/>
      <c r="IP254" s="9"/>
      <c r="IQ254" s="9"/>
      <c r="IR254" s="9"/>
      <c r="IS254" s="53"/>
      <c r="IT254" s="9"/>
      <c r="IU254" s="328"/>
      <c r="IV254" s="53"/>
      <c r="IW254" s="9"/>
      <c r="IX254" s="9"/>
      <c r="IY254" s="53"/>
      <c r="IZ254" s="9"/>
      <c r="JA254" s="9"/>
      <c r="JB254" s="901"/>
      <c r="JC254" s="9"/>
      <c r="JD254" s="328"/>
      <c r="JE254" s="53"/>
      <c r="JF254" s="9"/>
      <c r="JG254" s="9"/>
      <c r="JH254" s="53"/>
      <c r="JI254" s="9"/>
      <c r="JJ254" s="9"/>
      <c r="JK254" s="53"/>
      <c r="JL254" s="9"/>
      <c r="JM254" s="9"/>
      <c r="JN254" s="53"/>
      <c r="JO254" s="9"/>
      <c r="JP254" s="328"/>
      <c r="JQ254" s="328"/>
      <c r="JR254" s="9"/>
      <c r="NA254" s="236"/>
      <c r="NC254" s="1166"/>
      <c r="NL254" s="486"/>
      <c r="NM254" s="233"/>
      <c r="NN254" s="236"/>
      <c r="NO254" s="236"/>
      <c r="NP254" s="429"/>
      <c r="NQ254" s="1001"/>
      <c r="NR254" s="764"/>
      <c r="NS254" s="764"/>
      <c r="NT254" s="763"/>
      <c r="NU254" s="763"/>
      <c r="NV254" s="763"/>
      <c r="NW254" s="357"/>
      <c r="NX254" s="380"/>
      <c r="NY254" s="380"/>
      <c r="OA254" s="256"/>
      <c r="OB254" s="256"/>
      <c r="OC254" s="380"/>
      <c r="OD254" s="281"/>
      <c r="OE254" s="281"/>
      <c r="OF254" s="328"/>
      <c r="OG254" s="255"/>
    </row>
    <row r="255" spans="3:397" ht="18.75" hidden="1" customHeight="1" x14ac:dyDescent="0.3">
      <c r="C255" s="233"/>
      <c r="D255" s="233"/>
      <c r="E255" s="332"/>
      <c r="F255" s="233"/>
      <c r="G255" s="233"/>
      <c r="H255" s="233"/>
      <c r="I255" s="9"/>
      <c r="K255" s="184"/>
      <c r="L255" s="1154"/>
      <c r="M255" s="184"/>
      <c r="N255" s="9"/>
      <c r="P255" s="529"/>
      <c r="R255" s="9"/>
      <c r="T255" s="9"/>
      <c r="U255" s="9"/>
      <c r="V255" s="529"/>
      <c r="W255" s="9"/>
      <c r="X255" s="9"/>
      <c r="Y255" s="53"/>
      <c r="Z255" s="9"/>
      <c r="AA255" s="9"/>
      <c r="AB255" s="53"/>
      <c r="AC255" s="9"/>
      <c r="AD255" s="9"/>
      <c r="AE255" s="53"/>
      <c r="AF255" s="9"/>
      <c r="AG255" s="9"/>
      <c r="AH255" s="9"/>
      <c r="AI255" s="238"/>
      <c r="AJ255" s="9"/>
      <c r="AK255" s="53"/>
      <c r="AL255" s="9"/>
      <c r="AM255" s="9"/>
      <c r="AN255" s="53"/>
      <c r="AO255" s="236"/>
      <c r="AQ255" s="53"/>
      <c r="AR255" s="524"/>
      <c r="AT255" s="53"/>
      <c r="AU255" s="524"/>
      <c r="AW255" s="53"/>
      <c r="AX255" s="524"/>
      <c r="AY255" s="9"/>
      <c r="AZ255" s="9"/>
      <c r="BA255" s="9"/>
      <c r="BB255" s="9"/>
      <c r="BC255" s="9"/>
      <c r="BD255" s="9"/>
      <c r="BE255" s="9"/>
      <c r="BF255" s="9"/>
      <c r="BG255" s="236"/>
      <c r="BH255" s="9"/>
      <c r="BI255" s="9"/>
      <c r="BJ255" s="236"/>
      <c r="BK255" s="9"/>
      <c r="BL255" s="9"/>
      <c r="BM255" s="9"/>
      <c r="BN255" s="9"/>
      <c r="BO255" s="9"/>
      <c r="BP255" s="236"/>
      <c r="BQ255" s="9"/>
      <c r="BR255" s="53"/>
      <c r="BS255" s="9"/>
      <c r="BU255" s="53"/>
      <c r="BV255" s="9"/>
      <c r="BX255" s="9"/>
      <c r="BY255" s="236"/>
      <c r="BZ255" s="9"/>
      <c r="CB255" s="9"/>
      <c r="CC255" s="9"/>
      <c r="CE255" s="9"/>
      <c r="CG255" s="53"/>
      <c r="CH255" s="236"/>
      <c r="CI255" s="9"/>
      <c r="CJ255" s="9"/>
      <c r="CK255" s="9"/>
      <c r="CL255" s="9"/>
      <c r="CM255" s="9"/>
      <c r="CN255" s="9"/>
      <c r="CP255" s="9"/>
      <c r="CR255" s="9"/>
      <c r="CS255" s="9"/>
      <c r="CT255" s="9"/>
      <c r="CU255" s="9"/>
      <c r="CV255" s="9"/>
      <c r="CW255" s="9"/>
      <c r="CX255" s="236"/>
      <c r="CZ255" s="328"/>
      <c r="DA255" s="236"/>
      <c r="DC255" s="328"/>
      <c r="DD255" s="236"/>
      <c r="DF255" s="236"/>
      <c r="DG255" s="236"/>
      <c r="DI255" s="233"/>
      <c r="DJ255" s="233"/>
      <c r="DL255" s="328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764"/>
      <c r="ED255" s="236"/>
      <c r="EE255" s="236"/>
      <c r="EG255" s="236"/>
      <c r="EH255" s="236"/>
      <c r="EJ255" s="236"/>
      <c r="EK255" s="236"/>
      <c r="EL255" s="236"/>
      <c r="EM255" s="236"/>
      <c r="EN255" s="236"/>
      <c r="EO255" s="236"/>
      <c r="EP255" s="236"/>
      <c r="EQ255" s="236"/>
      <c r="ER255" s="236"/>
      <c r="ES255" s="236"/>
      <c r="ET255" s="236"/>
      <c r="EU255" s="236"/>
      <c r="EV255" s="236"/>
      <c r="EW255" s="236"/>
      <c r="EX255" s="236"/>
      <c r="EY255" s="236"/>
      <c r="EZ255" s="236"/>
      <c r="FA255" s="236"/>
      <c r="FB255" s="236"/>
      <c r="FC255" s="236"/>
      <c r="FD255" s="236"/>
      <c r="FE255" s="236"/>
      <c r="FF255" s="236"/>
      <c r="FG255" s="236"/>
      <c r="FH255" s="236"/>
      <c r="FI255" s="236"/>
      <c r="FJ255" s="236"/>
      <c r="FK255" s="236"/>
      <c r="FL255" s="236"/>
      <c r="FM255" s="236"/>
      <c r="FN255" s="236"/>
      <c r="FO255" s="236"/>
      <c r="FP255" s="236"/>
      <c r="FQ255" s="236"/>
      <c r="FR255" s="236"/>
      <c r="FS255" s="236"/>
      <c r="FT255" s="236"/>
      <c r="FU255" s="236"/>
      <c r="FV255" s="236"/>
      <c r="FW255" s="236"/>
      <c r="FY255" s="236"/>
      <c r="GB255" s="524"/>
      <c r="GC255" s="236"/>
      <c r="GD255" s="557"/>
      <c r="GE255" s="236"/>
      <c r="GF255" s="236"/>
      <c r="GG255" s="557"/>
      <c r="GI255" s="236"/>
      <c r="GJ255" s="557"/>
      <c r="GK255" s="236"/>
      <c r="GL255" s="236"/>
      <c r="GM255" s="236"/>
      <c r="GN255" s="236"/>
      <c r="GO255" s="236"/>
      <c r="GP255" s="236"/>
      <c r="GQ255" s="236"/>
      <c r="GR255" s="236"/>
      <c r="GS255" s="236"/>
      <c r="GT255" s="236"/>
      <c r="GU255" s="236"/>
      <c r="GV255" s="236"/>
      <c r="GW255" s="236"/>
      <c r="GX255" s="236"/>
      <c r="GY255" s="236"/>
      <c r="GZ255" s="236"/>
      <c r="HA255" s="236"/>
      <c r="HB255" s="236"/>
      <c r="HC255" s="236"/>
      <c r="HD255" s="236"/>
      <c r="HF255" s="328"/>
      <c r="HG255" s="328"/>
      <c r="HI255" s="328"/>
      <c r="HJ255" s="328"/>
      <c r="HL255" s="328"/>
      <c r="HM255" s="328"/>
      <c r="HO255" s="328"/>
      <c r="HP255" s="328"/>
      <c r="HR255" s="53"/>
      <c r="HS255" s="9"/>
      <c r="HT255" s="328"/>
      <c r="HU255" s="328"/>
      <c r="HV255" s="328"/>
      <c r="HX255" s="53"/>
      <c r="HY255" s="9"/>
      <c r="HZ255" s="328"/>
      <c r="IA255" s="328"/>
      <c r="IB255" s="328"/>
      <c r="ID255" s="53"/>
      <c r="IE255" s="9"/>
      <c r="IF255" s="328"/>
      <c r="IG255" s="328"/>
      <c r="IH255" s="328"/>
      <c r="IJ255" s="281"/>
      <c r="IK255" s="328"/>
      <c r="IL255" s="9"/>
      <c r="IM255" s="53"/>
      <c r="IN255" s="9"/>
      <c r="IO255" s="328"/>
      <c r="IP255" s="9"/>
      <c r="IQ255" s="9"/>
      <c r="IR255" s="9"/>
      <c r="IS255" s="53"/>
      <c r="IT255" s="9"/>
      <c r="IU255" s="328"/>
      <c r="IV255" s="53"/>
      <c r="IW255" s="9"/>
      <c r="IX255" s="9"/>
      <c r="IY255" s="53"/>
      <c r="IZ255" s="9"/>
      <c r="JA255" s="9"/>
      <c r="JB255" s="901"/>
      <c r="JC255" s="9"/>
      <c r="JD255" s="328"/>
      <c r="JE255" s="53"/>
      <c r="JF255" s="9"/>
      <c r="JG255" s="9"/>
      <c r="JH255" s="53"/>
      <c r="JI255" s="9"/>
      <c r="JJ255" s="9"/>
      <c r="JK255" s="53"/>
      <c r="JL255" s="9"/>
      <c r="JM255" s="9"/>
      <c r="JN255" s="53"/>
      <c r="JO255" s="9"/>
      <c r="JP255" s="328"/>
      <c r="JQ255" s="328"/>
      <c r="JR255" s="9"/>
      <c r="NA255" s="236"/>
      <c r="NC255" s="1166"/>
      <c r="NL255" s="486"/>
      <c r="NM255" s="233"/>
      <c r="NN255" s="236"/>
      <c r="NO255" s="236"/>
      <c r="NP255" s="429"/>
      <c r="NQ255" s="1001"/>
      <c r="NR255" s="764"/>
      <c r="NS255" s="764"/>
      <c r="NT255" s="763"/>
      <c r="NU255" s="763"/>
      <c r="NV255" s="763"/>
      <c r="NW255" s="357"/>
      <c r="NX255" s="380"/>
      <c r="NY255" s="380"/>
      <c r="OA255" s="256"/>
      <c r="OB255" s="256"/>
      <c r="OC255" s="380"/>
      <c r="OD255" s="281"/>
      <c r="OE255" s="281"/>
      <c r="OF255" s="328"/>
      <c r="OG255" s="255"/>
    </row>
    <row r="256" spans="3:397" ht="18.75" hidden="1" customHeight="1" x14ac:dyDescent="0.3">
      <c r="C256" s="462"/>
      <c r="D256" s="189"/>
      <c r="E256" s="189"/>
      <c r="F256" s="189"/>
      <c r="G256" s="189"/>
      <c r="H256" s="189"/>
      <c r="I256" s="9"/>
      <c r="K256" s="11"/>
      <c r="M256" s="9"/>
      <c r="N256" s="9"/>
      <c r="P256" s="529"/>
      <c r="R256" s="9"/>
      <c r="T256" s="9"/>
      <c r="U256" s="9"/>
      <c r="V256" s="529"/>
      <c r="W256" s="9"/>
      <c r="X256" s="9"/>
      <c r="Y256" s="53"/>
      <c r="Z256" s="9"/>
      <c r="AA256" s="9"/>
      <c r="AB256" s="53"/>
      <c r="AC256" s="9"/>
      <c r="AD256" s="9"/>
      <c r="AE256" s="53"/>
      <c r="AF256" s="9"/>
      <c r="AG256" s="9"/>
      <c r="AH256" s="9"/>
      <c r="AI256" s="238"/>
      <c r="AJ256" s="9"/>
      <c r="AK256" s="53"/>
      <c r="AL256" s="9"/>
      <c r="AM256" s="9"/>
      <c r="AN256" s="53"/>
      <c r="AO256" s="236"/>
      <c r="AQ256" s="53"/>
      <c r="AR256" s="524"/>
      <c r="AT256" s="53"/>
      <c r="AU256" s="524"/>
      <c r="AW256" s="53"/>
      <c r="AX256" s="524"/>
      <c r="AY256" s="9"/>
      <c r="AZ256" s="9"/>
      <c r="BA256" s="9"/>
      <c r="BB256" s="9"/>
      <c r="BC256" s="9"/>
      <c r="BD256" s="9"/>
      <c r="BE256" s="9"/>
      <c r="BF256" s="9"/>
      <c r="BG256" s="236"/>
      <c r="BH256" s="9"/>
      <c r="BI256" s="9"/>
      <c r="BJ256" s="236"/>
      <c r="BK256" s="9"/>
      <c r="BL256" s="9"/>
      <c r="BM256" s="9"/>
      <c r="BN256" s="9"/>
      <c r="BO256" s="9"/>
      <c r="BP256" s="236"/>
      <c r="BQ256" s="9"/>
      <c r="BR256" s="53"/>
      <c r="BS256" s="9"/>
      <c r="BU256" s="53"/>
      <c r="BV256" s="9"/>
      <c r="BX256" s="9"/>
      <c r="BY256" s="236"/>
      <c r="BZ256" s="9"/>
      <c r="CB256" s="9"/>
      <c r="CC256" s="9"/>
      <c r="CE256" s="9"/>
      <c r="CG256" s="53"/>
      <c r="CH256" s="236"/>
      <c r="CI256" s="9"/>
      <c r="CJ256" s="9"/>
      <c r="CK256" s="9"/>
      <c r="CL256" s="9"/>
      <c r="CM256" s="9"/>
      <c r="CN256" s="9"/>
      <c r="CP256" s="9"/>
      <c r="CR256" s="9"/>
      <c r="CS256" s="9"/>
      <c r="CT256" s="9"/>
      <c r="HR256" s="53"/>
      <c r="HS256" s="9"/>
      <c r="HX256" s="53"/>
      <c r="HY256" s="9"/>
      <c r="ID256" s="53"/>
      <c r="IE256" s="9"/>
      <c r="IL256" s="9"/>
      <c r="IM256" s="53"/>
      <c r="IN256" s="9"/>
      <c r="IP256" s="9"/>
      <c r="IQ256" s="9"/>
      <c r="IR256" s="9"/>
      <c r="IS256" s="53"/>
      <c r="IT256" s="9"/>
      <c r="IV256" s="53"/>
      <c r="IW256" s="9"/>
      <c r="IX256" s="9"/>
      <c r="IY256" s="53"/>
      <c r="IZ256" s="9"/>
      <c r="JA256" s="9"/>
      <c r="JB256" s="901"/>
      <c r="JC256" s="9"/>
      <c r="JE256" s="53"/>
      <c r="JF256" s="9"/>
      <c r="JG256" s="9"/>
      <c r="JH256" s="53"/>
      <c r="JI256" s="9"/>
      <c r="JJ256" s="9"/>
      <c r="JK256" s="53"/>
      <c r="JL256" s="9"/>
      <c r="JM256" s="9"/>
      <c r="JN256" s="53"/>
      <c r="JO256" s="9"/>
      <c r="NA256" s="236"/>
      <c r="NC256" s="1166"/>
      <c r="NL256" s="486"/>
      <c r="NM256" s="233"/>
      <c r="NN256" s="236"/>
      <c r="NO256" s="236"/>
      <c r="NP256" s="429"/>
      <c r="NQ256" s="1001"/>
      <c r="NR256" s="764"/>
      <c r="NS256" s="764"/>
      <c r="NT256" s="763"/>
      <c r="NU256" s="763"/>
      <c r="NV256" s="763"/>
      <c r="NW256" s="357"/>
      <c r="NX256" s="380"/>
      <c r="NY256" s="380"/>
      <c r="OA256" s="256"/>
      <c r="OB256" s="256"/>
      <c r="OC256" s="380"/>
      <c r="OD256" s="281"/>
      <c r="OE256" s="281"/>
      <c r="OF256" s="328"/>
      <c r="OG256" s="255"/>
    </row>
    <row r="257" spans="3:397" ht="25.5" hidden="1" customHeight="1" x14ac:dyDescent="0.3">
      <c r="C257" s="9"/>
      <c r="D257" s="9"/>
      <c r="E257" s="9"/>
      <c r="F257" s="9"/>
      <c r="G257" s="9"/>
      <c r="NA257" s="236"/>
      <c r="NC257" s="1166"/>
      <c r="NL257" s="486"/>
      <c r="NM257" s="233"/>
      <c r="NN257" s="236"/>
      <c r="NO257" s="236"/>
      <c r="NP257" s="429"/>
      <c r="NQ257" s="1001"/>
      <c r="NR257" s="764"/>
      <c r="NS257" s="764"/>
      <c r="NT257" s="763"/>
      <c r="NU257" s="763"/>
      <c r="NV257" s="763"/>
      <c r="NW257" s="357"/>
      <c r="NX257" s="380"/>
      <c r="NY257" s="380"/>
      <c r="OA257" s="256"/>
      <c r="OB257" s="256"/>
      <c r="OC257" s="380"/>
      <c r="OD257" s="281"/>
      <c r="OE257" s="281"/>
      <c r="OF257" s="328"/>
      <c r="OG257" s="255"/>
    </row>
    <row r="258" spans="3:397" ht="18.75" hidden="1" customHeight="1" x14ac:dyDescent="0.3">
      <c r="D258" s="26"/>
      <c r="NA258" s="236"/>
      <c r="NC258" s="1166"/>
      <c r="NL258" s="486"/>
      <c r="NM258" s="233"/>
      <c r="NN258" s="236"/>
      <c r="NO258" s="236"/>
      <c r="NP258" s="429"/>
      <c r="NQ258" s="1001"/>
      <c r="NR258" s="764"/>
      <c r="NS258" s="764"/>
      <c r="NT258" s="763"/>
      <c r="NU258" s="763"/>
      <c r="NV258" s="763"/>
      <c r="NW258" s="357"/>
      <c r="NX258" s="380"/>
      <c r="NY258" s="380"/>
      <c r="OA258" s="256"/>
      <c r="OB258" s="256"/>
      <c r="OC258" s="380"/>
      <c r="OD258" s="281"/>
      <c r="OE258" s="281"/>
      <c r="OF258" s="328"/>
      <c r="OG258" s="255"/>
    </row>
    <row r="259" spans="3:397" ht="15" hidden="1" customHeight="1" x14ac:dyDescent="0.3">
      <c r="D259" s="26"/>
      <c r="NA259" s="236"/>
      <c r="NC259" s="1166"/>
      <c r="NL259" s="486"/>
      <c r="NM259" s="233"/>
      <c r="NN259" s="236"/>
      <c r="NO259" s="236"/>
      <c r="NP259" s="429"/>
      <c r="NQ259" s="1001"/>
      <c r="NR259" s="764"/>
      <c r="NS259" s="764"/>
      <c r="NT259" s="763"/>
      <c r="NU259" s="763"/>
      <c r="NV259" s="763"/>
      <c r="NW259" s="357"/>
      <c r="NX259" s="380"/>
      <c r="NY259" s="380"/>
      <c r="OA259" s="256"/>
      <c r="OB259" s="256"/>
      <c r="OC259" s="380"/>
      <c r="OD259" s="281"/>
      <c r="OE259" s="281"/>
      <c r="OF259" s="328"/>
      <c r="OG259" s="255"/>
    </row>
    <row r="260" spans="3:397" ht="15" hidden="1" customHeight="1" x14ac:dyDescent="0.3">
      <c r="D260" s="21"/>
      <c r="NA260" s="236"/>
      <c r="NC260" s="1166"/>
      <c r="NL260" s="486"/>
      <c r="NM260" s="233"/>
      <c r="NN260" s="236"/>
      <c r="NO260" s="236"/>
      <c r="NP260" s="429"/>
      <c r="NQ260" s="1001"/>
      <c r="NR260" s="764"/>
      <c r="NS260" s="764"/>
      <c r="NT260" s="763"/>
      <c r="NU260" s="763"/>
      <c r="NV260" s="763"/>
      <c r="NX260" s="380"/>
      <c r="NY260" s="380"/>
      <c r="OA260" s="256"/>
      <c r="OB260" s="256"/>
      <c r="OC260" s="380"/>
      <c r="OD260" s="281"/>
      <c r="OE260" s="281"/>
      <c r="OF260" s="328"/>
      <c r="OG260" s="255"/>
    </row>
    <row r="261" spans="3:397" ht="15" hidden="1" customHeight="1" x14ac:dyDescent="0.3">
      <c r="D261" s="21"/>
      <c r="NA261" s="236"/>
      <c r="NC261" s="1166"/>
      <c r="NL261" s="486"/>
      <c r="NM261" s="233"/>
      <c r="NN261" s="236"/>
      <c r="NO261" s="236"/>
      <c r="NP261" s="429"/>
      <c r="NQ261" s="1001"/>
      <c r="NR261" s="764"/>
      <c r="NS261" s="764"/>
      <c r="NT261" s="763"/>
      <c r="NU261" s="763"/>
      <c r="NV261" s="763"/>
      <c r="NX261" s="380"/>
      <c r="NY261" s="380"/>
      <c r="OA261" s="256"/>
      <c r="OB261" s="256"/>
      <c r="OC261" s="380"/>
      <c r="OD261" s="281"/>
      <c r="OE261" s="281"/>
      <c r="OF261" s="328"/>
      <c r="OG261" s="255"/>
    </row>
    <row r="262" spans="3:397" ht="15" hidden="1" customHeight="1" x14ac:dyDescent="0.3">
      <c r="D262" s="21"/>
      <c r="NA262" s="236"/>
      <c r="NX262" s="380"/>
      <c r="NY262" s="380"/>
      <c r="OA262" s="256"/>
      <c r="OB262" s="256"/>
      <c r="OC262" s="380"/>
      <c r="OD262" s="281"/>
      <c r="OE262" s="281"/>
      <c r="OF262" s="328"/>
      <c r="OG262" s="255"/>
    </row>
    <row r="263" spans="3:397" ht="15" hidden="1" customHeight="1" x14ac:dyDescent="0.3">
      <c r="D263" s="21"/>
      <c r="NA263" s="236"/>
      <c r="NW263" s="357"/>
      <c r="NX263" s="380"/>
      <c r="NY263" s="380"/>
      <c r="OA263" s="256"/>
      <c r="OB263" s="256"/>
      <c r="OC263" s="380"/>
      <c r="OD263" s="281"/>
      <c r="OE263" s="281"/>
      <c r="OF263" s="328"/>
      <c r="OG263" s="255"/>
    </row>
    <row r="264" spans="3:397" ht="15" hidden="1" customHeight="1" x14ac:dyDescent="0.3">
      <c r="D264" s="21"/>
      <c r="NA264" s="236"/>
      <c r="NW264" s="357"/>
      <c r="NX264" s="380"/>
      <c r="NY264" s="380"/>
      <c r="OA264" s="256"/>
      <c r="OB264" s="256"/>
      <c r="OC264" s="380"/>
      <c r="OD264" s="281"/>
      <c r="OE264" s="281"/>
      <c r="OF264" s="328"/>
      <c r="OG264" s="255"/>
    </row>
    <row r="265" spans="3:397" ht="15" hidden="1" customHeight="1" x14ac:dyDescent="0.3">
      <c r="D265" s="21"/>
      <c r="NA265" s="236"/>
      <c r="NW265" s="357"/>
      <c r="NX265" s="380"/>
      <c r="NY265" s="380"/>
      <c r="OA265" s="256"/>
      <c r="OB265" s="256"/>
      <c r="OC265" s="380"/>
      <c r="OD265" s="281"/>
      <c r="OE265" s="281"/>
      <c r="OF265" s="328"/>
      <c r="OG265" s="255"/>
    </row>
    <row r="266" spans="3:397" ht="15" hidden="1" customHeight="1" x14ac:dyDescent="0.3">
      <c r="D266" s="21"/>
      <c r="NA266" s="236"/>
      <c r="NW266" s="357"/>
      <c r="NX266" s="380"/>
      <c r="NY266" s="380"/>
      <c r="OA266" s="256"/>
      <c r="OB266" s="256"/>
      <c r="OC266" s="380"/>
      <c r="OD266" s="281"/>
      <c r="OE266" s="281"/>
      <c r="OF266" s="328"/>
      <c r="OG266" s="255"/>
    </row>
    <row r="267" spans="3:397" ht="15" hidden="1" customHeight="1" x14ac:dyDescent="0.3">
      <c r="D267" s="21"/>
      <c r="NA267" s="236"/>
      <c r="NW267" s="357"/>
      <c r="NX267" s="380"/>
      <c r="NY267" s="380"/>
      <c r="OA267" s="256"/>
      <c r="OB267" s="256"/>
      <c r="OC267" s="380"/>
      <c r="OD267" s="281"/>
      <c r="OE267" s="281"/>
      <c r="OG267" s="255"/>
    </row>
    <row r="268" spans="3:397" ht="15" hidden="1" customHeight="1" x14ac:dyDescent="0.3">
      <c r="D268" s="21"/>
      <c r="NW268" s="357"/>
      <c r="NX268" s="380"/>
      <c r="NY268" s="380"/>
      <c r="OA268" s="256"/>
      <c r="OB268" s="256"/>
      <c r="OC268" s="380"/>
      <c r="OD268" s="281"/>
      <c r="OE268" s="281"/>
      <c r="OG268" s="255"/>
    </row>
    <row r="269" spans="3:397" ht="15" hidden="1" customHeight="1" x14ac:dyDescent="0.3">
      <c r="D269" s="21"/>
      <c r="NW269" s="357"/>
      <c r="NX269" s="380"/>
      <c r="NY269" s="380"/>
      <c r="OA269" s="256"/>
      <c r="OB269" s="256"/>
      <c r="OC269" s="380"/>
      <c r="OD269" s="281"/>
      <c r="OE269" s="281"/>
      <c r="OF269" s="328"/>
      <c r="OG269" s="255"/>
    </row>
    <row r="270" spans="3:397" ht="15" hidden="1" customHeight="1" x14ac:dyDescent="0.3">
      <c r="D270" s="21"/>
      <c r="NW270" s="357"/>
      <c r="NX270" s="380"/>
      <c r="NY270" s="380"/>
      <c r="OA270" s="256"/>
      <c r="OB270" s="256"/>
      <c r="OC270" s="380"/>
      <c r="OD270" s="281"/>
      <c r="OE270" s="281"/>
      <c r="OF270" s="328"/>
      <c r="OG270" s="255"/>
    </row>
    <row r="271" spans="3:397" ht="15" hidden="1" customHeight="1" x14ac:dyDescent="0.3">
      <c r="D271" s="21"/>
      <c r="NW271" s="357"/>
      <c r="NX271" s="380"/>
      <c r="NY271" s="380"/>
      <c r="OA271" s="256"/>
      <c r="OB271" s="256"/>
      <c r="OC271" s="380"/>
      <c r="OD271" s="281"/>
      <c r="OE271" s="281"/>
      <c r="OF271" s="328"/>
      <c r="OG271" s="255"/>
    </row>
    <row r="272" spans="3:397" ht="15" hidden="1" customHeight="1" x14ac:dyDescent="0.3">
      <c r="D272" s="21"/>
      <c r="NW272" s="357"/>
      <c r="NX272" s="380"/>
      <c r="NY272" s="380"/>
      <c r="OA272" s="256"/>
      <c r="OB272" s="256"/>
      <c r="OC272" s="380"/>
      <c r="OD272" s="281"/>
      <c r="OE272" s="281"/>
      <c r="OF272" s="328"/>
      <c r="OG272" s="255"/>
    </row>
    <row r="273" spans="4:397" ht="15" hidden="1" customHeight="1" x14ac:dyDescent="0.3">
      <c r="D273" s="26"/>
      <c r="NW273" s="357"/>
      <c r="NX273" s="380"/>
      <c r="NY273" s="380"/>
      <c r="OA273" s="256"/>
      <c r="OB273" s="256"/>
      <c r="OC273" s="380"/>
      <c r="OD273" s="281"/>
      <c r="OE273" s="281"/>
      <c r="OF273" s="328"/>
      <c r="OG273" s="255"/>
    </row>
    <row r="274" spans="4:397" ht="15" hidden="1" customHeight="1" x14ac:dyDescent="0.3">
      <c r="D274" s="26"/>
      <c r="NW274" s="357"/>
      <c r="NX274" s="380"/>
      <c r="NY274" s="380"/>
      <c r="OA274" s="256"/>
      <c r="OB274" s="256"/>
      <c r="OC274" s="380"/>
      <c r="OD274" s="281"/>
      <c r="OE274" s="281"/>
      <c r="OF274" s="328"/>
      <c r="OG274" s="255"/>
    </row>
    <row r="275" spans="4:397" ht="15" hidden="1" customHeight="1" x14ac:dyDescent="0.3">
      <c r="D275" s="21"/>
      <c r="NX275" s="380"/>
      <c r="NY275" s="380"/>
      <c r="OA275" s="256"/>
      <c r="OB275" s="256"/>
      <c r="OC275" s="380"/>
      <c r="OD275" s="281"/>
      <c r="OE275" s="281"/>
      <c r="OF275" s="328"/>
      <c r="OG275" s="255"/>
    </row>
    <row r="276" spans="4:397" ht="15" hidden="1" customHeight="1" x14ac:dyDescent="0.3">
      <c r="D276" s="21"/>
      <c r="NX276" s="380"/>
      <c r="NY276" s="380"/>
      <c r="OA276" s="256"/>
      <c r="OB276" s="256"/>
      <c r="OC276" s="380"/>
      <c r="OD276" s="281"/>
      <c r="OE276" s="281"/>
      <c r="OF276" s="328"/>
      <c r="OG276" s="255"/>
    </row>
    <row r="277" spans="4:397" ht="15" hidden="1" customHeight="1" x14ac:dyDescent="0.3">
      <c r="D277" s="21"/>
      <c r="NX277" s="380"/>
      <c r="NY277" s="380"/>
      <c r="OA277" s="256"/>
      <c r="OB277" s="256"/>
      <c r="OC277" s="380"/>
      <c r="OD277" s="281"/>
      <c r="OE277" s="281"/>
      <c r="OF277" s="328"/>
      <c r="OG277" s="255"/>
    </row>
    <row r="278" spans="4:397" ht="15" hidden="1" customHeight="1" x14ac:dyDescent="0.3">
      <c r="D278" s="21"/>
      <c r="NW278" s="357"/>
      <c r="NX278" s="380"/>
      <c r="NY278" s="380"/>
      <c r="OA278" s="256"/>
      <c r="OB278" s="256"/>
      <c r="OC278" s="380"/>
      <c r="OD278" s="281"/>
      <c r="OE278" s="281"/>
      <c r="OF278" s="328"/>
      <c r="OG278" s="255"/>
    </row>
    <row r="279" spans="4:397" ht="15" hidden="1" customHeight="1" x14ac:dyDescent="0.3">
      <c r="D279" s="21"/>
      <c r="NW279" s="357"/>
      <c r="NX279" s="380"/>
      <c r="NY279" s="380"/>
      <c r="OA279" s="256"/>
      <c r="OB279" s="256"/>
      <c r="OC279" s="380"/>
      <c r="OD279" s="281"/>
      <c r="OE279" s="281"/>
      <c r="OF279" s="328"/>
      <c r="OG279" s="255"/>
    </row>
    <row r="280" spans="4:397" ht="15" hidden="1" customHeight="1" x14ac:dyDescent="0.3">
      <c r="D280" s="21"/>
      <c r="NW280" s="357"/>
      <c r="NX280" s="380"/>
      <c r="NY280" s="380"/>
      <c r="OA280" s="256"/>
      <c r="OB280" s="256"/>
      <c r="OC280" s="380"/>
      <c r="OD280" s="281"/>
      <c r="OE280" s="281"/>
      <c r="OF280" s="328"/>
      <c r="OG280" s="255"/>
    </row>
    <row r="281" spans="4:397" ht="15" hidden="1" customHeight="1" x14ac:dyDescent="0.3">
      <c r="D281" s="21"/>
      <c r="NW281" s="357"/>
      <c r="NX281" s="380"/>
      <c r="NY281" s="380"/>
      <c r="OA281" s="256"/>
      <c r="OB281" s="256"/>
      <c r="OC281" s="380"/>
      <c r="OD281" s="281"/>
      <c r="OE281" s="281"/>
      <c r="OF281" s="328"/>
      <c r="OG281" s="255"/>
    </row>
    <row r="282" spans="4:397" ht="15" hidden="1" customHeight="1" x14ac:dyDescent="0.3">
      <c r="D282" s="21"/>
      <c r="NW282" s="357"/>
      <c r="NX282" s="380"/>
      <c r="NY282" s="380"/>
      <c r="OA282" s="256"/>
      <c r="OB282" s="256"/>
      <c r="OC282" s="380"/>
      <c r="OD282" s="281"/>
      <c r="OE282" s="281"/>
      <c r="OG282" s="255"/>
    </row>
    <row r="283" spans="4:397" ht="15" hidden="1" customHeight="1" x14ac:dyDescent="0.3">
      <c r="D283" s="21"/>
      <c r="NW283" s="357"/>
      <c r="NX283" s="380"/>
      <c r="NY283" s="380"/>
      <c r="OA283" s="256"/>
      <c r="OB283" s="256"/>
      <c r="OC283" s="380"/>
      <c r="OD283" s="281"/>
      <c r="OE283" s="281"/>
      <c r="OG283" s="255"/>
    </row>
    <row r="284" spans="4:397" ht="15" hidden="1" customHeight="1" x14ac:dyDescent="0.3">
      <c r="D284" s="21"/>
      <c r="NW284" s="357"/>
      <c r="NX284" s="380"/>
      <c r="NY284" s="380"/>
      <c r="OA284" s="256"/>
      <c r="OB284" s="256"/>
      <c r="OC284" s="380"/>
      <c r="OD284" s="281"/>
      <c r="OE284" s="281"/>
      <c r="OF284" s="328"/>
      <c r="OG284" s="255"/>
    </row>
    <row r="285" spans="4:397" ht="15" hidden="1" customHeight="1" x14ac:dyDescent="0.3">
      <c r="D285" s="21"/>
      <c r="NW285" s="357"/>
      <c r="NX285" s="380"/>
      <c r="NY285" s="380"/>
      <c r="OA285" s="256"/>
      <c r="OB285" s="256"/>
      <c r="OC285" s="380"/>
      <c r="OD285" s="281"/>
      <c r="OE285" s="281"/>
      <c r="OF285" s="328"/>
      <c r="OG285" s="255"/>
    </row>
    <row r="286" spans="4:397" ht="15" hidden="1" customHeight="1" x14ac:dyDescent="0.3">
      <c r="D286" s="21"/>
      <c r="NW286" s="357"/>
      <c r="NX286" s="380"/>
      <c r="NY286" s="380"/>
      <c r="OA286" s="256"/>
      <c r="OB286" s="256"/>
      <c r="OC286" s="380"/>
      <c r="OD286" s="281"/>
      <c r="OE286" s="281"/>
      <c r="OF286" s="328"/>
      <c r="OG286" s="255"/>
    </row>
    <row r="287" spans="4:397" ht="15" hidden="1" customHeight="1" x14ac:dyDescent="0.3">
      <c r="D287" s="21"/>
      <c r="NW287" s="357"/>
      <c r="NX287" s="380"/>
      <c r="NY287" s="380"/>
      <c r="OA287" s="256"/>
      <c r="OB287" s="256"/>
      <c r="OC287" s="380"/>
      <c r="OD287" s="281"/>
      <c r="OE287" s="281"/>
      <c r="OF287" s="328"/>
      <c r="OG287" s="255"/>
    </row>
    <row r="288" spans="4:397" ht="15" hidden="1" customHeight="1" x14ac:dyDescent="0.3">
      <c r="D288" s="26"/>
      <c r="NW288" s="357"/>
      <c r="NX288" s="380"/>
      <c r="NY288" s="380"/>
      <c r="OA288" s="256"/>
      <c r="OB288" s="256"/>
      <c r="OC288" s="380"/>
      <c r="OD288" s="281"/>
      <c r="OE288" s="281"/>
      <c r="OF288" s="328"/>
      <c r="OG288" s="255"/>
    </row>
    <row r="289" spans="4:397" ht="15" hidden="1" customHeight="1" x14ac:dyDescent="0.3">
      <c r="D289" s="26"/>
      <c r="NW289" s="357"/>
      <c r="NX289" s="380"/>
      <c r="NY289" s="380"/>
      <c r="OA289" s="256"/>
      <c r="OB289" s="256"/>
      <c r="OC289" s="380"/>
      <c r="OD289" s="281"/>
      <c r="OE289" s="281"/>
      <c r="OF289" s="328"/>
      <c r="OG289" s="255"/>
    </row>
    <row r="290" spans="4:397" ht="15" hidden="1" customHeight="1" x14ac:dyDescent="0.3">
      <c r="D290" s="21"/>
      <c r="NX290" s="380"/>
      <c r="NY290" s="380"/>
      <c r="OA290" s="256"/>
      <c r="OB290" s="256"/>
      <c r="OC290" s="380"/>
      <c r="OD290" s="281"/>
      <c r="OE290" s="281"/>
      <c r="OF290" s="328"/>
      <c r="OG290" s="255"/>
    </row>
    <row r="291" spans="4:397" ht="15" hidden="1" customHeight="1" x14ac:dyDescent="0.3">
      <c r="D291" s="21"/>
      <c r="NX291" s="380"/>
      <c r="NY291" s="380"/>
      <c r="OA291" s="256"/>
      <c r="OB291" s="256"/>
      <c r="OC291" s="380"/>
      <c r="OD291" s="281"/>
      <c r="OE291" s="281"/>
      <c r="OF291" s="328"/>
      <c r="OG291" s="255"/>
    </row>
    <row r="292" spans="4:397" ht="15" hidden="1" customHeight="1" x14ac:dyDescent="0.3">
      <c r="D292" s="21"/>
      <c r="NX292" s="380"/>
      <c r="NY292" s="380"/>
      <c r="OA292" s="256"/>
      <c r="OB292" s="256"/>
      <c r="OC292" s="380"/>
      <c r="OD292" s="281"/>
      <c r="OE292" s="281"/>
      <c r="OF292" s="328"/>
      <c r="OG292" s="255"/>
    </row>
    <row r="293" spans="4:397" ht="15" hidden="1" customHeight="1" x14ac:dyDescent="0.3">
      <c r="D293" s="21"/>
      <c r="NW293" s="357"/>
      <c r="NX293" s="380"/>
      <c r="NY293" s="380"/>
      <c r="OA293" s="256"/>
      <c r="OB293" s="256"/>
      <c r="OC293" s="380"/>
      <c r="OD293" s="281"/>
      <c r="OE293" s="281"/>
      <c r="OF293" s="328"/>
      <c r="OG293" s="255"/>
    </row>
    <row r="294" spans="4:397" ht="15" hidden="1" customHeight="1" x14ac:dyDescent="0.3">
      <c r="D294" s="21"/>
      <c r="NW294" s="357"/>
      <c r="NX294" s="380"/>
      <c r="NY294" s="380"/>
      <c r="OA294" s="256"/>
      <c r="OB294" s="256"/>
      <c r="OC294" s="380"/>
      <c r="OD294" s="281"/>
      <c r="OE294" s="281"/>
      <c r="OF294" s="328"/>
      <c r="OG294" s="255"/>
    </row>
    <row r="295" spans="4:397" ht="15" hidden="1" customHeight="1" x14ac:dyDescent="0.3">
      <c r="D295" s="21"/>
      <c r="NW295" s="357"/>
      <c r="NX295" s="380"/>
      <c r="NY295" s="380"/>
      <c r="OA295" s="256"/>
      <c r="OB295" s="256"/>
      <c r="OC295" s="380"/>
      <c r="OD295" s="281"/>
      <c r="OE295" s="281"/>
      <c r="OF295" s="328"/>
      <c r="OG295" s="255"/>
    </row>
    <row r="296" spans="4:397" ht="15" hidden="1" customHeight="1" x14ac:dyDescent="0.3">
      <c r="D296" s="21"/>
      <c r="NW296" s="357"/>
      <c r="NX296" s="380"/>
      <c r="NY296" s="380"/>
      <c r="OA296" s="256"/>
      <c r="OB296" s="256"/>
      <c r="OC296" s="380"/>
      <c r="OD296" s="281"/>
      <c r="OE296" s="281"/>
      <c r="OF296" s="328"/>
      <c r="OG296" s="255"/>
    </row>
    <row r="297" spans="4:397" ht="15" hidden="1" customHeight="1" x14ac:dyDescent="0.3">
      <c r="D297" s="21"/>
      <c r="NW297" s="357"/>
      <c r="NX297" s="380"/>
      <c r="NY297" s="380"/>
      <c r="OA297" s="256"/>
      <c r="OB297" s="256"/>
      <c r="OC297" s="380"/>
      <c r="OD297" s="281"/>
      <c r="OE297" s="281"/>
      <c r="OG297" s="255"/>
    </row>
    <row r="298" spans="4:397" ht="15" hidden="1" customHeight="1" x14ac:dyDescent="0.3">
      <c r="D298" s="21"/>
      <c r="NW298" s="357"/>
      <c r="NX298" s="380"/>
      <c r="NY298" s="380"/>
      <c r="OA298" s="256"/>
      <c r="OB298" s="256"/>
      <c r="OC298" s="380"/>
      <c r="OD298" s="281"/>
      <c r="OE298" s="281"/>
      <c r="OG298" s="255"/>
    </row>
    <row r="299" spans="4:397" ht="15" hidden="1" customHeight="1" x14ac:dyDescent="0.3">
      <c r="D299" s="21"/>
      <c r="NW299" s="357"/>
      <c r="NX299" s="380"/>
      <c r="NY299" s="380"/>
      <c r="OA299" s="256"/>
      <c r="OB299" s="256"/>
      <c r="OC299" s="380"/>
      <c r="OD299" s="281"/>
      <c r="OE299" s="281"/>
      <c r="OF299" s="328"/>
      <c r="OG299" s="255"/>
    </row>
    <row r="300" spans="4:397" ht="15" hidden="1" customHeight="1" x14ac:dyDescent="0.3">
      <c r="D300" s="21"/>
      <c r="NW300" s="357"/>
      <c r="NX300" s="380"/>
      <c r="NY300" s="380"/>
      <c r="OA300" s="256"/>
      <c r="OB300" s="256"/>
      <c r="OC300" s="380"/>
      <c r="OD300" s="281"/>
      <c r="OE300" s="281"/>
      <c r="OF300" s="328"/>
      <c r="OG300" s="255"/>
    </row>
    <row r="301" spans="4:397" ht="15" hidden="1" customHeight="1" x14ac:dyDescent="0.3">
      <c r="D301" s="21"/>
      <c r="NW301" s="357"/>
      <c r="NX301" s="380"/>
      <c r="NY301" s="380"/>
      <c r="OA301" s="256"/>
      <c r="OB301" s="256"/>
      <c r="OC301" s="380"/>
      <c r="OD301" s="281"/>
      <c r="OE301" s="281"/>
      <c r="OF301" s="328"/>
      <c r="OG301" s="255"/>
    </row>
    <row r="302" spans="4:397" ht="15" hidden="1" customHeight="1" x14ac:dyDescent="0.3">
      <c r="D302" s="21"/>
      <c r="NW302" s="357"/>
      <c r="NX302" s="380"/>
      <c r="NY302" s="380"/>
      <c r="OA302" s="256"/>
      <c r="OB302" s="256"/>
      <c r="OC302" s="380"/>
      <c r="OD302" s="281"/>
      <c r="OE302" s="281"/>
      <c r="OF302" s="328"/>
      <c r="OG302" s="255"/>
    </row>
    <row r="303" spans="4:397" ht="15" hidden="1" customHeight="1" x14ac:dyDescent="0.3">
      <c r="D303" s="26"/>
      <c r="NW303" s="357"/>
      <c r="NX303" s="380"/>
      <c r="NY303" s="380"/>
      <c r="OA303" s="256"/>
      <c r="OB303" s="256"/>
      <c r="OC303" s="380"/>
      <c r="OD303" s="281"/>
      <c r="OE303" s="281"/>
      <c r="OF303" s="328"/>
      <c r="OG303" s="255"/>
    </row>
    <row r="304" spans="4:397" ht="15" hidden="1" customHeight="1" x14ac:dyDescent="0.3">
      <c r="D304" s="26"/>
      <c r="NW304" s="357"/>
      <c r="NX304" s="380"/>
      <c r="NY304" s="380"/>
      <c r="OA304" s="256"/>
      <c r="OB304" s="256"/>
      <c r="OC304" s="380"/>
      <c r="OD304" s="281"/>
      <c r="OE304" s="281"/>
      <c r="OF304" s="328"/>
      <c r="OG304" s="255"/>
    </row>
    <row r="305" spans="4:397" ht="15" hidden="1" customHeight="1" x14ac:dyDescent="0.3">
      <c r="D305" s="21"/>
      <c r="NX305" s="380"/>
      <c r="NY305" s="380"/>
      <c r="OA305" s="256"/>
      <c r="OB305" s="256"/>
      <c r="OC305" s="380"/>
      <c r="OD305" s="281"/>
      <c r="OE305" s="281"/>
      <c r="OF305" s="328"/>
      <c r="OG305" s="255"/>
    </row>
    <row r="306" spans="4:397" ht="15" hidden="1" customHeight="1" x14ac:dyDescent="0.3">
      <c r="D306" s="21"/>
      <c r="NX306" s="380"/>
      <c r="NY306" s="380"/>
      <c r="OA306" s="256"/>
      <c r="OB306" s="256"/>
      <c r="OC306" s="380"/>
      <c r="OD306" s="281"/>
      <c r="OE306" s="281"/>
      <c r="OF306" s="328"/>
      <c r="OG306" s="255"/>
    </row>
    <row r="307" spans="4:397" ht="15" hidden="1" customHeight="1" x14ac:dyDescent="0.3">
      <c r="D307" s="21"/>
      <c r="NX307" s="380"/>
      <c r="NY307" s="380"/>
      <c r="OA307" s="256"/>
      <c r="OB307" s="256"/>
      <c r="OC307" s="380"/>
      <c r="OD307" s="281"/>
      <c r="OE307" s="281"/>
      <c r="OF307" s="328"/>
      <c r="OG307" s="255"/>
    </row>
    <row r="308" spans="4:397" ht="15" hidden="1" customHeight="1" x14ac:dyDescent="0.3">
      <c r="D308" s="21"/>
      <c r="NW308" s="357"/>
      <c r="NX308" s="380"/>
      <c r="NY308" s="380"/>
      <c r="OA308" s="256"/>
      <c r="OB308" s="256"/>
      <c r="OC308" s="380"/>
      <c r="OD308" s="281"/>
      <c r="OE308" s="281"/>
      <c r="OF308" s="328"/>
      <c r="OG308" s="255"/>
    </row>
    <row r="309" spans="4:397" ht="15" hidden="1" customHeight="1" x14ac:dyDescent="0.3">
      <c r="D309" s="21"/>
      <c r="NW309" s="357"/>
      <c r="NX309" s="380"/>
      <c r="NY309" s="380"/>
      <c r="OA309" s="256"/>
      <c r="OB309" s="256"/>
      <c r="OC309" s="380"/>
      <c r="OD309" s="281"/>
      <c r="OE309" s="281"/>
      <c r="OF309" s="328"/>
      <c r="OG309" s="255"/>
    </row>
    <row r="310" spans="4:397" ht="15" hidden="1" customHeight="1" x14ac:dyDescent="0.3">
      <c r="D310" s="21"/>
      <c r="NW310" s="357"/>
      <c r="NX310" s="380"/>
      <c r="NY310" s="380"/>
      <c r="OA310" s="256"/>
      <c r="OB310" s="256"/>
      <c r="OC310" s="380"/>
      <c r="OD310" s="281"/>
      <c r="OE310" s="281"/>
      <c r="OF310" s="328"/>
      <c r="OG310" s="255"/>
    </row>
    <row r="311" spans="4:397" ht="15" hidden="1" customHeight="1" x14ac:dyDescent="0.3">
      <c r="D311" s="21"/>
      <c r="NW311" s="357"/>
      <c r="NX311" s="380"/>
      <c r="NY311" s="380"/>
      <c r="OA311" s="256"/>
      <c r="OB311" s="256"/>
      <c r="OC311" s="380"/>
      <c r="OD311" s="281"/>
      <c r="OE311" s="281"/>
      <c r="OF311" s="328"/>
      <c r="OG311" s="255"/>
    </row>
    <row r="312" spans="4:397" ht="15" hidden="1" customHeight="1" x14ac:dyDescent="0.3">
      <c r="D312" s="21"/>
      <c r="NW312" s="357"/>
      <c r="NX312" s="380"/>
      <c r="NY312" s="380"/>
      <c r="OA312" s="256"/>
      <c r="OB312" s="256"/>
      <c r="OC312" s="380"/>
      <c r="OD312" s="281"/>
      <c r="OE312" s="281"/>
      <c r="OG312" s="255"/>
    </row>
    <row r="313" spans="4:397" ht="15" hidden="1" customHeight="1" x14ac:dyDescent="0.3">
      <c r="D313" s="21"/>
      <c r="NW313" s="357"/>
      <c r="NX313" s="380"/>
      <c r="NY313" s="380"/>
      <c r="OA313" s="256"/>
      <c r="OB313" s="256"/>
      <c r="OC313" s="380"/>
      <c r="OD313" s="281"/>
      <c r="OE313" s="281"/>
      <c r="OG313" s="255"/>
    </row>
    <row r="314" spans="4:397" ht="15" hidden="1" customHeight="1" x14ac:dyDescent="0.3">
      <c r="D314" s="21"/>
      <c r="NW314" s="357"/>
      <c r="NX314" s="380"/>
      <c r="NY314" s="380"/>
      <c r="OA314" s="256"/>
      <c r="OB314" s="256"/>
      <c r="OC314" s="380"/>
      <c r="OD314" s="281"/>
      <c r="OE314" s="281"/>
      <c r="OF314" s="328"/>
      <c r="OG314" s="255"/>
    </row>
    <row r="315" spans="4:397" ht="15" hidden="1" customHeight="1" x14ac:dyDescent="0.3">
      <c r="D315" s="21"/>
      <c r="NW315" s="357"/>
      <c r="NX315" s="380"/>
      <c r="NY315" s="380"/>
      <c r="OA315" s="256"/>
      <c r="OB315" s="256"/>
      <c r="OC315" s="380"/>
      <c r="OD315" s="281"/>
      <c r="OE315" s="281"/>
      <c r="OF315" s="328"/>
      <c r="OG315" s="255"/>
    </row>
    <row r="316" spans="4:397" ht="15" hidden="1" customHeight="1" x14ac:dyDescent="0.3">
      <c r="D316" s="21"/>
      <c r="NW316" s="357"/>
      <c r="NX316" s="380"/>
      <c r="NY316" s="380"/>
      <c r="OA316" s="256"/>
      <c r="OB316" s="256"/>
      <c r="OC316" s="380"/>
      <c r="OD316" s="281"/>
      <c r="OE316" s="281"/>
      <c r="OF316" s="328"/>
      <c r="OG316" s="255"/>
    </row>
    <row r="317" spans="4:397" ht="15" hidden="1" customHeight="1" x14ac:dyDescent="0.3">
      <c r="D317" s="21"/>
      <c r="NW317" s="357"/>
      <c r="NX317" s="380"/>
      <c r="NY317" s="380"/>
      <c r="OA317" s="256"/>
      <c r="OB317" s="256"/>
      <c r="OC317" s="380"/>
      <c r="OD317" s="281"/>
      <c r="OE317" s="281"/>
      <c r="OF317" s="328"/>
      <c r="OG317" s="255"/>
    </row>
    <row r="318" spans="4:397" ht="15" hidden="1" customHeight="1" x14ac:dyDescent="0.3">
      <c r="D318" s="26"/>
      <c r="NW318" s="357"/>
      <c r="NX318" s="380"/>
      <c r="NY318" s="380"/>
      <c r="OA318" s="256"/>
      <c r="OB318" s="256"/>
      <c r="OC318" s="380"/>
      <c r="OD318" s="281"/>
      <c r="OE318" s="281"/>
      <c r="OF318" s="328"/>
      <c r="OG318" s="255"/>
    </row>
    <row r="319" spans="4:397" ht="15" hidden="1" customHeight="1" x14ac:dyDescent="0.3">
      <c r="D319" s="26"/>
      <c r="NW319" s="357"/>
      <c r="NX319" s="380"/>
      <c r="NY319" s="380"/>
      <c r="OA319" s="256"/>
      <c r="OB319" s="256"/>
      <c r="OC319" s="380"/>
      <c r="OD319" s="281"/>
      <c r="OE319" s="281"/>
      <c r="OF319" s="328"/>
      <c r="OG319" s="255"/>
    </row>
    <row r="320" spans="4:397" ht="15" hidden="1" customHeight="1" x14ac:dyDescent="0.3">
      <c r="D320" s="21"/>
      <c r="NX320" s="380"/>
      <c r="NY320" s="380"/>
      <c r="OA320" s="256"/>
      <c r="OB320" s="256"/>
      <c r="OC320" s="380"/>
      <c r="OD320" s="281"/>
      <c r="OE320" s="281"/>
      <c r="OF320" s="328"/>
      <c r="OG320" s="255"/>
    </row>
    <row r="321" spans="4:397" ht="15" hidden="1" customHeight="1" x14ac:dyDescent="0.3">
      <c r="D321" s="21"/>
      <c r="NX321" s="380"/>
      <c r="NY321" s="380"/>
      <c r="OA321" s="256"/>
      <c r="OB321" s="256"/>
      <c r="OC321" s="380"/>
      <c r="OD321" s="281"/>
      <c r="OE321" s="281"/>
      <c r="OF321" s="328"/>
      <c r="OG321" s="255"/>
    </row>
    <row r="322" spans="4:397" ht="15" hidden="1" customHeight="1" x14ac:dyDescent="0.3">
      <c r="D322" s="21"/>
      <c r="NX322" s="380"/>
      <c r="NY322" s="380"/>
      <c r="OA322" s="256"/>
      <c r="OB322" s="256"/>
      <c r="OC322" s="380"/>
      <c r="OD322" s="281"/>
      <c r="OE322" s="281"/>
      <c r="OF322" s="328"/>
      <c r="OG322" s="255"/>
    </row>
    <row r="323" spans="4:397" ht="15" hidden="1" customHeight="1" x14ac:dyDescent="0.3">
      <c r="D323" s="21"/>
      <c r="NW323" s="357"/>
      <c r="NX323" s="380"/>
      <c r="NY323" s="380"/>
      <c r="OA323" s="256"/>
      <c r="OB323" s="256"/>
      <c r="OC323" s="380"/>
      <c r="OD323" s="281"/>
      <c r="OE323" s="281"/>
      <c r="OF323" s="328"/>
      <c r="OG323" s="255"/>
    </row>
    <row r="324" spans="4:397" ht="15" hidden="1" customHeight="1" x14ac:dyDescent="0.3">
      <c r="D324" s="21"/>
      <c r="NW324" s="357"/>
      <c r="NX324" s="380"/>
      <c r="NY324" s="380"/>
      <c r="OA324" s="256"/>
      <c r="OB324" s="256"/>
      <c r="OC324" s="380"/>
      <c r="OD324" s="281"/>
      <c r="OE324" s="281"/>
      <c r="OF324" s="328"/>
      <c r="OG324" s="255"/>
    </row>
    <row r="325" spans="4:397" ht="15" hidden="1" customHeight="1" x14ac:dyDescent="0.3">
      <c r="D325" s="21"/>
      <c r="NW325" s="357"/>
      <c r="NX325" s="380"/>
      <c r="NY325" s="380"/>
      <c r="OA325" s="256"/>
      <c r="OB325" s="256"/>
      <c r="OC325" s="380"/>
      <c r="OD325" s="281"/>
      <c r="OE325" s="281"/>
      <c r="OF325" s="328"/>
      <c r="OG325" s="255"/>
    </row>
    <row r="326" spans="4:397" ht="15" hidden="1" customHeight="1" x14ac:dyDescent="0.3">
      <c r="D326" s="21"/>
      <c r="NW326" s="357"/>
      <c r="NX326" s="380"/>
      <c r="NY326" s="380"/>
      <c r="OA326" s="256"/>
      <c r="OB326" s="256"/>
      <c r="OC326" s="380"/>
      <c r="OD326" s="281"/>
      <c r="OE326" s="281"/>
      <c r="OF326" s="328"/>
      <c r="OG326" s="255"/>
    </row>
    <row r="327" spans="4:397" ht="15" hidden="1" customHeight="1" x14ac:dyDescent="0.3">
      <c r="D327" s="21"/>
      <c r="NW327" s="357"/>
      <c r="NX327" s="380"/>
      <c r="NY327" s="380"/>
      <c r="OA327" s="256"/>
      <c r="OB327" s="256"/>
      <c r="OC327" s="380"/>
      <c r="OD327" s="281"/>
      <c r="OE327" s="281"/>
      <c r="OG327" s="255"/>
    </row>
    <row r="328" spans="4:397" ht="15" hidden="1" customHeight="1" x14ac:dyDescent="0.3">
      <c r="D328" s="21"/>
      <c r="NW328" s="357"/>
      <c r="NX328" s="380"/>
      <c r="NY328" s="380"/>
      <c r="OA328" s="256"/>
      <c r="OB328" s="256"/>
      <c r="OC328" s="380"/>
      <c r="OD328" s="281"/>
      <c r="OE328" s="281"/>
      <c r="OG328" s="255"/>
    </row>
    <row r="329" spans="4:397" ht="15" hidden="1" customHeight="1" x14ac:dyDescent="0.3">
      <c r="D329" s="21"/>
      <c r="NW329" s="357"/>
      <c r="NX329" s="380"/>
      <c r="NY329" s="380"/>
      <c r="OA329" s="256"/>
      <c r="OB329" s="256"/>
      <c r="OC329" s="380"/>
      <c r="OD329" s="281"/>
      <c r="OE329" s="281"/>
      <c r="OF329" s="328"/>
      <c r="OG329" s="255"/>
    </row>
    <row r="330" spans="4:397" ht="15" hidden="1" customHeight="1" x14ac:dyDescent="0.3">
      <c r="D330" s="21"/>
      <c r="NW330" s="357"/>
      <c r="NX330" s="380"/>
      <c r="NY330" s="380"/>
      <c r="OA330" s="256"/>
      <c r="OB330" s="256"/>
      <c r="OC330" s="380"/>
      <c r="OD330" s="281"/>
      <c r="OE330" s="281"/>
      <c r="OF330" s="328"/>
      <c r="OG330" s="255"/>
    </row>
    <row r="331" spans="4:397" ht="15" hidden="1" customHeight="1" x14ac:dyDescent="0.3">
      <c r="D331" s="21"/>
      <c r="NW331" s="357"/>
      <c r="NX331" s="380"/>
      <c r="NY331" s="380"/>
      <c r="OA331" s="256"/>
      <c r="OB331" s="256"/>
      <c r="OC331" s="380"/>
      <c r="OD331" s="281"/>
      <c r="OE331" s="281"/>
      <c r="OF331" s="328"/>
      <c r="OG331" s="255"/>
    </row>
    <row r="332" spans="4:397" ht="15" hidden="1" customHeight="1" x14ac:dyDescent="0.3">
      <c r="D332" s="21"/>
      <c r="NW332" s="357"/>
      <c r="NX332" s="380"/>
      <c r="NY332" s="380"/>
      <c r="OA332" s="256"/>
      <c r="OB332" s="256"/>
      <c r="OC332" s="380"/>
      <c r="OD332" s="281"/>
      <c r="OE332" s="281"/>
      <c r="OF332" s="328"/>
      <c r="OG332" s="255"/>
    </row>
    <row r="333" spans="4:397" ht="15" hidden="1" customHeight="1" x14ac:dyDescent="0.3">
      <c r="D333" s="26"/>
      <c r="NW333" s="357"/>
      <c r="NX333" s="380"/>
      <c r="NY333" s="380"/>
      <c r="OA333" s="256"/>
      <c r="OB333" s="256"/>
      <c r="OC333" s="380"/>
      <c r="OD333" s="281"/>
      <c r="OE333" s="281"/>
      <c r="OF333" s="328"/>
      <c r="OG333" s="255"/>
    </row>
    <row r="334" spans="4:397" ht="15" hidden="1" customHeight="1" x14ac:dyDescent="0.3">
      <c r="D334" s="26"/>
      <c r="NW334" s="357"/>
      <c r="NX334" s="380"/>
      <c r="NY334" s="380"/>
      <c r="OA334" s="256"/>
      <c r="OB334" s="256"/>
      <c r="OC334" s="380"/>
      <c r="OD334" s="281"/>
      <c r="OE334" s="281"/>
      <c r="OF334" s="328"/>
      <c r="OG334" s="255"/>
    </row>
    <row r="335" spans="4:397" ht="15" hidden="1" customHeight="1" x14ac:dyDescent="0.3">
      <c r="D335" s="21"/>
      <c r="NX335" s="380"/>
      <c r="NY335" s="380"/>
      <c r="OA335" s="256"/>
      <c r="OB335" s="256"/>
      <c r="OC335" s="380"/>
      <c r="OD335" s="281"/>
      <c r="OE335" s="281"/>
      <c r="OF335" s="328"/>
      <c r="OG335" s="255"/>
    </row>
    <row r="336" spans="4:397" ht="15" hidden="1" customHeight="1" x14ac:dyDescent="0.3">
      <c r="D336" s="21"/>
      <c r="NX336" s="380"/>
      <c r="NY336" s="380"/>
      <c r="OA336" s="256"/>
      <c r="OB336" s="256"/>
      <c r="OC336" s="380"/>
      <c r="OD336" s="281"/>
      <c r="OE336" s="281"/>
      <c r="OF336" s="328"/>
      <c r="OG336" s="255"/>
    </row>
    <row r="337" spans="4:397" ht="15" hidden="1" customHeight="1" x14ac:dyDescent="0.3">
      <c r="D337" s="21"/>
      <c r="NX337" s="380"/>
      <c r="NY337" s="380"/>
      <c r="OA337" s="256"/>
      <c r="OB337" s="256"/>
      <c r="OC337" s="380"/>
      <c r="OD337" s="281"/>
      <c r="OE337" s="281"/>
      <c r="OF337" s="328"/>
      <c r="OG337" s="255"/>
    </row>
    <row r="338" spans="4:397" ht="15" hidden="1" customHeight="1" x14ac:dyDescent="0.3">
      <c r="D338" s="21"/>
      <c r="NW338" s="357"/>
      <c r="NX338" s="380"/>
      <c r="NY338" s="380"/>
      <c r="OA338" s="256"/>
      <c r="OB338" s="256"/>
      <c r="OC338" s="380"/>
      <c r="OD338" s="281"/>
      <c r="OE338" s="281"/>
      <c r="OF338" s="328"/>
      <c r="OG338" s="255"/>
    </row>
    <row r="339" spans="4:397" ht="15" hidden="1" customHeight="1" x14ac:dyDescent="0.3">
      <c r="D339" s="21"/>
      <c r="NW339" s="357"/>
      <c r="NX339" s="380"/>
      <c r="NY339" s="380"/>
      <c r="OA339" s="256"/>
      <c r="OB339" s="256"/>
      <c r="OC339" s="380"/>
      <c r="OD339" s="281"/>
      <c r="OE339" s="281"/>
      <c r="OF339" s="328"/>
      <c r="OG339" s="255"/>
    </row>
    <row r="340" spans="4:397" ht="15" hidden="1" customHeight="1" x14ac:dyDescent="0.3">
      <c r="D340" s="21"/>
      <c r="NW340" s="357"/>
      <c r="NX340" s="380"/>
      <c r="NY340" s="380"/>
      <c r="OA340" s="256"/>
      <c r="OB340" s="256"/>
      <c r="OC340" s="380"/>
      <c r="OD340" s="281"/>
      <c r="OE340" s="281"/>
      <c r="OF340" s="328"/>
      <c r="OG340" s="255"/>
    </row>
    <row r="341" spans="4:397" ht="15" hidden="1" customHeight="1" x14ac:dyDescent="0.3">
      <c r="D341" s="21"/>
      <c r="NW341" s="357"/>
      <c r="NX341" s="380"/>
      <c r="NY341" s="380"/>
      <c r="OA341" s="256"/>
      <c r="OB341" s="256"/>
      <c r="OC341" s="380"/>
      <c r="OD341" s="281"/>
      <c r="OE341" s="281"/>
      <c r="OF341" s="328"/>
      <c r="OG341" s="255"/>
    </row>
    <row r="342" spans="4:397" ht="15" hidden="1" customHeight="1" x14ac:dyDescent="0.3">
      <c r="D342" s="21"/>
      <c r="NW342" s="357"/>
      <c r="NX342" s="380"/>
      <c r="NY342" s="380"/>
      <c r="OA342" s="256"/>
      <c r="OB342" s="256"/>
      <c r="OC342" s="380"/>
      <c r="OD342" s="281"/>
      <c r="OE342" s="281"/>
      <c r="OG342" s="255"/>
    </row>
    <row r="343" spans="4:397" ht="15" hidden="1" customHeight="1" x14ac:dyDescent="0.3">
      <c r="D343" s="21"/>
      <c r="NW343" s="357"/>
      <c r="NX343" s="380"/>
      <c r="NY343" s="380"/>
      <c r="OA343" s="256"/>
      <c r="OB343" s="256"/>
      <c r="OC343" s="380"/>
      <c r="OD343" s="281"/>
      <c r="OE343" s="281"/>
      <c r="OG343" s="255"/>
    </row>
    <row r="344" spans="4:397" ht="15" hidden="1" customHeight="1" x14ac:dyDescent="0.3">
      <c r="D344" s="21"/>
      <c r="NW344" s="357"/>
      <c r="NX344" s="380"/>
      <c r="NY344" s="380"/>
      <c r="OA344" s="256"/>
      <c r="OB344" s="256"/>
      <c r="OC344" s="380"/>
      <c r="OD344" s="281"/>
      <c r="OE344" s="281"/>
      <c r="OF344" s="328"/>
      <c r="OG344" s="255"/>
    </row>
    <row r="345" spans="4:397" ht="15" hidden="1" customHeight="1" x14ac:dyDescent="0.3">
      <c r="D345" s="21"/>
      <c r="NW345" s="357"/>
      <c r="NX345" s="380"/>
      <c r="NY345" s="380"/>
      <c r="OA345" s="256"/>
      <c r="OB345" s="256"/>
      <c r="OC345" s="380"/>
      <c r="OD345" s="281"/>
      <c r="OE345" s="281"/>
      <c r="OF345" s="328"/>
      <c r="OG345" s="255"/>
    </row>
    <row r="346" spans="4:397" ht="15" hidden="1" customHeight="1" x14ac:dyDescent="0.3">
      <c r="D346" s="21"/>
      <c r="NW346" s="357"/>
      <c r="NX346" s="380"/>
      <c r="NY346" s="380"/>
      <c r="OA346" s="256"/>
      <c r="OB346" s="256"/>
      <c r="OC346" s="380"/>
      <c r="OD346" s="281"/>
      <c r="OE346" s="281"/>
      <c r="OF346" s="328"/>
      <c r="OG346" s="255"/>
    </row>
    <row r="347" spans="4:397" ht="15" hidden="1" customHeight="1" x14ac:dyDescent="0.3">
      <c r="D347" s="21"/>
      <c r="NW347" s="357"/>
      <c r="NX347" s="380"/>
      <c r="NY347" s="380"/>
      <c r="OA347" s="256"/>
      <c r="OB347" s="256"/>
      <c r="OC347" s="380"/>
      <c r="OD347" s="281"/>
      <c r="OE347" s="281"/>
      <c r="OF347" s="328"/>
      <c r="OG347" s="255"/>
    </row>
    <row r="348" spans="4:397" ht="15" hidden="1" customHeight="1" x14ac:dyDescent="0.3">
      <c r="D348" s="26"/>
      <c r="NW348" s="357"/>
      <c r="NX348" s="380"/>
      <c r="NY348" s="380"/>
      <c r="OA348" s="256"/>
      <c r="OB348" s="256"/>
      <c r="OC348" s="380"/>
      <c r="OD348" s="281"/>
      <c r="OE348" s="281"/>
      <c r="OF348" s="328"/>
      <c r="OG348" s="255"/>
    </row>
    <row r="349" spans="4:397" ht="15" hidden="1" customHeight="1" x14ac:dyDescent="0.3">
      <c r="D349" s="26"/>
      <c r="NW349" s="357"/>
      <c r="NX349" s="380"/>
      <c r="NY349" s="380"/>
      <c r="OA349" s="256"/>
      <c r="OB349" s="256"/>
      <c r="OC349" s="380"/>
      <c r="OD349" s="281"/>
      <c r="OE349" s="281"/>
      <c r="OF349" s="328"/>
      <c r="OG349" s="255"/>
    </row>
    <row r="350" spans="4:397" ht="15" hidden="1" customHeight="1" x14ac:dyDescent="0.3">
      <c r="D350" s="21"/>
      <c r="NX350" s="380"/>
      <c r="NY350" s="380"/>
      <c r="OA350" s="256"/>
      <c r="OB350" s="256"/>
      <c r="OC350" s="380"/>
      <c r="OD350" s="281"/>
      <c r="OE350" s="281"/>
      <c r="OF350" s="328"/>
      <c r="OG350" s="255"/>
    </row>
    <row r="351" spans="4:397" ht="15" hidden="1" customHeight="1" x14ac:dyDescent="0.3">
      <c r="D351" s="21"/>
      <c r="NX351" s="380"/>
      <c r="NY351" s="380"/>
      <c r="OA351" s="256"/>
      <c r="OB351" s="256"/>
      <c r="OC351" s="380"/>
      <c r="OD351" s="281"/>
      <c r="OE351" s="281"/>
      <c r="OF351" s="328"/>
      <c r="OG351" s="255"/>
    </row>
    <row r="352" spans="4:397" ht="15" hidden="1" customHeight="1" x14ac:dyDescent="0.3">
      <c r="D352" s="21"/>
      <c r="NX352" s="380"/>
      <c r="NY352" s="380"/>
      <c r="OA352" s="256"/>
      <c r="OB352" s="256"/>
      <c r="OC352" s="380"/>
      <c r="OD352" s="281"/>
      <c r="OE352" s="281"/>
      <c r="OF352" s="328"/>
      <c r="OG352" s="255"/>
    </row>
    <row r="353" spans="4:397" ht="15" hidden="1" customHeight="1" x14ac:dyDescent="0.3">
      <c r="D353" s="21"/>
      <c r="NW353" s="357"/>
      <c r="NX353" s="380"/>
      <c r="NY353" s="380"/>
      <c r="OA353" s="256"/>
      <c r="OB353" s="256"/>
      <c r="OC353" s="380"/>
      <c r="OD353" s="281"/>
      <c r="OE353" s="281"/>
      <c r="OF353" s="328"/>
      <c r="OG353" s="255"/>
    </row>
    <row r="354" spans="4:397" ht="15" hidden="1" customHeight="1" x14ac:dyDescent="0.3">
      <c r="D354" s="21"/>
      <c r="NW354" s="357"/>
      <c r="NX354" s="380"/>
      <c r="NY354" s="380"/>
      <c r="OA354" s="256"/>
      <c r="OB354" s="256"/>
      <c r="OC354" s="380"/>
      <c r="OD354" s="281"/>
      <c r="OE354" s="281"/>
      <c r="OF354" s="328"/>
      <c r="OG354" s="255"/>
    </row>
    <row r="355" spans="4:397" ht="15" hidden="1" customHeight="1" x14ac:dyDescent="0.3">
      <c r="D355" s="21"/>
      <c r="NW355" s="357"/>
      <c r="NX355" s="380"/>
      <c r="NY355" s="380"/>
      <c r="OA355" s="256"/>
      <c r="OB355" s="256"/>
      <c r="OC355" s="380"/>
      <c r="OD355" s="281"/>
      <c r="OE355" s="281"/>
      <c r="OF355" s="328"/>
      <c r="OG355" s="255"/>
    </row>
    <row r="356" spans="4:397" ht="15" hidden="1" customHeight="1" x14ac:dyDescent="0.3">
      <c r="D356" s="21"/>
      <c r="NW356" s="357"/>
      <c r="NX356" s="380"/>
      <c r="NY356" s="380"/>
      <c r="OA356" s="256"/>
      <c r="OB356" s="256"/>
      <c r="OC356" s="380"/>
      <c r="OD356" s="281"/>
      <c r="OE356" s="281"/>
      <c r="OF356" s="328"/>
      <c r="OG356" s="255"/>
    </row>
    <row r="357" spans="4:397" ht="15" hidden="1" customHeight="1" x14ac:dyDescent="0.3">
      <c r="D357" s="21"/>
      <c r="NW357" s="357"/>
      <c r="NX357" s="380"/>
      <c r="NY357" s="380"/>
      <c r="OA357" s="256"/>
      <c r="OB357" s="256"/>
      <c r="OC357" s="380"/>
      <c r="OD357" s="281"/>
      <c r="OE357" s="281"/>
      <c r="OG357" s="255"/>
    </row>
    <row r="358" spans="4:397" ht="15" hidden="1" customHeight="1" x14ac:dyDescent="0.3">
      <c r="D358" s="21"/>
      <c r="NW358" s="357"/>
      <c r="NX358" s="380"/>
      <c r="NY358" s="380"/>
      <c r="OA358" s="256"/>
      <c r="OB358" s="256"/>
      <c r="OC358" s="380"/>
      <c r="OD358" s="281"/>
      <c r="OE358" s="281"/>
      <c r="OG358" s="255"/>
    </row>
    <row r="359" spans="4:397" ht="15" hidden="1" customHeight="1" x14ac:dyDescent="0.3">
      <c r="D359" s="21"/>
      <c r="NW359" s="357"/>
      <c r="NX359" s="380"/>
      <c r="NY359" s="380"/>
      <c r="OA359" s="256"/>
      <c r="OB359" s="256"/>
      <c r="OC359" s="380"/>
      <c r="OD359" s="281"/>
      <c r="OE359" s="281"/>
      <c r="OG359" s="255"/>
    </row>
    <row r="360" spans="4:397" ht="15" hidden="1" customHeight="1" x14ac:dyDescent="0.3">
      <c r="D360" s="21"/>
      <c r="NW360" s="357"/>
      <c r="NX360" s="380"/>
      <c r="NY360" s="380"/>
      <c r="OA360" s="256"/>
      <c r="OB360" s="256"/>
      <c r="OC360" s="380"/>
      <c r="OD360" s="281"/>
      <c r="OE360" s="281"/>
      <c r="OF360" s="328"/>
      <c r="OG360" s="255"/>
    </row>
    <row r="361" spans="4:397" ht="15" hidden="1" customHeight="1" x14ac:dyDescent="0.3">
      <c r="D361" s="21"/>
      <c r="NW361" s="357"/>
      <c r="NX361" s="380"/>
      <c r="NY361" s="380"/>
      <c r="OA361" s="256"/>
      <c r="OB361" s="256"/>
      <c r="OC361" s="380"/>
      <c r="OD361" s="281"/>
      <c r="OE361" s="281"/>
      <c r="OF361" s="328"/>
      <c r="OG361" s="255"/>
    </row>
    <row r="362" spans="4:397" ht="15" hidden="1" customHeight="1" x14ac:dyDescent="0.3">
      <c r="D362" s="21"/>
      <c r="NW362" s="357"/>
      <c r="NX362" s="380"/>
      <c r="NY362" s="380"/>
      <c r="OA362" s="256"/>
      <c r="OB362" s="256"/>
      <c r="OC362" s="380"/>
      <c r="OD362" s="281"/>
      <c r="OE362" s="281"/>
      <c r="OF362" s="328"/>
      <c r="OG362" s="255"/>
    </row>
    <row r="363" spans="4:397" ht="15" hidden="1" customHeight="1" x14ac:dyDescent="0.3">
      <c r="D363" s="26"/>
      <c r="NW363" s="357"/>
      <c r="NX363" s="380"/>
      <c r="NY363" s="380"/>
      <c r="OA363" s="256"/>
      <c r="OB363" s="256"/>
      <c r="OC363" s="380"/>
      <c r="OD363" s="281"/>
      <c r="OE363" s="281"/>
      <c r="OF363" s="328"/>
      <c r="OG363" s="255"/>
    </row>
    <row r="364" spans="4:397" ht="15" hidden="1" customHeight="1" x14ac:dyDescent="0.3">
      <c r="D364" s="26"/>
      <c r="NW364" s="357"/>
      <c r="NX364" s="380"/>
      <c r="NY364" s="380"/>
      <c r="OA364" s="256"/>
      <c r="OB364" s="256"/>
      <c r="OC364" s="380"/>
      <c r="OD364" s="281"/>
      <c r="OE364" s="281"/>
      <c r="OF364" s="328"/>
      <c r="OG364" s="255"/>
    </row>
    <row r="365" spans="4:397" ht="15" hidden="1" customHeight="1" x14ac:dyDescent="0.3">
      <c r="D365" s="21"/>
      <c r="NX365" s="380"/>
      <c r="NY365" s="380"/>
      <c r="OA365" s="256"/>
      <c r="OB365" s="256"/>
      <c r="OC365" s="380"/>
      <c r="OD365" s="281"/>
      <c r="OE365" s="281"/>
      <c r="OF365" s="328"/>
      <c r="OG365" s="255"/>
    </row>
    <row r="366" spans="4:397" ht="15" hidden="1" customHeight="1" x14ac:dyDescent="0.3">
      <c r="D366" s="21"/>
      <c r="NX366" s="380"/>
      <c r="NY366" s="380"/>
      <c r="OA366" s="256"/>
      <c r="OB366" s="256"/>
      <c r="OC366" s="380"/>
      <c r="OD366" s="281"/>
      <c r="OE366" s="281"/>
      <c r="OF366" s="328"/>
      <c r="OG366" s="255"/>
    </row>
    <row r="367" spans="4:397" ht="15" hidden="1" customHeight="1" x14ac:dyDescent="0.3">
      <c r="D367" s="21"/>
      <c r="NX367" s="380"/>
      <c r="NY367" s="380"/>
      <c r="OA367" s="256"/>
      <c r="OB367" s="256"/>
      <c r="OC367" s="380"/>
      <c r="OD367" s="281"/>
      <c r="OE367" s="281"/>
      <c r="OF367" s="328"/>
      <c r="OG367" s="255"/>
    </row>
    <row r="368" spans="4:397" ht="15" hidden="1" customHeight="1" x14ac:dyDescent="0.3">
      <c r="D368" s="21"/>
      <c r="NW368" s="357"/>
      <c r="NX368" s="380"/>
      <c r="NY368" s="380"/>
      <c r="OA368" s="256"/>
      <c r="OB368" s="256"/>
      <c r="OC368" s="380"/>
      <c r="OD368" s="281"/>
      <c r="OE368" s="281"/>
      <c r="OF368" s="328"/>
      <c r="OG368" s="255"/>
    </row>
    <row r="369" spans="4:397" ht="15" hidden="1" customHeight="1" x14ac:dyDescent="0.3">
      <c r="D369" s="21"/>
      <c r="NW369" s="357"/>
      <c r="NX369" s="380"/>
      <c r="NY369" s="380"/>
      <c r="OA369" s="256"/>
      <c r="OB369" s="256"/>
      <c r="OC369" s="380"/>
      <c r="OD369" s="281"/>
      <c r="OE369" s="281"/>
      <c r="OF369" s="328"/>
      <c r="OG369" s="255"/>
    </row>
    <row r="370" spans="4:397" ht="15" hidden="1" customHeight="1" x14ac:dyDescent="0.3">
      <c r="D370" s="21"/>
      <c r="NW370" s="357"/>
      <c r="NX370" s="380"/>
      <c r="NY370" s="380"/>
      <c r="OA370" s="256"/>
      <c r="OB370" s="256"/>
      <c r="OC370" s="380"/>
      <c r="OD370" s="281"/>
      <c r="OE370" s="281"/>
      <c r="OF370" s="328"/>
      <c r="OG370" s="255"/>
    </row>
    <row r="371" spans="4:397" ht="15" hidden="1" customHeight="1" x14ac:dyDescent="0.3">
      <c r="D371" s="21"/>
      <c r="NW371" s="357"/>
      <c r="NX371" s="380"/>
      <c r="NY371" s="380"/>
      <c r="OA371" s="256"/>
      <c r="OB371" s="256"/>
      <c r="OC371" s="380"/>
      <c r="OD371" s="281"/>
      <c r="OE371" s="281"/>
      <c r="OF371" s="328"/>
      <c r="OG371" s="255"/>
    </row>
    <row r="372" spans="4:397" ht="15" hidden="1" customHeight="1" x14ac:dyDescent="0.3">
      <c r="D372" s="21"/>
      <c r="NW372" s="357"/>
      <c r="NX372" s="380"/>
      <c r="NY372" s="380"/>
      <c r="OA372" s="256"/>
      <c r="OB372" s="256"/>
      <c r="OC372" s="380"/>
      <c r="OD372" s="281"/>
      <c r="OE372" s="281"/>
      <c r="OG372" s="255"/>
    </row>
    <row r="373" spans="4:397" ht="15" hidden="1" customHeight="1" x14ac:dyDescent="0.3">
      <c r="D373" s="21"/>
      <c r="NW373" s="357"/>
      <c r="NX373" s="380"/>
      <c r="NY373" s="380"/>
      <c r="OA373" s="256"/>
      <c r="OB373" s="256"/>
      <c r="OC373" s="380"/>
      <c r="OD373" s="281"/>
      <c r="OE373" s="281"/>
      <c r="OG373" s="255"/>
    </row>
    <row r="374" spans="4:397" ht="15" hidden="1" customHeight="1" x14ac:dyDescent="0.3">
      <c r="D374" s="21"/>
      <c r="NW374" s="357"/>
      <c r="NX374" s="380"/>
      <c r="NY374" s="380"/>
      <c r="OA374" s="256"/>
      <c r="OB374" s="256"/>
      <c r="OC374" s="380"/>
      <c r="OD374" s="281"/>
      <c r="OE374" s="281"/>
      <c r="OF374" s="328"/>
      <c r="OG374" s="255"/>
    </row>
    <row r="375" spans="4:397" ht="15" hidden="1" customHeight="1" x14ac:dyDescent="0.3">
      <c r="D375" s="21"/>
      <c r="NW375" s="357"/>
      <c r="NX375" s="380"/>
      <c r="NY375" s="380"/>
      <c r="OA375" s="256"/>
      <c r="OB375" s="256"/>
      <c r="OC375" s="380"/>
      <c r="OD375" s="281"/>
      <c r="OE375" s="281"/>
      <c r="OF375" s="328"/>
      <c r="OG375" s="255"/>
    </row>
    <row r="376" spans="4:397" ht="15" hidden="1" customHeight="1" x14ac:dyDescent="0.3">
      <c r="D376" s="21"/>
      <c r="NW376" s="357"/>
      <c r="NX376" s="380"/>
      <c r="NY376" s="380"/>
      <c r="OA376" s="256"/>
      <c r="OB376" s="256"/>
      <c r="OC376" s="380"/>
      <c r="OD376" s="281"/>
      <c r="OE376" s="281"/>
      <c r="OF376" s="328"/>
      <c r="OG376" s="255"/>
    </row>
    <row r="377" spans="4:397" ht="15" hidden="1" customHeight="1" x14ac:dyDescent="0.3">
      <c r="D377" s="21"/>
      <c r="NW377" s="357"/>
      <c r="NX377" s="380"/>
      <c r="NY377" s="380"/>
      <c r="OA377" s="256"/>
      <c r="OB377" s="256"/>
      <c r="OC377" s="380"/>
      <c r="OD377" s="281"/>
      <c r="OE377" s="281"/>
      <c r="OF377" s="328"/>
      <c r="OG377" s="255"/>
    </row>
    <row r="378" spans="4:397" ht="15" hidden="1" customHeight="1" x14ac:dyDescent="0.3">
      <c r="D378" s="26"/>
      <c r="NW378" s="357"/>
      <c r="NX378" s="380"/>
      <c r="NY378" s="380"/>
      <c r="OA378" s="256"/>
      <c r="OB378" s="256"/>
      <c r="OC378" s="380"/>
      <c r="OD378" s="281"/>
      <c r="OE378" s="281"/>
      <c r="OF378" s="328"/>
      <c r="OG378" s="255"/>
    </row>
    <row r="379" spans="4:397" ht="15" hidden="1" customHeight="1" x14ac:dyDescent="0.3">
      <c r="D379" s="26"/>
      <c r="NW379" s="357"/>
      <c r="NX379" s="380"/>
      <c r="NY379" s="380"/>
      <c r="OA379" s="256"/>
      <c r="OB379" s="256"/>
      <c r="OC379" s="380"/>
      <c r="OD379" s="281"/>
      <c r="OE379" s="281"/>
      <c r="OF379" s="328"/>
      <c r="OG379" s="255"/>
    </row>
    <row r="380" spans="4:397" ht="15" hidden="1" customHeight="1" x14ac:dyDescent="0.3">
      <c r="D380" s="21"/>
      <c r="NX380" s="380"/>
      <c r="NY380" s="380"/>
      <c r="OA380" s="256"/>
      <c r="OB380" s="256"/>
      <c r="OC380" s="380"/>
      <c r="OD380" s="281"/>
      <c r="OE380" s="281"/>
      <c r="OF380" s="328"/>
      <c r="OG380" s="255"/>
    </row>
    <row r="381" spans="4:397" ht="15" hidden="1" customHeight="1" x14ac:dyDescent="0.3">
      <c r="D381" s="21"/>
      <c r="NX381" s="380"/>
      <c r="NY381" s="380"/>
      <c r="OA381" s="256"/>
      <c r="OB381" s="256"/>
      <c r="OC381" s="380"/>
      <c r="OD381" s="281"/>
      <c r="OE381" s="281"/>
      <c r="OF381" s="328"/>
      <c r="OG381" s="255"/>
    </row>
    <row r="382" spans="4:397" ht="15" hidden="1" customHeight="1" x14ac:dyDescent="0.3">
      <c r="D382" s="21"/>
      <c r="NX382" s="380"/>
      <c r="NY382" s="380"/>
      <c r="OA382" s="256"/>
      <c r="OB382" s="256"/>
      <c r="OC382" s="380"/>
      <c r="OD382" s="281"/>
      <c r="OE382" s="281"/>
      <c r="OF382" s="328"/>
      <c r="OG382" s="255"/>
    </row>
    <row r="383" spans="4:397" ht="15" hidden="1" customHeight="1" x14ac:dyDescent="0.3">
      <c r="D383" s="21"/>
      <c r="NW383" s="357"/>
      <c r="NX383" s="380"/>
      <c r="NY383" s="380"/>
      <c r="OA383" s="256"/>
      <c r="OB383" s="256"/>
      <c r="OC383" s="380"/>
      <c r="OD383" s="281"/>
      <c r="OE383" s="281"/>
      <c r="OF383" s="328"/>
      <c r="OG383" s="255"/>
    </row>
    <row r="384" spans="4:397" ht="15" hidden="1" customHeight="1" x14ac:dyDescent="0.3">
      <c r="D384" s="21"/>
      <c r="NW384" s="357"/>
      <c r="NX384" s="380"/>
      <c r="NY384" s="380"/>
      <c r="OA384" s="256"/>
      <c r="OB384" s="256"/>
      <c r="OC384" s="380"/>
      <c r="OD384" s="281"/>
      <c r="OE384" s="281"/>
      <c r="OF384" s="328"/>
      <c r="OG384" s="255"/>
    </row>
    <row r="385" spans="4:397" ht="15" hidden="1" customHeight="1" x14ac:dyDescent="0.3">
      <c r="D385" s="21"/>
      <c r="NW385" s="357"/>
      <c r="NX385" s="380"/>
      <c r="NY385" s="380"/>
      <c r="OA385" s="256"/>
      <c r="OB385" s="256"/>
      <c r="OC385" s="380"/>
      <c r="OD385" s="281"/>
      <c r="OE385" s="281"/>
      <c r="OF385" s="328"/>
      <c r="OG385" s="255"/>
    </row>
    <row r="386" spans="4:397" ht="15" hidden="1" customHeight="1" x14ac:dyDescent="0.3">
      <c r="D386" s="21"/>
      <c r="NW386" s="357"/>
      <c r="NX386" s="380"/>
      <c r="NY386" s="380"/>
      <c r="OA386" s="256"/>
      <c r="OB386" s="256"/>
      <c r="OC386" s="380"/>
      <c r="OD386" s="281"/>
      <c r="OE386" s="281"/>
      <c r="OF386" s="328"/>
      <c r="OG386" s="255"/>
    </row>
    <row r="387" spans="4:397" ht="15" hidden="1" customHeight="1" x14ac:dyDescent="0.3">
      <c r="D387" s="21"/>
      <c r="NW387" s="357"/>
      <c r="NX387" s="380"/>
      <c r="NY387" s="380"/>
      <c r="OA387" s="256"/>
      <c r="OB387" s="256"/>
      <c r="OC387" s="380"/>
      <c r="OD387" s="281"/>
      <c r="OE387" s="281"/>
      <c r="OG387" s="255"/>
    </row>
    <row r="388" spans="4:397" ht="15" hidden="1" customHeight="1" x14ac:dyDescent="0.3">
      <c r="D388" s="21"/>
      <c r="NW388" s="357"/>
      <c r="NX388" s="380"/>
      <c r="NY388" s="380"/>
      <c r="OA388" s="256"/>
      <c r="OB388" s="256"/>
      <c r="OC388" s="380"/>
      <c r="OD388" s="281"/>
      <c r="OE388" s="281"/>
      <c r="OG388" s="255"/>
    </row>
    <row r="389" spans="4:397" ht="15" hidden="1" customHeight="1" x14ac:dyDescent="0.3">
      <c r="D389" s="21"/>
      <c r="NW389" s="357"/>
      <c r="NX389" s="380"/>
      <c r="NY389" s="380"/>
      <c r="OA389" s="256"/>
      <c r="OB389" s="256"/>
      <c r="OC389" s="380"/>
      <c r="OD389" s="281"/>
      <c r="OE389" s="281"/>
      <c r="OG389" s="255"/>
    </row>
    <row r="390" spans="4:397" ht="15" hidden="1" customHeight="1" x14ac:dyDescent="0.3">
      <c r="D390" s="21"/>
      <c r="NW390" s="357"/>
      <c r="NX390" s="380"/>
      <c r="NY390" s="380"/>
      <c r="OA390" s="256"/>
      <c r="OB390" s="256"/>
      <c r="OC390" s="380"/>
      <c r="OD390" s="281"/>
      <c r="OE390" s="281"/>
      <c r="OF390" s="328"/>
      <c r="OG390" s="255"/>
    </row>
    <row r="391" spans="4:397" ht="15" hidden="1" customHeight="1" x14ac:dyDescent="0.3">
      <c r="D391" s="21"/>
      <c r="NW391" s="357"/>
      <c r="NX391" s="380"/>
      <c r="NY391" s="380"/>
      <c r="OA391" s="256"/>
      <c r="OB391" s="256"/>
      <c r="OC391" s="380"/>
      <c r="OD391" s="281"/>
      <c r="OE391" s="281"/>
      <c r="OF391" s="328"/>
      <c r="OG391" s="255"/>
    </row>
    <row r="392" spans="4:397" ht="15" hidden="1" customHeight="1" x14ac:dyDescent="0.3">
      <c r="D392" s="21"/>
      <c r="NW392" s="357"/>
      <c r="NX392" s="380"/>
      <c r="NY392" s="380"/>
      <c r="OA392" s="256"/>
      <c r="OB392" s="256"/>
      <c r="OC392" s="380"/>
      <c r="OD392" s="281"/>
      <c r="OE392" s="281"/>
      <c r="OF392" s="328"/>
      <c r="OG392" s="255"/>
    </row>
    <row r="393" spans="4:397" ht="15" hidden="1" customHeight="1" x14ac:dyDescent="0.3">
      <c r="D393" s="26"/>
      <c r="NW393" s="357"/>
      <c r="NX393" s="380"/>
      <c r="NY393" s="380"/>
      <c r="OA393" s="256"/>
      <c r="OB393" s="256"/>
      <c r="OC393" s="380"/>
      <c r="OD393" s="281"/>
      <c r="OE393" s="281"/>
      <c r="OF393" s="328"/>
      <c r="OG393" s="255"/>
    </row>
    <row r="394" spans="4:397" ht="15" hidden="1" customHeight="1" x14ac:dyDescent="0.3">
      <c r="D394" s="26"/>
      <c r="NW394" s="357"/>
      <c r="NX394" s="380"/>
      <c r="NY394" s="380"/>
      <c r="OA394" s="256"/>
      <c r="OB394" s="256"/>
      <c r="OC394" s="380"/>
      <c r="OD394" s="281"/>
      <c r="OE394" s="281"/>
      <c r="OF394" s="328"/>
      <c r="OG394" s="255"/>
    </row>
    <row r="395" spans="4:397" ht="15" hidden="1" customHeight="1" x14ac:dyDescent="0.3">
      <c r="D395" s="21"/>
      <c r="NX395" s="380"/>
      <c r="NY395" s="380"/>
      <c r="OA395" s="256"/>
      <c r="OB395" s="256"/>
      <c r="OC395" s="380"/>
      <c r="OD395" s="281"/>
      <c r="OE395" s="281"/>
      <c r="OF395" s="328"/>
      <c r="OG395" s="255"/>
    </row>
    <row r="396" spans="4:397" ht="15" hidden="1" customHeight="1" x14ac:dyDescent="0.3">
      <c r="D396" s="21"/>
      <c r="NX396" s="380"/>
      <c r="NY396" s="380"/>
      <c r="OA396" s="256"/>
      <c r="OB396" s="256"/>
      <c r="OC396" s="380"/>
      <c r="OD396" s="281"/>
      <c r="OE396" s="281"/>
      <c r="OF396" s="328"/>
      <c r="OG396" s="255"/>
    </row>
    <row r="397" spans="4:397" ht="15" hidden="1" customHeight="1" x14ac:dyDescent="0.3">
      <c r="D397" s="21"/>
      <c r="NX397" s="380"/>
      <c r="NY397" s="380"/>
      <c r="OA397" s="256"/>
      <c r="OB397" s="256"/>
      <c r="OC397" s="380"/>
      <c r="OD397" s="281"/>
      <c r="OE397" s="281"/>
      <c r="OF397" s="328"/>
      <c r="OG397" s="255"/>
    </row>
    <row r="398" spans="4:397" ht="15" hidden="1" customHeight="1" x14ac:dyDescent="0.3">
      <c r="D398" s="21"/>
      <c r="NW398" s="357"/>
      <c r="NX398" s="380"/>
      <c r="NY398" s="380"/>
      <c r="OA398" s="256"/>
      <c r="OB398" s="256"/>
      <c r="OC398" s="380"/>
      <c r="OD398" s="281"/>
      <c r="OE398" s="281"/>
      <c r="OF398" s="328"/>
      <c r="OG398" s="255"/>
    </row>
    <row r="399" spans="4:397" ht="15" hidden="1" customHeight="1" x14ac:dyDescent="0.3">
      <c r="D399" s="21"/>
      <c r="NW399" s="357"/>
      <c r="NX399" s="380"/>
      <c r="NY399" s="380"/>
      <c r="OA399" s="256"/>
      <c r="OB399" s="256"/>
      <c r="OC399" s="380"/>
      <c r="OD399" s="281"/>
      <c r="OE399" s="281"/>
      <c r="OF399" s="328"/>
      <c r="OG399" s="255"/>
    </row>
    <row r="400" spans="4:397" ht="15" hidden="1" customHeight="1" x14ac:dyDescent="0.3">
      <c r="D400" s="21"/>
      <c r="NW400" s="357"/>
      <c r="NX400" s="380"/>
      <c r="NY400" s="380"/>
      <c r="OA400" s="256"/>
      <c r="OB400" s="256"/>
      <c r="OC400" s="380"/>
      <c r="OD400" s="281"/>
      <c r="OE400" s="281"/>
      <c r="OF400" s="328"/>
      <c r="OG400" s="255"/>
    </row>
    <row r="401" spans="4:397" ht="15" hidden="1" customHeight="1" x14ac:dyDescent="0.3">
      <c r="D401" s="21"/>
      <c r="NW401" s="357"/>
      <c r="NX401" s="380"/>
      <c r="NY401" s="380"/>
      <c r="OA401" s="256"/>
      <c r="OB401" s="256"/>
      <c r="OC401" s="380"/>
      <c r="OD401" s="281"/>
      <c r="OE401" s="281"/>
      <c r="OF401" s="328"/>
      <c r="OG401" s="255"/>
    </row>
    <row r="402" spans="4:397" ht="15" hidden="1" customHeight="1" x14ac:dyDescent="0.3">
      <c r="D402" s="21"/>
      <c r="NW402" s="357"/>
      <c r="NX402" s="380"/>
      <c r="NY402" s="380"/>
      <c r="OA402" s="256"/>
      <c r="OB402" s="256"/>
      <c r="OC402" s="380"/>
      <c r="OD402" s="281"/>
      <c r="OE402" s="281"/>
      <c r="OG402" s="255"/>
    </row>
    <row r="403" spans="4:397" ht="15" hidden="1" customHeight="1" x14ac:dyDescent="0.3">
      <c r="D403" s="21"/>
      <c r="NW403" s="357"/>
      <c r="NX403" s="380"/>
      <c r="NY403" s="380"/>
      <c r="OA403" s="256"/>
      <c r="OB403" s="256"/>
      <c r="OC403" s="380"/>
      <c r="OD403" s="281"/>
      <c r="OE403" s="281"/>
      <c r="OG403" s="255"/>
    </row>
    <row r="404" spans="4:397" ht="15" hidden="1" customHeight="1" x14ac:dyDescent="0.3">
      <c r="D404" s="21"/>
      <c r="NW404" s="357"/>
      <c r="NX404" s="380"/>
      <c r="NY404" s="380"/>
      <c r="OA404" s="256"/>
      <c r="OB404" s="256"/>
      <c r="OC404" s="380"/>
      <c r="OD404" s="281"/>
      <c r="OE404" s="281"/>
      <c r="OF404" s="328"/>
      <c r="OG404" s="255"/>
    </row>
    <row r="405" spans="4:397" ht="15" hidden="1" customHeight="1" x14ac:dyDescent="0.3">
      <c r="D405" s="21"/>
      <c r="NW405" s="357"/>
      <c r="NX405" s="380"/>
      <c r="NY405" s="380"/>
      <c r="OA405" s="256"/>
      <c r="OB405" s="256"/>
      <c r="OC405" s="380"/>
      <c r="OD405" s="281"/>
      <c r="OE405" s="281"/>
      <c r="OF405" s="328"/>
      <c r="OG405" s="255"/>
    </row>
    <row r="406" spans="4:397" ht="15" hidden="1" customHeight="1" x14ac:dyDescent="0.3">
      <c r="D406" s="21"/>
      <c r="NW406" s="357"/>
      <c r="NX406" s="380"/>
      <c r="NY406" s="380"/>
      <c r="OA406" s="256"/>
      <c r="OB406" s="256"/>
      <c r="OC406" s="380"/>
      <c r="OD406" s="281"/>
      <c r="OE406" s="281"/>
      <c r="OF406" s="328"/>
      <c r="OG406" s="255"/>
    </row>
    <row r="407" spans="4:397" ht="15" hidden="1" customHeight="1" x14ac:dyDescent="0.3">
      <c r="D407" s="21"/>
      <c r="NW407" s="357"/>
      <c r="NX407" s="380"/>
      <c r="NY407" s="380"/>
      <c r="OA407" s="256"/>
      <c r="OB407" s="256"/>
      <c r="OC407" s="380"/>
      <c r="OD407" s="281"/>
      <c r="OE407" s="281"/>
      <c r="OF407" s="328"/>
      <c r="OG407" s="255"/>
    </row>
    <row r="408" spans="4:397" ht="15" hidden="1" customHeight="1" x14ac:dyDescent="0.3">
      <c r="D408" s="26"/>
      <c r="NW408" s="357"/>
      <c r="NX408" s="380"/>
      <c r="NY408" s="380"/>
      <c r="OA408" s="256"/>
      <c r="OB408" s="256"/>
      <c r="OC408" s="380"/>
      <c r="OD408" s="281"/>
      <c r="OE408" s="281"/>
      <c r="OF408" s="328"/>
      <c r="OG408" s="255"/>
    </row>
    <row r="409" spans="4:397" ht="15" hidden="1" customHeight="1" x14ac:dyDescent="0.3">
      <c r="D409" s="26"/>
      <c r="NW409" s="357"/>
      <c r="NX409" s="380"/>
      <c r="NY409" s="380"/>
      <c r="OA409" s="256"/>
      <c r="OB409" s="256"/>
      <c r="OC409" s="380"/>
      <c r="OD409" s="281"/>
      <c r="OE409" s="281"/>
      <c r="OF409" s="328"/>
      <c r="OG409" s="255"/>
    </row>
    <row r="410" spans="4:397" ht="15" hidden="1" customHeight="1" x14ac:dyDescent="0.3">
      <c r="D410" s="21"/>
      <c r="NX410" s="380"/>
      <c r="NY410" s="380"/>
      <c r="OA410" s="256"/>
      <c r="OB410" s="256"/>
      <c r="OC410" s="380"/>
      <c r="OD410" s="281"/>
      <c r="OE410" s="281"/>
      <c r="OF410" s="328"/>
      <c r="OG410" s="255"/>
    </row>
    <row r="411" spans="4:397" ht="15" hidden="1" customHeight="1" x14ac:dyDescent="0.3">
      <c r="D411" s="21"/>
      <c r="NX411" s="380"/>
      <c r="NY411" s="380"/>
      <c r="OA411" s="256"/>
      <c r="OB411" s="256"/>
      <c r="OC411" s="380"/>
      <c r="OD411" s="281"/>
      <c r="OE411" s="281"/>
      <c r="OF411" s="328"/>
      <c r="OG411" s="255"/>
    </row>
    <row r="412" spans="4:397" ht="15" hidden="1" customHeight="1" x14ac:dyDescent="0.3">
      <c r="D412" s="21"/>
      <c r="NX412" s="380"/>
      <c r="NY412" s="380"/>
      <c r="OA412" s="256"/>
      <c r="OB412" s="256"/>
      <c r="OC412" s="380"/>
      <c r="OD412" s="281"/>
      <c r="OE412" s="281"/>
      <c r="OF412" s="328"/>
      <c r="OG412" s="255"/>
    </row>
    <row r="413" spans="4:397" ht="15" hidden="1" customHeight="1" x14ac:dyDescent="0.3">
      <c r="D413" s="21"/>
      <c r="NW413" s="357"/>
      <c r="NX413" s="380"/>
      <c r="NY413" s="380"/>
      <c r="OA413" s="256"/>
      <c r="OB413" s="256"/>
      <c r="OC413" s="380"/>
      <c r="OD413" s="281"/>
      <c r="OE413" s="281"/>
      <c r="OF413" s="328"/>
      <c r="OG413" s="255"/>
    </row>
    <row r="414" spans="4:397" ht="15" hidden="1" customHeight="1" x14ac:dyDescent="0.3">
      <c r="D414" s="21"/>
      <c r="NW414" s="357"/>
      <c r="NX414" s="380"/>
      <c r="NY414" s="380"/>
      <c r="OA414" s="256"/>
      <c r="OB414" s="256"/>
      <c r="OC414" s="380"/>
      <c r="OD414" s="281"/>
      <c r="OE414" s="281"/>
      <c r="OF414" s="328"/>
      <c r="OG414" s="255"/>
    </row>
    <row r="415" spans="4:397" ht="15" hidden="1" customHeight="1" x14ac:dyDescent="0.3">
      <c r="D415" s="21"/>
      <c r="NW415" s="357"/>
      <c r="NX415" s="380"/>
      <c r="NY415" s="380"/>
      <c r="OA415" s="256"/>
      <c r="OB415" s="256"/>
      <c r="OC415" s="380"/>
      <c r="OD415" s="281"/>
      <c r="OE415" s="281"/>
      <c r="OF415" s="328"/>
      <c r="OG415" s="255"/>
    </row>
    <row r="416" spans="4:397" ht="15" hidden="1" customHeight="1" x14ac:dyDescent="0.3">
      <c r="D416" s="21"/>
      <c r="NW416" s="357"/>
      <c r="NX416" s="380"/>
      <c r="NY416" s="380"/>
      <c r="OA416" s="256"/>
      <c r="OB416" s="256"/>
      <c r="OC416" s="380"/>
      <c r="OD416" s="281"/>
      <c r="OE416" s="281"/>
      <c r="OF416" s="328"/>
      <c r="OG416" s="255"/>
    </row>
    <row r="417" spans="4:397" ht="15" hidden="1" customHeight="1" x14ac:dyDescent="0.3">
      <c r="D417" s="21"/>
      <c r="NW417" s="357"/>
      <c r="NX417" s="380"/>
      <c r="NY417" s="380"/>
      <c r="OA417" s="256"/>
      <c r="OB417" s="256"/>
      <c r="OC417" s="380"/>
      <c r="OD417" s="281"/>
      <c r="OE417" s="281"/>
      <c r="OG417" s="255"/>
    </row>
    <row r="418" spans="4:397" ht="15" hidden="1" customHeight="1" x14ac:dyDescent="0.3">
      <c r="D418" s="21"/>
      <c r="NW418" s="357"/>
      <c r="NX418" s="380"/>
      <c r="NY418" s="380"/>
      <c r="OA418" s="256"/>
      <c r="OB418" s="256"/>
      <c r="OC418" s="380"/>
      <c r="OD418" s="281"/>
      <c r="OE418" s="281"/>
      <c r="OG418" s="255"/>
    </row>
    <row r="419" spans="4:397" ht="15" hidden="1" customHeight="1" x14ac:dyDescent="0.3">
      <c r="D419" s="21"/>
      <c r="NW419" s="357"/>
      <c r="NX419" s="380"/>
      <c r="NY419" s="380"/>
      <c r="OA419" s="256"/>
      <c r="OB419" s="256"/>
      <c r="OC419" s="380"/>
      <c r="OD419" s="281"/>
      <c r="OE419" s="281"/>
      <c r="OG419" s="255"/>
    </row>
    <row r="420" spans="4:397" ht="15" hidden="1" customHeight="1" x14ac:dyDescent="0.3">
      <c r="D420" s="21"/>
      <c r="NW420" s="357"/>
      <c r="NX420" s="380"/>
      <c r="NY420" s="380"/>
      <c r="OA420" s="256"/>
      <c r="OB420" s="256"/>
      <c r="OC420" s="380"/>
      <c r="OD420" s="281"/>
      <c r="OE420" s="281"/>
      <c r="OF420" s="328"/>
      <c r="OG420" s="255"/>
    </row>
    <row r="421" spans="4:397" ht="15" hidden="1" customHeight="1" x14ac:dyDescent="0.3">
      <c r="D421" s="21"/>
      <c r="NW421" s="357"/>
      <c r="NX421" s="380"/>
      <c r="NY421" s="380"/>
      <c r="OA421" s="256"/>
      <c r="OB421" s="256"/>
      <c r="OC421" s="380"/>
      <c r="OD421" s="281"/>
      <c r="OE421" s="281"/>
      <c r="OF421" s="328"/>
      <c r="OG421" s="255"/>
    </row>
    <row r="422" spans="4:397" ht="15" hidden="1" customHeight="1" x14ac:dyDescent="0.3">
      <c r="D422" s="21"/>
      <c r="NW422" s="357"/>
      <c r="NX422" s="380"/>
      <c r="NY422" s="380"/>
      <c r="OA422" s="256"/>
      <c r="OB422" s="256"/>
      <c r="OC422" s="380"/>
      <c r="OD422" s="281"/>
      <c r="OE422" s="281"/>
      <c r="OF422" s="328"/>
      <c r="OG422" s="255"/>
    </row>
    <row r="423" spans="4:397" ht="15" hidden="1" customHeight="1" x14ac:dyDescent="0.3">
      <c r="D423" s="26"/>
      <c r="NW423" s="357"/>
      <c r="NX423" s="380"/>
      <c r="NY423" s="380"/>
      <c r="OA423" s="256"/>
      <c r="OB423" s="256"/>
      <c r="OC423" s="380"/>
      <c r="OD423" s="281"/>
      <c r="OE423" s="281"/>
      <c r="OF423" s="328"/>
      <c r="OG423" s="255"/>
    </row>
    <row r="424" spans="4:397" ht="15" hidden="1" customHeight="1" x14ac:dyDescent="0.3">
      <c r="D424" s="26"/>
      <c r="NW424" s="357"/>
      <c r="NX424" s="380"/>
      <c r="NY424" s="380"/>
      <c r="OA424" s="256"/>
      <c r="OB424" s="256"/>
      <c r="OC424" s="380"/>
      <c r="OD424" s="281"/>
      <c r="OE424" s="281"/>
      <c r="OF424" s="328"/>
      <c r="OG424" s="255"/>
    </row>
    <row r="425" spans="4:397" ht="15" hidden="1" customHeight="1" x14ac:dyDescent="0.3">
      <c r="D425" s="21"/>
      <c r="NX425" s="380"/>
      <c r="NY425" s="380"/>
      <c r="OA425" s="256"/>
      <c r="OB425" s="256"/>
      <c r="OC425" s="380"/>
      <c r="OD425" s="281"/>
      <c r="OE425" s="281"/>
      <c r="OF425" s="328"/>
      <c r="OG425" s="255"/>
    </row>
    <row r="426" spans="4:397" ht="15" hidden="1" customHeight="1" x14ac:dyDescent="0.3">
      <c r="D426" s="21"/>
      <c r="NX426" s="380"/>
      <c r="NY426" s="380"/>
      <c r="OA426" s="256"/>
      <c r="OB426" s="256"/>
      <c r="OC426" s="380"/>
      <c r="OD426" s="281"/>
      <c r="OE426" s="281"/>
      <c r="OF426" s="328"/>
      <c r="OG426" s="255"/>
    </row>
    <row r="427" spans="4:397" ht="15" hidden="1" customHeight="1" x14ac:dyDescent="0.3">
      <c r="D427" s="21"/>
      <c r="NX427" s="380"/>
      <c r="NY427" s="380"/>
      <c r="OA427" s="256"/>
      <c r="OB427" s="256"/>
      <c r="OC427" s="380"/>
      <c r="OD427" s="281"/>
      <c r="OE427" s="281"/>
      <c r="OF427" s="328"/>
      <c r="OG427" s="255"/>
    </row>
    <row r="428" spans="4:397" ht="15" hidden="1" customHeight="1" x14ac:dyDescent="0.3">
      <c r="D428" s="21"/>
      <c r="NW428" s="357"/>
      <c r="NX428" s="380"/>
      <c r="NY428" s="380"/>
      <c r="OA428" s="256"/>
      <c r="OB428" s="256"/>
      <c r="OC428" s="380"/>
      <c r="OD428" s="281"/>
      <c r="OE428" s="281"/>
      <c r="OF428" s="328"/>
      <c r="OG428" s="255"/>
    </row>
    <row r="429" spans="4:397" ht="15" hidden="1" customHeight="1" x14ac:dyDescent="0.3">
      <c r="D429" s="21"/>
      <c r="NW429" s="357"/>
      <c r="NX429" s="380"/>
      <c r="NY429" s="380"/>
      <c r="OA429" s="256"/>
      <c r="OB429" s="256"/>
      <c r="OC429" s="380"/>
      <c r="OD429" s="281"/>
      <c r="OE429" s="281"/>
      <c r="OF429" s="328"/>
      <c r="OG429" s="255"/>
    </row>
    <row r="430" spans="4:397" ht="15" hidden="1" customHeight="1" x14ac:dyDescent="0.3">
      <c r="D430" s="21"/>
      <c r="NW430" s="357"/>
      <c r="NX430" s="380"/>
      <c r="NY430" s="380"/>
      <c r="OA430" s="256"/>
      <c r="OB430" s="256"/>
      <c r="OC430" s="380"/>
      <c r="OD430" s="281"/>
      <c r="OE430" s="281"/>
      <c r="OF430" s="328"/>
      <c r="OG430" s="255"/>
    </row>
    <row r="431" spans="4:397" ht="15" hidden="1" customHeight="1" x14ac:dyDescent="0.3">
      <c r="D431" s="21"/>
      <c r="NW431" s="357"/>
      <c r="NX431" s="380"/>
      <c r="NY431" s="380"/>
      <c r="OA431" s="256"/>
      <c r="OB431" s="256"/>
      <c r="OC431" s="380"/>
      <c r="OD431" s="281"/>
      <c r="OE431" s="281"/>
      <c r="OF431" s="328"/>
      <c r="OG431" s="255"/>
    </row>
    <row r="432" spans="4:397" ht="15" hidden="1" customHeight="1" x14ac:dyDescent="0.3">
      <c r="D432" s="21"/>
      <c r="NW432" s="357"/>
      <c r="NX432" s="380"/>
      <c r="NY432" s="380"/>
      <c r="OA432" s="256"/>
      <c r="OB432" s="256"/>
      <c r="OC432" s="380"/>
      <c r="OD432" s="281"/>
      <c r="OE432" s="281"/>
      <c r="OG432" s="255"/>
    </row>
    <row r="433" spans="4:397" ht="15" hidden="1" customHeight="1" x14ac:dyDescent="0.3">
      <c r="D433" s="21"/>
      <c r="NW433" s="357"/>
      <c r="NX433" s="380"/>
      <c r="NY433" s="380"/>
      <c r="OA433" s="256"/>
      <c r="OB433" s="256"/>
      <c r="OC433" s="380"/>
      <c r="OD433" s="281"/>
      <c r="OE433" s="281"/>
      <c r="OG433" s="255"/>
    </row>
    <row r="434" spans="4:397" ht="15" hidden="1" customHeight="1" x14ac:dyDescent="0.3">
      <c r="D434" s="21"/>
      <c r="NW434" s="357"/>
      <c r="NX434" s="380"/>
      <c r="NY434" s="380"/>
      <c r="OA434" s="256"/>
      <c r="OB434" s="256"/>
      <c r="OC434" s="380"/>
      <c r="OD434" s="281"/>
      <c r="OE434" s="281"/>
      <c r="OF434" s="328"/>
      <c r="OG434" s="255"/>
    </row>
    <row r="435" spans="4:397" ht="15" hidden="1" customHeight="1" x14ac:dyDescent="0.3">
      <c r="D435" s="21"/>
      <c r="NW435" s="357"/>
      <c r="NX435" s="380"/>
      <c r="NY435" s="380"/>
      <c r="OA435" s="256"/>
      <c r="OB435" s="256"/>
      <c r="OC435" s="380"/>
      <c r="OD435" s="281"/>
      <c r="OE435" s="281"/>
      <c r="OF435" s="328"/>
      <c r="OG435" s="255"/>
    </row>
    <row r="436" spans="4:397" ht="15" hidden="1" customHeight="1" x14ac:dyDescent="0.3">
      <c r="D436" s="21"/>
      <c r="NW436" s="357"/>
      <c r="NX436" s="380"/>
      <c r="NY436" s="380"/>
      <c r="OA436" s="256"/>
      <c r="OB436" s="256"/>
      <c r="OC436" s="380"/>
      <c r="OD436" s="281"/>
      <c r="OE436" s="281"/>
      <c r="OF436" s="328"/>
      <c r="OG436" s="255"/>
    </row>
    <row r="437" spans="4:397" ht="15" hidden="1" customHeight="1" x14ac:dyDescent="0.3">
      <c r="D437" s="21"/>
      <c r="NW437" s="357"/>
      <c r="NX437" s="380"/>
      <c r="NY437" s="380"/>
      <c r="OA437" s="256"/>
      <c r="OB437" s="256"/>
      <c r="OC437" s="380"/>
      <c r="OD437" s="281"/>
      <c r="OE437" s="281"/>
      <c r="OF437" s="328"/>
      <c r="OG437" s="255"/>
    </row>
    <row r="438" spans="4:397" ht="15" hidden="1" customHeight="1" x14ac:dyDescent="0.3">
      <c r="D438" s="26"/>
      <c r="NW438" s="357"/>
      <c r="NX438" s="380"/>
      <c r="NY438" s="380"/>
      <c r="OA438" s="256"/>
      <c r="OB438" s="256"/>
      <c r="OC438" s="380"/>
      <c r="OD438" s="281"/>
      <c r="OE438" s="281"/>
      <c r="OF438" s="328"/>
      <c r="OG438" s="255"/>
    </row>
    <row r="439" spans="4:397" ht="15" hidden="1" customHeight="1" x14ac:dyDescent="0.3">
      <c r="D439" s="26"/>
      <c r="NW439" s="357"/>
      <c r="NX439" s="380"/>
      <c r="NY439" s="380"/>
      <c r="OA439" s="256"/>
      <c r="OB439" s="256"/>
      <c r="OC439" s="380"/>
      <c r="OD439" s="281"/>
      <c r="OE439" s="281"/>
      <c r="OF439" s="328"/>
      <c r="OG439" s="255"/>
    </row>
    <row r="440" spans="4:397" ht="15" hidden="1" customHeight="1" x14ac:dyDescent="0.3">
      <c r="D440" s="21"/>
      <c r="NX440" s="380"/>
      <c r="NY440" s="380"/>
      <c r="OA440" s="256"/>
      <c r="OB440" s="256"/>
      <c r="OC440" s="380"/>
      <c r="OD440" s="281"/>
      <c r="OE440" s="281"/>
      <c r="OF440" s="328"/>
      <c r="OG440" s="255"/>
    </row>
    <row r="441" spans="4:397" ht="15" hidden="1" customHeight="1" x14ac:dyDescent="0.3">
      <c r="D441" s="21"/>
      <c r="NX441" s="380"/>
      <c r="NY441" s="380"/>
      <c r="OA441" s="256"/>
      <c r="OB441" s="256"/>
      <c r="OC441" s="380"/>
      <c r="OD441" s="281"/>
      <c r="OE441" s="281"/>
      <c r="OF441" s="328"/>
      <c r="OG441" s="255"/>
    </row>
    <row r="442" spans="4:397" ht="15" hidden="1" customHeight="1" x14ac:dyDescent="0.3">
      <c r="D442" s="21"/>
      <c r="NX442" s="380"/>
      <c r="NY442" s="380"/>
      <c r="OA442" s="256"/>
      <c r="OB442" s="256"/>
      <c r="OC442" s="380"/>
      <c r="OD442" s="281"/>
      <c r="OE442" s="281"/>
      <c r="OF442" s="328"/>
      <c r="OG442" s="255"/>
    </row>
    <row r="443" spans="4:397" ht="15" hidden="1" customHeight="1" x14ac:dyDescent="0.3">
      <c r="D443" s="21"/>
      <c r="NW443" s="357"/>
      <c r="NX443" s="380"/>
      <c r="NY443" s="380"/>
      <c r="OA443" s="256"/>
      <c r="OB443" s="256"/>
      <c r="OC443" s="380"/>
      <c r="OD443" s="281"/>
      <c r="OE443" s="281"/>
      <c r="OF443" s="328"/>
      <c r="OG443" s="255"/>
    </row>
    <row r="444" spans="4:397" ht="15" hidden="1" customHeight="1" x14ac:dyDescent="0.3">
      <c r="D444" s="21"/>
      <c r="NW444" s="357"/>
      <c r="NX444" s="380"/>
      <c r="NY444" s="380"/>
      <c r="OA444" s="256"/>
      <c r="OB444" s="256"/>
      <c r="OC444" s="380"/>
      <c r="OD444" s="281"/>
      <c r="OE444" s="281"/>
      <c r="OF444" s="328"/>
      <c r="OG444" s="255"/>
    </row>
    <row r="445" spans="4:397" ht="15" hidden="1" customHeight="1" x14ac:dyDescent="0.3">
      <c r="D445" s="21"/>
      <c r="NW445" s="357"/>
      <c r="NX445" s="380"/>
      <c r="NY445" s="380"/>
      <c r="OA445" s="256"/>
      <c r="OB445" s="256"/>
      <c r="OC445" s="380"/>
      <c r="OD445" s="281"/>
      <c r="OE445" s="281"/>
      <c r="OF445" s="328"/>
      <c r="OG445" s="255"/>
    </row>
    <row r="446" spans="4:397" ht="15" hidden="1" customHeight="1" x14ac:dyDescent="0.3">
      <c r="D446" s="21"/>
      <c r="NW446" s="357"/>
      <c r="NX446" s="380"/>
      <c r="NY446" s="380"/>
      <c r="OA446" s="256"/>
      <c r="OB446" s="256"/>
      <c r="OC446" s="380"/>
      <c r="OD446" s="281"/>
      <c r="OE446" s="281"/>
      <c r="OF446" s="328"/>
      <c r="OG446" s="255"/>
    </row>
    <row r="447" spans="4:397" ht="15" hidden="1" customHeight="1" x14ac:dyDescent="0.3">
      <c r="D447" s="21"/>
      <c r="NW447" s="357"/>
      <c r="NX447" s="380"/>
      <c r="NY447" s="380"/>
      <c r="OA447" s="256"/>
      <c r="OB447" s="256"/>
      <c r="OC447" s="380"/>
      <c r="OD447" s="281"/>
      <c r="OE447" s="281"/>
      <c r="OG447" s="255"/>
    </row>
    <row r="448" spans="4:397" ht="15" hidden="1" customHeight="1" x14ac:dyDescent="0.3">
      <c r="D448" s="21"/>
      <c r="NW448" s="357"/>
      <c r="NX448" s="380"/>
      <c r="NY448" s="380"/>
      <c r="OA448" s="256"/>
      <c r="OB448" s="256"/>
      <c r="OC448" s="380"/>
      <c r="OD448" s="281"/>
      <c r="OE448" s="281"/>
      <c r="OG448" s="255"/>
    </row>
    <row r="449" spans="4:397" ht="15" hidden="1" customHeight="1" x14ac:dyDescent="0.3">
      <c r="D449" s="21"/>
      <c r="NW449" s="357"/>
      <c r="NX449" s="380"/>
      <c r="NY449" s="380"/>
      <c r="OA449" s="256"/>
      <c r="OB449" s="256"/>
      <c r="OC449" s="380"/>
      <c r="OD449" s="281"/>
      <c r="OE449" s="281"/>
      <c r="OG449" s="255"/>
    </row>
    <row r="450" spans="4:397" ht="15" hidden="1" customHeight="1" x14ac:dyDescent="0.3">
      <c r="D450" s="21"/>
      <c r="NW450" s="357"/>
      <c r="NX450" s="380"/>
      <c r="NY450" s="380"/>
      <c r="OA450" s="256"/>
      <c r="OB450" s="256"/>
      <c r="OC450" s="380"/>
      <c r="OD450" s="281"/>
      <c r="OE450" s="281"/>
      <c r="OF450" s="328"/>
      <c r="OG450" s="255"/>
    </row>
    <row r="451" spans="4:397" ht="15" hidden="1" customHeight="1" x14ac:dyDescent="0.3">
      <c r="D451" s="21"/>
      <c r="NW451" s="357"/>
      <c r="NX451" s="380"/>
      <c r="NY451" s="380"/>
      <c r="OA451" s="256"/>
      <c r="OB451" s="256"/>
      <c r="OC451" s="380"/>
      <c r="OD451" s="281"/>
      <c r="OE451" s="281"/>
      <c r="OF451" s="328"/>
      <c r="OG451" s="255"/>
    </row>
    <row r="452" spans="4:397" ht="15" hidden="1" customHeight="1" x14ac:dyDescent="0.3">
      <c r="D452" s="21"/>
      <c r="NW452" s="357"/>
      <c r="NX452" s="380"/>
      <c r="NY452" s="380"/>
      <c r="OA452" s="256"/>
      <c r="OB452" s="256"/>
      <c r="OC452" s="380"/>
      <c r="OD452" s="281"/>
      <c r="OE452" s="281"/>
      <c r="OF452" s="328"/>
      <c r="OG452" s="255"/>
    </row>
    <row r="453" spans="4:397" ht="15" hidden="1" customHeight="1" x14ac:dyDescent="0.3">
      <c r="D453" s="26"/>
      <c r="NW453" s="357"/>
      <c r="NX453" s="380"/>
      <c r="NY453" s="380"/>
      <c r="OA453" s="256"/>
      <c r="OB453" s="256"/>
      <c r="OC453" s="380"/>
      <c r="OD453" s="281"/>
      <c r="OE453" s="281"/>
      <c r="OF453" s="328"/>
      <c r="OG453" s="255"/>
    </row>
    <row r="454" spans="4:397" ht="15" hidden="1" customHeight="1" x14ac:dyDescent="0.3">
      <c r="D454" s="26"/>
      <c r="NW454" s="357"/>
      <c r="NX454" s="380"/>
      <c r="NY454" s="380"/>
      <c r="OA454" s="256"/>
      <c r="OB454" s="256"/>
      <c r="OC454" s="380"/>
      <c r="OD454" s="281"/>
      <c r="OE454" s="281"/>
      <c r="OF454" s="328"/>
      <c r="OG454" s="255"/>
    </row>
    <row r="455" spans="4:397" ht="15" hidden="1" customHeight="1" x14ac:dyDescent="0.3">
      <c r="D455" s="21"/>
      <c r="NX455" s="380"/>
      <c r="NY455" s="380"/>
      <c r="OA455" s="256"/>
      <c r="OB455" s="256"/>
      <c r="OC455" s="380"/>
      <c r="OD455" s="281"/>
      <c r="OE455" s="281"/>
      <c r="OF455" s="328"/>
      <c r="OG455" s="255"/>
    </row>
    <row r="456" spans="4:397" ht="15" hidden="1" customHeight="1" x14ac:dyDescent="0.3">
      <c r="D456" s="21"/>
      <c r="NX456" s="380"/>
      <c r="NY456" s="380"/>
      <c r="OA456" s="256"/>
      <c r="OB456" s="256"/>
      <c r="OC456" s="380"/>
      <c r="OD456" s="281"/>
      <c r="OE456" s="281"/>
      <c r="OF456" s="328"/>
      <c r="OG456" s="255"/>
    </row>
    <row r="457" spans="4:397" ht="15" hidden="1" customHeight="1" x14ac:dyDescent="0.3">
      <c r="D457" s="21"/>
      <c r="NX457" s="380"/>
      <c r="NY457" s="380"/>
      <c r="OA457" s="256"/>
      <c r="OB457" s="256"/>
      <c r="OC457" s="380"/>
      <c r="OD457" s="281"/>
      <c r="OE457" s="281"/>
      <c r="OF457" s="328"/>
      <c r="OG457" s="255"/>
    </row>
    <row r="458" spans="4:397" ht="15" hidden="1" customHeight="1" x14ac:dyDescent="0.3">
      <c r="D458" s="21"/>
      <c r="NW458" s="357"/>
      <c r="NX458" s="380"/>
      <c r="NY458" s="380"/>
      <c r="OA458" s="256"/>
      <c r="OB458" s="256"/>
      <c r="OC458" s="380"/>
      <c r="OD458" s="281"/>
      <c r="OE458" s="281"/>
      <c r="OF458" s="328"/>
      <c r="OG458" s="255"/>
    </row>
    <row r="459" spans="4:397" ht="15" hidden="1" customHeight="1" x14ac:dyDescent="0.3">
      <c r="D459" s="21"/>
      <c r="NW459" s="357"/>
      <c r="NX459" s="380"/>
      <c r="NY459" s="380"/>
      <c r="OA459" s="256"/>
      <c r="OB459" s="256"/>
      <c r="OC459" s="380"/>
      <c r="OD459" s="281"/>
      <c r="OE459" s="281"/>
      <c r="OF459" s="328"/>
      <c r="OG459" s="255"/>
    </row>
    <row r="460" spans="4:397" ht="15" hidden="1" customHeight="1" x14ac:dyDescent="0.3">
      <c r="D460" s="21"/>
      <c r="NW460" s="357"/>
      <c r="NX460" s="380"/>
      <c r="NY460" s="380"/>
      <c r="OA460" s="256"/>
      <c r="OB460" s="256"/>
      <c r="OC460" s="380"/>
      <c r="OD460" s="281"/>
      <c r="OE460" s="281"/>
      <c r="OF460" s="328"/>
      <c r="OG460" s="255"/>
    </row>
    <row r="461" spans="4:397" ht="15" hidden="1" customHeight="1" x14ac:dyDescent="0.3">
      <c r="D461" s="21"/>
      <c r="NW461" s="357"/>
      <c r="NX461" s="380"/>
      <c r="NY461" s="380"/>
      <c r="OA461" s="256"/>
      <c r="OB461" s="256"/>
      <c r="OC461" s="380"/>
      <c r="OD461" s="281"/>
      <c r="OE461" s="281"/>
      <c r="OF461" s="328"/>
      <c r="OG461" s="255"/>
    </row>
    <row r="462" spans="4:397" ht="15" hidden="1" customHeight="1" x14ac:dyDescent="0.3">
      <c r="D462" s="21"/>
      <c r="NW462" s="357"/>
      <c r="NX462" s="380"/>
      <c r="NY462" s="380"/>
      <c r="OA462" s="256"/>
      <c r="OB462" s="256"/>
      <c r="OC462" s="380"/>
      <c r="OD462" s="281"/>
      <c r="OE462" s="281"/>
      <c r="OG462" s="255"/>
    </row>
    <row r="463" spans="4:397" ht="15" hidden="1" customHeight="1" x14ac:dyDescent="0.3">
      <c r="D463" s="21"/>
      <c r="NW463" s="357"/>
      <c r="NX463" s="380"/>
      <c r="NY463" s="380"/>
      <c r="OA463" s="256"/>
      <c r="OB463" s="256"/>
      <c r="OC463" s="380"/>
      <c r="OD463" s="281"/>
      <c r="OE463" s="281"/>
      <c r="OG463" s="255"/>
    </row>
    <row r="464" spans="4:397" ht="15" hidden="1" customHeight="1" x14ac:dyDescent="0.3">
      <c r="D464" s="21"/>
      <c r="NW464" s="357"/>
      <c r="NX464" s="380"/>
      <c r="NY464" s="380"/>
      <c r="OA464" s="256"/>
      <c r="OB464" s="256"/>
      <c r="OC464" s="380"/>
      <c r="OD464" s="281"/>
      <c r="OE464" s="281"/>
      <c r="OF464" s="328"/>
      <c r="OG464" s="255"/>
    </row>
    <row r="465" spans="4:397" ht="15" hidden="1" customHeight="1" x14ac:dyDescent="0.3">
      <c r="D465" s="21"/>
      <c r="NW465" s="357"/>
      <c r="NX465" s="380"/>
      <c r="NY465" s="380"/>
      <c r="OA465" s="256"/>
      <c r="OB465" s="256"/>
      <c r="OC465" s="380"/>
      <c r="OD465" s="281"/>
      <c r="OE465" s="281"/>
      <c r="OF465" s="328"/>
      <c r="OG465" s="255"/>
    </row>
    <row r="466" spans="4:397" ht="15" hidden="1" customHeight="1" x14ac:dyDescent="0.3">
      <c r="D466" s="21"/>
      <c r="NW466" s="357"/>
      <c r="NX466" s="380"/>
      <c r="NY466" s="380"/>
      <c r="OA466" s="256"/>
      <c r="OB466" s="256"/>
      <c r="OC466" s="380"/>
      <c r="OD466" s="281"/>
      <c r="OE466" s="281"/>
      <c r="OF466" s="328"/>
      <c r="OG466" s="255"/>
    </row>
    <row r="467" spans="4:397" ht="15" hidden="1" customHeight="1" x14ac:dyDescent="0.3">
      <c r="D467" s="21"/>
      <c r="NW467" s="357"/>
      <c r="NX467" s="380"/>
      <c r="NY467" s="380"/>
      <c r="OA467" s="256"/>
      <c r="OB467" s="256"/>
      <c r="OC467" s="380"/>
      <c r="OD467" s="281"/>
      <c r="OE467" s="281"/>
      <c r="OF467" s="328"/>
      <c r="OG467" s="255"/>
    </row>
    <row r="468" spans="4:397" ht="15" hidden="1" customHeight="1" x14ac:dyDescent="0.3">
      <c r="D468" s="26"/>
      <c r="NW468" s="357"/>
      <c r="NX468" s="380"/>
      <c r="NY468" s="380"/>
      <c r="OA468" s="256"/>
      <c r="OB468" s="256"/>
      <c r="OC468" s="380"/>
      <c r="OD468" s="281"/>
      <c r="OE468" s="281"/>
      <c r="OF468" s="328"/>
      <c r="OG468" s="255"/>
    </row>
    <row r="469" spans="4:397" ht="15" hidden="1" customHeight="1" x14ac:dyDescent="0.3">
      <c r="D469" s="26"/>
      <c r="NW469" s="357"/>
      <c r="NX469" s="380"/>
      <c r="NY469" s="380"/>
      <c r="OA469" s="256"/>
      <c r="OB469" s="256"/>
      <c r="OC469" s="380"/>
      <c r="OD469" s="118"/>
      <c r="OE469" s="118"/>
      <c r="OF469" s="328"/>
      <c r="OG469" s="255"/>
    </row>
    <row r="470" spans="4:397" ht="15" hidden="1" customHeight="1" x14ac:dyDescent="0.3">
      <c r="D470" s="21"/>
      <c r="NX470" s="380"/>
      <c r="NY470" s="380"/>
      <c r="OA470" s="256"/>
      <c r="OB470" s="256"/>
      <c r="OC470" s="380"/>
      <c r="OD470" s="281"/>
      <c r="OE470" s="281"/>
      <c r="OF470" s="328"/>
      <c r="OG470" s="255"/>
    </row>
    <row r="471" spans="4:397" ht="15" hidden="1" customHeight="1" x14ac:dyDescent="0.3">
      <c r="D471" s="21"/>
      <c r="NX471" s="380"/>
      <c r="NY471" s="380"/>
      <c r="OA471" s="256"/>
      <c r="OB471" s="256"/>
      <c r="OC471" s="380"/>
      <c r="OD471" s="281"/>
      <c r="OE471" s="281"/>
      <c r="OF471" s="328"/>
      <c r="OG471" s="255"/>
    </row>
    <row r="472" spans="4:397" ht="15" hidden="1" customHeight="1" x14ac:dyDescent="0.3">
      <c r="D472" s="21"/>
      <c r="NX472" s="380"/>
      <c r="NY472" s="380"/>
      <c r="OA472" s="256"/>
      <c r="OB472" s="256"/>
      <c r="OC472" s="380"/>
      <c r="OD472" s="281"/>
      <c r="OE472" s="281"/>
      <c r="OF472" s="328"/>
      <c r="OG472" s="255"/>
    </row>
    <row r="473" spans="4:397" ht="15" hidden="1" customHeight="1" x14ac:dyDescent="0.3">
      <c r="D473" s="21"/>
      <c r="NW473" s="357"/>
      <c r="NX473" s="380"/>
      <c r="NY473" s="380"/>
      <c r="OA473" s="256"/>
      <c r="OB473" s="256"/>
      <c r="OC473" s="380"/>
      <c r="OD473" s="281"/>
      <c r="OE473" s="281"/>
      <c r="OF473" s="328"/>
      <c r="OG473" s="255"/>
    </row>
    <row r="474" spans="4:397" ht="15" hidden="1" customHeight="1" x14ac:dyDescent="0.3">
      <c r="D474" s="21"/>
      <c r="NW474" s="357"/>
      <c r="NX474" s="380"/>
      <c r="NY474" s="380"/>
      <c r="OA474" s="256"/>
      <c r="OB474" s="256"/>
      <c r="OC474" s="380"/>
      <c r="OD474" s="281"/>
      <c r="OE474" s="281"/>
      <c r="OF474" s="328"/>
      <c r="OG474" s="255"/>
    </row>
    <row r="475" spans="4:397" ht="15" hidden="1" customHeight="1" x14ac:dyDescent="0.3">
      <c r="D475" s="21"/>
      <c r="NW475" s="357"/>
      <c r="NX475" s="380"/>
      <c r="NY475" s="380"/>
      <c r="OA475" s="256"/>
      <c r="OB475" s="256"/>
      <c r="OC475" s="380"/>
      <c r="OD475" s="281"/>
      <c r="OE475" s="281"/>
      <c r="OF475" s="328"/>
      <c r="OG475" s="255"/>
    </row>
    <row r="476" spans="4:397" ht="15" hidden="1" customHeight="1" x14ac:dyDescent="0.3">
      <c r="D476" s="21"/>
      <c r="NW476" s="357"/>
      <c r="NX476" s="380"/>
      <c r="NY476" s="380"/>
      <c r="OA476" s="256"/>
      <c r="OB476" s="256"/>
      <c r="OC476" s="380"/>
      <c r="OD476" s="281"/>
      <c r="OE476" s="281"/>
      <c r="OF476" s="328"/>
      <c r="OG476" s="255"/>
    </row>
    <row r="477" spans="4:397" ht="15" hidden="1" customHeight="1" x14ac:dyDescent="0.3">
      <c r="D477" s="21"/>
      <c r="NW477" s="357"/>
      <c r="NX477" s="380"/>
      <c r="NY477" s="380"/>
      <c r="OA477" s="256"/>
      <c r="OB477" s="256"/>
      <c r="OC477" s="380"/>
      <c r="OD477" s="281"/>
      <c r="OE477" s="281"/>
      <c r="OG477" s="255"/>
    </row>
    <row r="478" spans="4:397" ht="15" hidden="1" customHeight="1" x14ac:dyDescent="0.3">
      <c r="D478" s="21"/>
      <c r="NW478" s="357"/>
      <c r="NX478" s="380"/>
      <c r="NY478" s="380"/>
      <c r="OA478" s="256"/>
      <c r="OB478" s="256"/>
      <c r="OC478" s="380"/>
      <c r="OD478" s="281"/>
      <c r="OE478" s="281"/>
      <c r="OG478" s="255"/>
    </row>
    <row r="479" spans="4:397" ht="15" hidden="1" customHeight="1" x14ac:dyDescent="0.3">
      <c r="D479" s="21"/>
      <c r="NW479" s="357"/>
      <c r="NX479" s="380"/>
      <c r="NY479" s="380"/>
      <c r="OA479" s="256"/>
      <c r="OB479" s="256"/>
      <c r="OC479" s="380"/>
      <c r="OD479" s="281"/>
      <c r="OE479" s="281"/>
      <c r="OG479" s="255"/>
    </row>
    <row r="480" spans="4:397" ht="15" hidden="1" customHeight="1" x14ac:dyDescent="0.3">
      <c r="D480" s="21"/>
      <c r="NW480" s="357"/>
      <c r="NX480" s="380"/>
      <c r="NY480" s="380"/>
      <c r="OA480" s="256"/>
      <c r="OB480" s="256"/>
      <c r="OC480" s="380"/>
      <c r="OD480" s="281"/>
      <c r="OE480" s="281"/>
      <c r="OF480" s="328"/>
      <c r="OG480" s="255"/>
    </row>
    <row r="481" spans="4:397" ht="15" hidden="1" customHeight="1" x14ac:dyDescent="0.3">
      <c r="D481" s="21"/>
      <c r="NW481" s="357"/>
      <c r="NX481" s="380"/>
      <c r="NY481" s="380"/>
      <c r="OA481" s="256"/>
      <c r="OB481" s="256"/>
      <c r="OC481" s="380"/>
      <c r="OD481" s="281"/>
      <c r="OE481" s="281"/>
      <c r="OF481" s="328"/>
      <c r="OG481" s="255"/>
    </row>
    <row r="482" spans="4:397" ht="15" hidden="1" customHeight="1" x14ac:dyDescent="0.3">
      <c r="D482" s="21"/>
      <c r="NW482" s="357"/>
      <c r="NX482" s="380"/>
      <c r="NY482" s="380"/>
      <c r="OA482" s="256"/>
      <c r="OB482" s="256"/>
      <c r="OC482" s="380"/>
      <c r="OD482" s="281"/>
      <c r="OE482" s="281"/>
      <c r="OF482" s="328"/>
      <c r="OG482" s="255"/>
    </row>
    <row r="483" spans="4:397" ht="15" hidden="1" customHeight="1" x14ac:dyDescent="0.3">
      <c r="D483" s="26"/>
      <c r="NW483" s="357"/>
      <c r="NX483" s="380"/>
      <c r="NY483" s="380"/>
      <c r="OA483" s="256"/>
      <c r="OB483" s="256"/>
      <c r="OC483" s="380"/>
      <c r="OD483" s="281"/>
      <c r="OE483" s="281"/>
      <c r="OF483" s="328"/>
      <c r="OG483" s="255"/>
    </row>
    <row r="484" spans="4:397" ht="15" hidden="1" customHeight="1" x14ac:dyDescent="0.3">
      <c r="D484" s="26"/>
      <c r="NW484" s="357"/>
      <c r="NX484" s="380"/>
      <c r="NY484" s="380"/>
      <c r="OA484" s="256"/>
      <c r="OB484" s="256"/>
      <c r="OC484" s="380"/>
      <c r="OD484" s="281"/>
      <c r="OE484" s="281"/>
      <c r="OF484" s="328"/>
      <c r="OG484" s="255"/>
    </row>
    <row r="485" spans="4:397" ht="15" hidden="1" customHeight="1" x14ac:dyDescent="0.3">
      <c r="D485" s="21"/>
      <c r="NX485" s="380"/>
      <c r="NY485" s="380"/>
      <c r="OA485" s="256"/>
      <c r="OB485" s="256"/>
      <c r="OC485" s="380"/>
      <c r="OD485" s="281"/>
      <c r="OE485" s="281"/>
      <c r="OF485" s="328"/>
      <c r="OG485" s="255"/>
    </row>
    <row r="486" spans="4:397" ht="15" hidden="1" customHeight="1" x14ac:dyDescent="0.3">
      <c r="D486" s="21"/>
      <c r="NX486" s="380"/>
      <c r="NY486" s="380"/>
      <c r="OA486" s="256"/>
      <c r="OB486" s="256"/>
      <c r="OC486" s="380"/>
      <c r="OD486" s="281"/>
      <c r="OE486" s="281"/>
      <c r="OF486" s="328"/>
      <c r="OG486" s="255"/>
    </row>
    <row r="487" spans="4:397" ht="15" hidden="1" customHeight="1" x14ac:dyDescent="0.3">
      <c r="D487" s="21"/>
      <c r="NX487" s="380"/>
      <c r="NY487" s="380"/>
      <c r="OA487" s="256"/>
      <c r="OB487" s="256"/>
      <c r="OC487" s="380"/>
      <c r="OD487" s="281"/>
      <c r="OE487" s="281"/>
      <c r="OF487" s="328"/>
      <c r="OG487" s="255"/>
    </row>
    <row r="488" spans="4:397" ht="15" hidden="1" customHeight="1" x14ac:dyDescent="0.3">
      <c r="D488" s="21"/>
      <c r="NW488" s="357"/>
      <c r="NX488" s="380"/>
      <c r="NY488" s="380"/>
      <c r="OA488" s="256"/>
      <c r="OB488" s="256"/>
      <c r="OC488" s="380"/>
      <c r="OD488" s="281"/>
      <c r="OE488" s="281"/>
      <c r="OF488" s="328"/>
      <c r="OG488" s="255"/>
    </row>
    <row r="489" spans="4:397" ht="15" hidden="1" customHeight="1" x14ac:dyDescent="0.3">
      <c r="D489" s="21"/>
      <c r="NW489" s="357"/>
      <c r="NX489" s="380"/>
      <c r="NY489" s="380"/>
      <c r="OA489" s="256"/>
      <c r="OB489" s="256"/>
      <c r="OC489" s="380"/>
      <c r="OD489" s="281"/>
      <c r="OE489" s="281"/>
      <c r="OF489" s="328"/>
      <c r="OG489" s="255"/>
    </row>
    <row r="490" spans="4:397" ht="15" hidden="1" customHeight="1" x14ac:dyDescent="0.3">
      <c r="D490" s="21"/>
      <c r="NW490" s="357"/>
      <c r="NX490" s="380"/>
      <c r="NY490" s="380"/>
      <c r="OA490" s="256"/>
      <c r="OB490" s="256"/>
      <c r="OC490" s="380"/>
      <c r="OD490" s="281"/>
      <c r="OE490" s="281"/>
      <c r="OF490" s="328"/>
      <c r="OG490" s="255"/>
    </row>
    <row r="491" spans="4:397" ht="15" hidden="1" customHeight="1" x14ac:dyDescent="0.3">
      <c r="D491" s="21"/>
      <c r="NW491" s="357"/>
      <c r="NX491" s="380"/>
      <c r="NY491" s="380"/>
      <c r="OA491" s="256"/>
      <c r="OB491" s="256"/>
      <c r="OC491" s="380"/>
      <c r="OD491" s="281"/>
      <c r="OE491" s="281"/>
      <c r="OF491" s="328"/>
      <c r="OG491" s="255"/>
    </row>
    <row r="492" spans="4:397" ht="15" hidden="1" customHeight="1" x14ac:dyDescent="0.3">
      <c r="D492" s="21"/>
      <c r="NW492" s="357"/>
      <c r="NX492" s="380"/>
      <c r="NY492" s="380"/>
      <c r="OA492" s="256"/>
      <c r="OB492" s="256"/>
      <c r="OC492" s="380"/>
      <c r="OD492" s="281"/>
      <c r="OE492" s="281"/>
      <c r="OG492" s="255"/>
    </row>
    <row r="493" spans="4:397" ht="15" hidden="1" customHeight="1" x14ac:dyDescent="0.3">
      <c r="D493" s="21"/>
      <c r="NW493" s="357"/>
      <c r="NX493" s="380"/>
      <c r="NY493" s="380"/>
      <c r="OA493" s="256"/>
      <c r="OB493" s="256"/>
      <c r="OC493" s="380"/>
      <c r="OD493" s="281"/>
      <c r="OE493" s="281"/>
      <c r="OG493" s="255"/>
    </row>
    <row r="494" spans="4:397" ht="15" hidden="1" customHeight="1" x14ac:dyDescent="0.3">
      <c r="D494" s="21"/>
      <c r="NW494" s="357"/>
      <c r="NX494" s="380"/>
      <c r="NY494" s="380"/>
      <c r="OA494" s="256"/>
      <c r="OB494" s="256"/>
      <c r="OC494" s="380"/>
      <c r="OD494" s="281"/>
      <c r="OE494" s="281"/>
      <c r="OF494" s="328"/>
      <c r="OG494" s="255"/>
    </row>
    <row r="495" spans="4:397" ht="15" hidden="1" customHeight="1" x14ac:dyDescent="0.3">
      <c r="D495" s="21"/>
      <c r="NW495" s="357"/>
      <c r="NX495" s="380"/>
      <c r="NY495" s="380"/>
      <c r="OA495" s="256"/>
      <c r="OB495" s="256"/>
      <c r="OC495" s="380"/>
      <c r="OD495" s="281"/>
      <c r="OE495" s="281"/>
      <c r="OF495" s="328"/>
      <c r="OG495" s="255"/>
    </row>
    <row r="496" spans="4:397" ht="15" hidden="1" customHeight="1" x14ac:dyDescent="0.3">
      <c r="D496" s="21"/>
      <c r="NW496" s="357"/>
      <c r="NX496" s="380"/>
      <c r="NY496" s="380"/>
      <c r="OA496" s="256"/>
      <c r="OB496" s="256"/>
      <c r="OC496" s="380"/>
      <c r="OD496" s="281"/>
      <c r="OE496" s="281"/>
      <c r="OF496" s="328"/>
      <c r="OG496" s="255"/>
    </row>
    <row r="497" spans="4:397" ht="15" hidden="1" customHeight="1" x14ac:dyDescent="0.3">
      <c r="D497" s="21"/>
      <c r="NW497" s="357"/>
      <c r="NX497" s="380"/>
      <c r="NY497" s="380"/>
      <c r="OA497" s="256"/>
      <c r="OB497" s="256"/>
      <c r="OC497" s="380"/>
      <c r="OD497" s="281"/>
      <c r="OE497" s="281"/>
      <c r="OF497" s="328"/>
      <c r="OG497" s="255"/>
    </row>
    <row r="498" spans="4:397" ht="15" hidden="1" customHeight="1" x14ac:dyDescent="0.3">
      <c r="D498" s="26"/>
      <c r="NW498" s="357"/>
      <c r="NX498" s="380"/>
      <c r="NY498" s="380"/>
      <c r="OA498" s="256"/>
      <c r="OB498" s="256"/>
      <c r="OC498" s="380"/>
      <c r="OD498" s="281"/>
      <c r="OE498" s="281"/>
      <c r="OF498" s="328"/>
      <c r="OG498" s="255"/>
    </row>
    <row r="499" spans="4:397" ht="15" hidden="1" customHeight="1" x14ac:dyDescent="0.3">
      <c r="D499" s="26"/>
      <c r="NW499" s="357"/>
      <c r="NX499" s="380"/>
      <c r="NY499" s="380"/>
      <c r="OA499" s="256"/>
      <c r="OB499" s="256"/>
      <c r="OC499" s="380"/>
      <c r="OD499" s="281"/>
      <c r="OE499" s="281"/>
      <c r="OF499" s="328"/>
      <c r="OG499" s="255"/>
    </row>
    <row r="500" spans="4:397" ht="15" hidden="1" customHeight="1" x14ac:dyDescent="0.3">
      <c r="D500" s="21"/>
      <c r="NX500" s="380"/>
      <c r="NY500" s="380"/>
      <c r="OA500" s="256"/>
      <c r="OB500" s="256"/>
      <c r="OC500" s="380"/>
      <c r="OD500" s="281"/>
      <c r="OE500" s="281"/>
      <c r="OF500" s="328"/>
      <c r="OG500" s="255"/>
    </row>
    <row r="501" spans="4:397" ht="15" hidden="1" customHeight="1" x14ac:dyDescent="0.3">
      <c r="D501" s="21"/>
      <c r="NX501" s="380"/>
      <c r="NY501" s="380"/>
      <c r="OA501" s="256"/>
      <c r="OB501" s="256"/>
      <c r="OC501" s="380"/>
      <c r="OD501" s="281"/>
      <c r="OE501" s="281"/>
      <c r="OF501" s="328"/>
      <c r="OG501" s="255"/>
    </row>
    <row r="502" spans="4:397" ht="15" hidden="1" customHeight="1" x14ac:dyDescent="0.3">
      <c r="D502" s="21"/>
      <c r="NX502" s="380"/>
      <c r="NY502" s="380"/>
      <c r="OA502" s="256"/>
      <c r="OB502" s="256"/>
      <c r="OC502" s="380"/>
      <c r="OD502" s="281"/>
      <c r="OE502" s="281"/>
      <c r="OF502" s="328"/>
      <c r="OG502" s="255"/>
    </row>
    <row r="503" spans="4:397" ht="15" hidden="1" customHeight="1" x14ac:dyDescent="0.3">
      <c r="D503" s="21"/>
      <c r="NW503" s="357"/>
      <c r="NX503" s="380"/>
      <c r="NY503" s="380"/>
      <c r="OA503" s="256"/>
      <c r="OB503" s="256"/>
      <c r="OC503" s="380"/>
      <c r="OD503" s="281"/>
      <c r="OE503" s="281"/>
      <c r="OF503" s="328"/>
      <c r="OG503" s="255"/>
    </row>
    <row r="504" spans="4:397" ht="15" hidden="1" customHeight="1" x14ac:dyDescent="0.3">
      <c r="D504" s="26"/>
      <c r="NW504" s="357"/>
      <c r="NX504" s="380"/>
      <c r="NY504" s="380"/>
      <c r="OA504" s="256"/>
      <c r="OB504" s="256"/>
      <c r="OC504" s="380"/>
      <c r="OD504" s="281"/>
      <c r="OE504" s="281"/>
      <c r="OF504" s="328"/>
      <c r="OG504" s="255"/>
    </row>
    <row r="505" spans="4:397" ht="15" hidden="1" customHeight="1" x14ac:dyDescent="0.3">
      <c r="D505" s="9"/>
      <c r="NW505" s="357"/>
      <c r="NX505" s="380"/>
      <c r="NY505" s="380"/>
      <c r="OA505" s="256"/>
      <c r="OB505" s="256"/>
      <c r="OC505" s="380"/>
      <c r="OD505" s="281"/>
      <c r="OE505" s="281"/>
      <c r="OF505" s="328"/>
      <c r="OG505" s="255"/>
    </row>
    <row r="506" spans="4:397" ht="15" hidden="1" customHeight="1" x14ac:dyDescent="0.3">
      <c r="D506" s="9"/>
      <c r="NW506" s="357"/>
      <c r="NX506" s="380"/>
      <c r="NY506" s="380"/>
      <c r="OA506" s="256"/>
      <c r="OB506" s="256"/>
      <c r="OC506" s="380"/>
      <c r="OD506" s="281"/>
      <c r="OE506" s="281"/>
      <c r="OF506" s="328"/>
      <c r="OG506" s="255"/>
    </row>
    <row r="507" spans="4:397" ht="15" hidden="1" customHeight="1" x14ac:dyDescent="0.3">
      <c r="D507" s="17"/>
      <c r="NW507" s="357"/>
      <c r="NX507" s="380"/>
      <c r="NY507" s="380"/>
      <c r="OA507" s="256"/>
      <c r="OB507" s="256"/>
      <c r="OC507" s="380"/>
      <c r="OD507" s="281"/>
      <c r="OE507" s="281"/>
      <c r="OG507" s="255"/>
    </row>
    <row r="508" spans="4:397" ht="15" hidden="1" customHeight="1" x14ac:dyDescent="0.3">
      <c r="NW508" s="357"/>
      <c r="NX508" s="380"/>
      <c r="NY508" s="380"/>
      <c r="OA508" s="256"/>
      <c r="OB508" s="256"/>
      <c r="OC508" s="380"/>
      <c r="OD508" s="281"/>
      <c r="OE508" s="281"/>
      <c r="OG508" s="255"/>
    </row>
    <row r="509" spans="4:397" ht="15" hidden="1" customHeight="1" x14ac:dyDescent="0.3">
      <c r="NW509" s="357"/>
      <c r="NX509" s="380"/>
      <c r="NY509" s="380"/>
      <c r="OA509" s="256"/>
      <c r="OB509" s="256"/>
      <c r="OC509" s="380"/>
      <c r="OD509" s="281"/>
      <c r="OE509" s="281"/>
      <c r="OG509" s="255"/>
    </row>
    <row r="510" spans="4:397" ht="15" hidden="1" customHeight="1" x14ac:dyDescent="0.3">
      <c r="NW510" s="357"/>
      <c r="NX510" s="380"/>
      <c r="NY510" s="380"/>
      <c r="OA510" s="256"/>
      <c r="OB510" s="256"/>
      <c r="OC510" s="380"/>
      <c r="OD510" s="281"/>
      <c r="OE510" s="281"/>
      <c r="OF510" s="328"/>
      <c r="OG510" s="255"/>
    </row>
    <row r="511" spans="4:397" ht="15" hidden="1" customHeight="1" x14ac:dyDescent="0.3">
      <c r="NW511" s="357"/>
      <c r="NX511" s="380"/>
      <c r="NY511" s="380"/>
      <c r="OA511" s="256"/>
      <c r="OB511" s="256"/>
      <c r="OC511" s="380"/>
      <c r="OD511" s="281"/>
      <c r="OE511" s="281"/>
      <c r="OF511" s="328"/>
      <c r="OG511" s="255"/>
    </row>
    <row r="512" spans="4:397" ht="15" hidden="1" customHeight="1" x14ac:dyDescent="0.3">
      <c r="NW512" s="357"/>
      <c r="NX512" s="380"/>
      <c r="NY512" s="380"/>
      <c r="OA512" s="256"/>
      <c r="OB512" s="256"/>
      <c r="OC512" s="380"/>
      <c r="OD512" s="281"/>
      <c r="OE512" s="281"/>
      <c r="OF512" s="328"/>
      <c r="OG512" s="255"/>
    </row>
    <row r="513" spans="387:397" ht="15" hidden="1" customHeight="1" x14ac:dyDescent="0.3">
      <c r="NW513" s="357"/>
      <c r="NX513" s="380"/>
      <c r="NY513" s="380"/>
      <c r="OA513" s="256"/>
      <c r="OB513" s="256"/>
      <c r="OC513" s="380"/>
      <c r="OD513" s="281"/>
      <c r="OE513" s="281"/>
      <c r="OF513" s="328"/>
      <c r="OG513" s="255"/>
    </row>
    <row r="514" spans="387:397" ht="15" hidden="1" customHeight="1" x14ac:dyDescent="0.3">
      <c r="NW514" s="357"/>
      <c r="NX514" s="380"/>
      <c r="NY514" s="380"/>
      <c r="OA514" s="256"/>
      <c r="OB514" s="256"/>
      <c r="OC514" s="380"/>
      <c r="OD514" s="281"/>
      <c r="OE514" s="281"/>
      <c r="OF514" s="328"/>
      <c r="OG514" s="255"/>
    </row>
    <row r="515" spans="387:397" ht="15" hidden="1" customHeight="1" x14ac:dyDescent="0.3">
      <c r="NX515" s="380"/>
      <c r="NY515" s="380"/>
      <c r="OA515" s="256"/>
      <c r="OB515" s="256"/>
      <c r="OC515" s="380"/>
      <c r="OD515" s="281"/>
      <c r="OE515" s="281"/>
      <c r="OF515" s="328"/>
      <c r="OG515" s="255"/>
    </row>
    <row r="516" spans="387:397" ht="15" hidden="1" customHeight="1" x14ac:dyDescent="0.3">
      <c r="NX516" s="380"/>
      <c r="NY516" s="380"/>
      <c r="OA516" s="256"/>
      <c r="OB516" s="256"/>
      <c r="OC516" s="380"/>
      <c r="OD516" s="281"/>
      <c r="OE516" s="281"/>
      <c r="OF516" s="328"/>
      <c r="OG516" s="255"/>
    </row>
    <row r="517" spans="387:397" ht="15" hidden="1" customHeight="1" x14ac:dyDescent="0.3">
      <c r="NX517" s="380"/>
      <c r="NY517" s="380"/>
      <c r="OA517" s="256"/>
      <c r="OB517" s="256"/>
      <c r="OC517" s="380"/>
      <c r="OD517" s="281"/>
      <c r="OE517" s="281"/>
      <c r="OF517" s="328"/>
      <c r="OG517" s="255"/>
    </row>
    <row r="518" spans="387:397" ht="15" hidden="1" customHeight="1" x14ac:dyDescent="0.3">
      <c r="NW518" s="357"/>
      <c r="NX518" s="380"/>
      <c r="NY518" s="380"/>
      <c r="OA518" s="256"/>
      <c r="OB518" s="256"/>
      <c r="OC518" s="380"/>
      <c r="OD518" s="281"/>
      <c r="OE518" s="281"/>
      <c r="OF518" s="328"/>
      <c r="OG518" s="255"/>
    </row>
    <row r="519" spans="387:397" ht="15" hidden="1" customHeight="1" x14ac:dyDescent="0.3">
      <c r="NW519" s="357"/>
      <c r="NX519" s="380"/>
      <c r="NY519" s="380"/>
      <c r="OA519" s="256"/>
      <c r="OB519" s="256"/>
      <c r="OC519" s="380"/>
      <c r="OD519" s="281"/>
      <c r="OE519" s="281"/>
      <c r="OF519" s="328"/>
      <c r="OG519" s="255"/>
    </row>
    <row r="520" spans="387:397" ht="15" hidden="1" customHeight="1" x14ac:dyDescent="0.3">
      <c r="NW520" s="357"/>
      <c r="NX520" s="380"/>
      <c r="NY520" s="380"/>
      <c r="OA520" s="256"/>
      <c r="OB520" s="256"/>
      <c r="OC520" s="380"/>
      <c r="OD520" s="281"/>
      <c r="OE520" s="281"/>
      <c r="OF520" s="328"/>
      <c r="OG520" s="255"/>
    </row>
    <row r="521" spans="387:397" ht="15" hidden="1" customHeight="1" x14ac:dyDescent="0.3">
      <c r="NW521" s="357"/>
      <c r="NX521" s="380"/>
      <c r="NY521" s="380"/>
      <c r="OA521" s="256"/>
      <c r="OB521" s="256"/>
      <c r="OC521" s="380"/>
      <c r="OD521" s="281"/>
      <c r="OE521" s="281"/>
      <c r="OF521" s="328"/>
      <c r="OG521" s="255"/>
    </row>
    <row r="522" spans="387:397" ht="15" hidden="1" customHeight="1" x14ac:dyDescent="0.3">
      <c r="NW522" s="357"/>
      <c r="NX522" s="380"/>
      <c r="NY522" s="380"/>
      <c r="OA522" s="256"/>
      <c r="OB522" s="256"/>
      <c r="OC522" s="380"/>
      <c r="OD522" s="281"/>
      <c r="OE522" s="281"/>
      <c r="OG522" s="255"/>
    </row>
    <row r="523" spans="387:397" ht="15" hidden="1" customHeight="1" x14ac:dyDescent="0.3">
      <c r="NW523" s="357"/>
      <c r="NX523" s="380"/>
      <c r="NY523" s="380"/>
      <c r="OA523" s="256"/>
      <c r="OB523" s="256"/>
      <c r="OC523" s="380"/>
      <c r="OD523" s="281"/>
      <c r="OE523" s="281"/>
      <c r="OG523" s="255"/>
    </row>
    <row r="524" spans="387:397" ht="15" hidden="1" customHeight="1" x14ac:dyDescent="0.3">
      <c r="NW524" s="357"/>
      <c r="NX524" s="380"/>
      <c r="NY524" s="380"/>
      <c r="OA524" s="256"/>
      <c r="OB524" s="256"/>
      <c r="OC524" s="380"/>
      <c r="OD524" s="281"/>
      <c r="OE524" s="281"/>
      <c r="OG524" s="255"/>
    </row>
    <row r="525" spans="387:397" ht="15" hidden="1" customHeight="1" x14ac:dyDescent="0.3">
      <c r="NW525" s="357"/>
      <c r="NX525" s="380"/>
      <c r="NY525" s="380"/>
      <c r="OA525" s="256"/>
      <c r="OB525" s="256"/>
      <c r="OC525" s="380"/>
      <c r="OD525" s="281"/>
      <c r="OE525" s="281"/>
      <c r="OF525" s="328"/>
      <c r="OG525" s="255"/>
    </row>
    <row r="526" spans="387:397" ht="15" hidden="1" customHeight="1" x14ac:dyDescent="0.3">
      <c r="NW526" s="357"/>
      <c r="NX526" s="380"/>
      <c r="NY526" s="380"/>
      <c r="OA526" s="256"/>
      <c r="OB526" s="256"/>
      <c r="OC526" s="380"/>
      <c r="OD526" s="281"/>
      <c r="OE526" s="281"/>
      <c r="OF526" s="328"/>
      <c r="OG526" s="255"/>
    </row>
    <row r="527" spans="387:397" ht="15" hidden="1" customHeight="1" x14ac:dyDescent="0.3">
      <c r="NW527" s="357"/>
      <c r="NX527" s="380"/>
      <c r="NY527" s="380"/>
      <c r="OA527" s="256"/>
      <c r="OB527" s="256"/>
      <c r="OC527" s="380"/>
      <c r="OD527" s="281"/>
      <c r="OE527" s="281"/>
      <c r="OF527" s="328"/>
      <c r="OG527" s="255"/>
    </row>
    <row r="528" spans="387:397" ht="15" hidden="1" customHeight="1" x14ac:dyDescent="0.3">
      <c r="NW528" s="357"/>
      <c r="NX528" s="380"/>
      <c r="NY528" s="380"/>
      <c r="OA528" s="256"/>
      <c r="OB528" s="256"/>
      <c r="OC528" s="380"/>
      <c r="OD528" s="281"/>
      <c r="OE528" s="281"/>
      <c r="OF528" s="328"/>
      <c r="OG528" s="255"/>
    </row>
    <row r="529" spans="387:397" ht="15" hidden="1" customHeight="1" x14ac:dyDescent="0.3">
      <c r="NW529" s="357"/>
      <c r="NX529" s="380"/>
      <c r="NY529" s="380"/>
      <c r="OA529" s="256"/>
      <c r="OB529" s="256"/>
      <c r="OC529" s="380"/>
      <c r="OD529" s="281"/>
      <c r="OE529" s="281"/>
      <c r="OF529" s="328"/>
      <c r="OG529" s="255"/>
    </row>
    <row r="530" spans="387:397" ht="15" hidden="1" customHeight="1" x14ac:dyDescent="0.3">
      <c r="NX530" s="380"/>
      <c r="NY530" s="380"/>
      <c r="OA530" s="256"/>
      <c r="OB530" s="256"/>
      <c r="OC530" s="380"/>
      <c r="OD530" s="281"/>
      <c r="OE530" s="281"/>
      <c r="OF530" s="328"/>
      <c r="OG530" s="255"/>
    </row>
    <row r="531" spans="387:397" ht="15" hidden="1" customHeight="1" x14ac:dyDescent="0.3">
      <c r="NX531" s="380"/>
      <c r="NY531" s="380"/>
      <c r="OA531" s="256"/>
      <c r="OB531" s="256"/>
      <c r="OC531" s="380"/>
      <c r="OD531" s="281"/>
      <c r="OE531" s="281"/>
      <c r="OF531" s="328"/>
      <c r="OG531" s="255"/>
    </row>
    <row r="532" spans="387:397" ht="15" hidden="1" customHeight="1" x14ac:dyDescent="0.3">
      <c r="NX532" s="380"/>
      <c r="NY532" s="380"/>
      <c r="OA532" s="256"/>
      <c r="OB532" s="256"/>
      <c r="OC532" s="380"/>
      <c r="OD532" s="281"/>
      <c r="OE532" s="281"/>
      <c r="OF532" s="328"/>
      <c r="OG532" s="255"/>
    </row>
    <row r="533" spans="387:397" ht="15" hidden="1" customHeight="1" x14ac:dyDescent="0.3">
      <c r="NW533" s="357"/>
      <c r="NX533" s="380"/>
      <c r="NY533" s="380"/>
      <c r="OA533" s="256"/>
      <c r="OB533" s="256"/>
      <c r="OC533" s="380"/>
      <c r="OD533" s="281"/>
      <c r="OE533" s="281"/>
      <c r="OF533" s="328"/>
      <c r="OG533" s="255"/>
    </row>
    <row r="534" spans="387:397" ht="15" hidden="1" customHeight="1" x14ac:dyDescent="0.3">
      <c r="NW534" s="357"/>
      <c r="NX534" s="380"/>
      <c r="NY534" s="380"/>
      <c r="OA534" s="256"/>
      <c r="OB534" s="256"/>
      <c r="OC534" s="380"/>
      <c r="OD534" s="281"/>
      <c r="OE534" s="281"/>
      <c r="OF534" s="328"/>
      <c r="OG534" s="255"/>
    </row>
    <row r="535" spans="387:397" ht="15" hidden="1" customHeight="1" x14ac:dyDescent="0.3">
      <c r="NW535" s="357"/>
      <c r="NX535" s="380"/>
      <c r="NY535" s="380"/>
      <c r="OA535" s="256"/>
      <c r="OB535" s="256"/>
      <c r="OC535" s="380"/>
      <c r="OD535" s="281"/>
      <c r="OE535" s="281"/>
      <c r="OF535" s="328"/>
      <c r="OG535" s="255"/>
    </row>
    <row r="536" spans="387:397" ht="15" hidden="1" customHeight="1" x14ac:dyDescent="0.3">
      <c r="NW536" s="357"/>
      <c r="NX536" s="380"/>
      <c r="NY536" s="380"/>
      <c r="OA536" s="256"/>
      <c r="OB536" s="256"/>
      <c r="OC536" s="380"/>
      <c r="OD536" s="281"/>
      <c r="OE536" s="281"/>
      <c r="OF536" s="328"/>
      <c r="OG536" s="255"/>
    </row>
    <row r="537" spans="387:397" ht="15" hidden="1" customHeight="1" x14ac:dyDescent="0.3">
      <c r="NW537" s="357"/>
      <c r="NX537" s="380"/>
      <c r="NY537" s="380"/>
      <c r="OA537" s="419"/>
      <c r="OB537" s="256"/>
      <c r="OC537" s="380"/>
      <c r="OD537" s="281"/>
      <c r="OE537" s="281"/>
      <c r="OF537" s="328"/>
      <c r="OG537" s="255"/>
    </row>
    <row r="538" spans="387:397" ht="15" hidden="1" customHeight="1" x14ac:dyDescent="0.3">
      <c r="NW538" s="357"/>
      <c r="NX538" s="380"/>
      <c r="NY538" s="380"/>
      <c r="OA538" s="419"/>
      <c r="OB538" s="256"/>
      <c r="OC538" s="380"/>
      <c r="OD538" s="281"/>
      <c r="OE538" s="281"/>
      <c r="OG538" s="255"/>
    </row>
    <row r="539" spans="387:397" ht="15" hidden="1" customHeight="1" x14ac:dyDescent="0.3">
      <c r="NW539" s="357"/>
      <c r="NX539" s="380"/>
      <c r="NY539" s="380"/>
      <c r="OA539" s="256"/>
      <c r="OB539" s="256"/>
      <c r="OC539" s="380"/>
      <c r="OD539" s="281"/>
      <c r="OE539" s="281"/>
      <c r="OG539" s="255"/>
    </row>
    <row r="540" spans="387:397" ht="15" hidden="1" customHeight="1" x14ac:dyDescent="0.3">
      <c r="NW540" s="357"/>
      <c r="NX540" s="380"/>
      <c r="NY540" s="380"/>
      <c r="OA540" s="256"/>
      <c r="OB540" s="256"/>
      <c r="OC540" s="380"/>
      <c r="OD540" s="281"/>
      <c r="OE540" s="281"/>
      <c r="OF540" s="328"/>
      <c r="OG540" s="255"/>
    </row>
    <row r="541" spans="387:397" ht="15" hidden="1" customHeight="1" x14ac:dyDescent="0.3">
      <c r="NW541" s="357"/>
      <c r="NX541" s="380"/>
      <c r="NY541" s="380"/>
      <c r="OA541" s="256"/>
      <c r="OB541" s="256"/>
      <c r="OC541" s="380"/>
      <c r="OD541" s="281"/>
      <c r="OE541" s="281"/>
      <c r="OF541" s="328"/>
      <c r="OG541" s="255"/>
    </row>
    <row r="542" spans="387:397" ht="15" hidden="1" customHeight="1" x14ac:dyDescent="0.3">
      <c r="NW542" s="357"/>
      <c r="NX542" s="380"/>
      <c r="NY542" s="380"/>
      <c r="OA542" s="256"/>
      <c r="OB542" s="256"/>
      <c r="OC542" s="380"/>
      <c r="OD542" s="281"/>
      <c r="OE542" s="281"/>
      <c r="OF542" s="328"/>
      <c r="OG542" s="255"/>
    </row>
    <row r="543" spans="387:397" ht="15" hidden="1" customHeight="1" x14ac:dyDescent="0.3">
      <c r="NW543" s="357"/>
      <c r="NX543" s="380"/>
      <c r="NY543" s="380"/>
      <c r="OA543" s="256"/>
      <c r="OB543" s="256"/>
      <c r="OC543" s="380"/>
      <c r="OD543" s="281"/>
      <c r="OE543" s="281"/>
      <c r="OF543" s="328"/>
      <c r="OG543" s="255"/>
    </row>
    <row r="544" spans="387:397" ht="15" hidden="1" customHeight="1" x14ac:dyDescent="0.3">
      <c r="NW544" s="357"/>
      <c r="NX544" s="380"/>
      <c r="NY544" s="380"/>
      <c r="OA544" s="256"/>
      <c r="OB544" s="256"/>
      <c r="OC544" s="380"/>
      <c r="OD544" s="281"/>
      <c r="OE544" s="281"/>
      <c r="OF544" s="328"/>
      <c r="OG544" s="255"/>
    </row>
    <row r="545" spans="387:397" ht="15" hidden="1" customHeight="1" x14ac:dyDescent="0.3">
      <c r="NX545" s="380"/>
      <c r="NY545" s="380"/>
      <c r="OA545" s="256"/>
      <c r="OB545" s="256"/>
      <c r="OC545" s="380"/>
      <c r="OD545" s="281"/>
      <c r="OE545" s="281"/>
      <c r="OF545" s="328"/>
      <c r="OG545" s="255"/>
    </row>
    <row r="546" spans="387:397" ht="15" hidden="1" customHeight="1" x14ac:dyDescent="0.3">
      <c r="NX546" s="380"/>
      <c r="NY546" s="380"/>
      <c r="OA546" s="256"/>
      <c r="OB546" s="256"/>
      <c r="OC546" s="380"/>
      <c r="OD546" s="281"/>
      <c r="OE546" s="281"/>
      <c r="OF546" s="328"/>
      <c r="OG546" s="255"/>
    </row>
    <row r="547" spans="387:397" ht="15" hidden="1" customHeight="1" x14ac:dyDescent="0.3">
      <c r="NX547" s="380"/>
      <c r="NY547" s="380"/>
      <c r="OA547" s="419"/>
      <c r="OB547" s="256"/>
      <c r="OC547" s="380"/>
      <c r="OD547" s="281"/>
      <c r="OE547" s="281"/>
      <c r="OF547" s="328"/>
      <c r="OG547" s="255"/>
    </row>
    <row r="548" spans="387:397" ht="15" hidden="1" customHeight="1" x14ac:dyDescent="0.3">
      <c r="NW548" s="357"/>
      <c r="NX548" s="380"/>
      <c r="NY548" s="380"/>
      <c r="OA548" s="419"/>
      <c r="OB548" s="235"/>
      <c r="OC548" s="281"/>
      <c r="OD548" s="281"/>
      <c r="OE548" s="281"/>
      <c r="OF548" s="233"/>
      <c r="OG548" s="217"/>
    </row>
    <row r="549" spans="387:397" ht="15" hidden="1" customHeight="1" x14ac:dyDescent="0.3">
      <c r="NW549" s="357"/>
      <c r="NX549" s="380"/>
      <c r="NY549" s="380"/>
      <c r="OA549" s="256"/>
      <c r="OB549" s="256"/>
      <c r="OC549" s="380"/>
      <c r="OD549" s="281"/>
      <c r="OE549" s="281"/>
      <c r="OG549" s="255"/>
    </row>
    <row r="550" spans="387:397" ht="15" hidden="1" customHeight="1" x14ac:dyDescent="0.3">
      <c r="NW550" s="357"/>
      <c r="NX550" s="380"/>
      <c r="NY550" s="380"/>
      <c r="OA550" s="256"/>
      <c r="OB550" s="256"/>
      <c r="OC550" s="380"/>
      <c r="OD550" s="281"/>
      <c r="OE550" s="281"/>
      <c r="OF550" s="328"/>
      <c r="OG550" s="255"/>
    </row>
    <row r="551" spans="387:397" ht="15" hidden="1" customHeight="1" x14ac:dyDescent="0.3">
      <c r="NW551" s="357"/>
      <c r="NX551" s="281"/>
      <c r="NY551" s="281"/>
      <c r="OA551" s="423"/>
      <c r="OB551" s="423"/>
      <c r="OC551" s="421"/>
      <c r="OD551" s="215"/>
      <c r="OE551" s="215"/>
      <c r="OF551" s="328"/>
      <c r="OG551" s="255"/>
    </row>
    <row r="552" spans="387:397" ht="15" hidden="1" customHeight="1" x14ac:dyDescent="0.3">
      <c r="NW552" s="357"/>
      <c r="NX552" s="380"/>
      <c r="NY552" s="380"/>
      <c r="OA552" s="423"/>
      <c r="OB552" s="423"/>
      <c r="OC552" s="421"/>
      <c r="OD552" s="215"/>
      <c r="OE552" s="215"/>
      <c r="OF552" s="328"/>
      <c r="OG552" s="255"/>
    </row>
    <row r="553" spans="387:397" ht="15" hidden="1" customHeight="1" x14ac:dyDescent="0.3">
      <c r="NW553" s="357"/>
      <c r="NX553" s="380"/>
      <c r="NY553" s="380"/>
      <c r="OA553" s="425"/>
      <c r="OB553" s="425"/>
      <c r="OC553" s="421"/>
      <c r="OD553" s="215"/>
      <c r="OE553" s="215"/>
      <c r="OF553" s="328"/>
      <c r="OG553" s="255"/>
    </row>
    <row r="554" spans="387:397" ht="15" hidden="1" customHeight="1" x14ac:dyDescent="0.3">
      <c r="NW554" s="357"/>
      <c r="NX554" s="421"/>
      <c r="NY554" s="421"/>
      <c r="NZ554" s="422"/>
      <c r="OA554" s="425"/>
      <c r="OB554" s="425"/>
      <c r="OC554" s="380"/>
      <c r="OE554" s="281"/>
      <c r="OG554" s="255"/>
    </row>
    <row r="555" spans="387:397" ht="15" hidden="1" customHeight="1" x14ac:dyDescent="0.3">
      <c r="NW555" s="357"/>
      <c r="NX555" s="423"/>
      <c r="NY555" s="423"/>
      <c r="NZ555" s="422"/>
      <c r="OA555" s="423"/>
      <c r="OB555" s="423"/>
      <c r="OC555" s="380"/>
      <c r="OE555" s="281"/>
      <c r="OG555" s="255"/>
    </row>
    <row r="556" spans="387:397" ht="15" hidden="1" customHeight="1" x14ac:dyDescent="0.3">
      <c r="NW556" s="357"/>
      <c r="NX556" s="425"/>
      <c r="NY556" s="425"/>
      <c r="NZ556" s="425"/>
      <c r="OA556" s="423"/>
      <c r="OB556" s="423"/>
      <c r="OC556" s="380"/>
      <c r="OE556" s="281"/>
      <c r="OG556" s="255"/>
    </row>
    <row r="557" spans="387:397" ht="15" hidden="1" customHeight="1" x14ac:dyDescent="0.3">
      <c r="NW557" s="357"/>
      <c r="NX557" s="233"/>
      <c r="OA557" s="423"/>
      <c r="OB557" s="423"/>
      <c r="OC557" s="380"/>
      <c r="OE557" s="281"/>
      <c r="OG557" s="255"/>
    </row>
    <row r="558" spans="387:397" ht="15" hidden="1" customHeight="1" x14ac:dyDescent="0.3">
      <c r="NW558" s="357"/>
      <c r="NX558" s="233"/>
      <c r="OA558" s="373"/>
      <c r="OB558" s="367"/>
      <c r="OC558" s="240"/>
      <c r="OD558" s="372"/>
      <c r="OE558" s="374"/>
      <c r="OF558" s="375"/>
      <c r="OG558" s="376"/>
    </row>
    <row r="559" spans="387:397" ht="15" hidden="1" customHeight="1" x14ac:dyDescent="0.3">
      <c r="NW559" s="420"/>
      <c r="NX559" s="233"/>
      <c r="OA559" s="373"/>
      <c r="OB559" s="373"/>
      <c r="OC559" s="240"/>
      <c r="OD559" s="372"/>
      <c r="OE559" s="374"/>
      <c r="OF559" s="375"/>
      <c r="OG559" s="376"/>
    </row>
    <row r="560" spans="387:397" ht="15" hidden="1" customHeight="1" x14ac:dyDescent="0.3">
      <c r="NW560" s="424"/>
      <c r="NX560" s="233"/>
      <c r="OA560" s="218"/>
      <c r="OB560" s="215"/>
      <c r="OC560" s="375"/>
      <c r="OD560" s="376"/>
      <c r="OE560" s="143"/>
      <c r="OF560" s="234"/>
      <c r="OG560" s="143"/>
    </row>
    <row r="561" spans="387:395" ht="15" hidden="1" customHeight="1" x14ac:dyDescent="0.3">
      <c r="NW561" s="420"/>
      <c r="NX561" s="367"/>
      <c r="NY561" s="367"/>
      <c r="NZ561" s="342"/>
      <c r="OA561" s="236"/>
      <c r="OB561" s="236"/>
      <c r="OC561" s="236"/>
      <c r="OD561" s="236"/>
      <c r="OE561" s="236"/>
    </row>
    <row r="562" spans="387:395" ht="15" hidden="1" customHeight="1" x14ac:dyDescent="0.3">
      <c r="NW562" s="426"/>
      <c r="NX562" s="372"/>
      <c r="NY562" s="367"/>
      <c r="OA562" s="236"/>
      <c r="OB562" s="236"/>
      <c r="OC562" s="236"/>
      <c r="OD562" s="236"/>
      <c r="OE562" s="236"/>
    </row>
    <row r="563" spans="387:395" ht="15" hidden="1" customHeight="1" x14ac:dyDescent="0.3">
      <c r="NW563" s="357"/>
      <c r="NX563" s="216"/>
      <c r="NY563" s="217"/>
      <c r="NZ563" s="377"/>
      <c r="OA563" s="236"/>
      <c r="OB563" s="236"/>
      <c r="OC563" s="236"/>
      <c r="OD563" s="236"/>
      <c r="OE563" s="236"/>
    </row>
    <row r="564" spans="387:395" ht="15" hidden="1" customHeight="1" x14ac:dyDescent="0.3">
      <c r="NW564" s="357"/>
      <c r="NX564" s="236"/>
      <c r="NY564" s="236"/>
      <c r="NZ564" s="328"/>
      <c r="OA564" s="236"/>
      <c r="OB564" s="236"/>
      <c r="OC564" s="236"/>
      <c r="OD564" s="236"/>
      <c r="OE564" s="236"/>
    </row>
    <row r="565" spans="387:395" ht="15" hidden="1" customHeight="1" x14ac:dyDescent="0.3">
      <c r="NW565" s="357"/>
      <c r="NX565" s="236"/>
      <c r="NY565" s="236"/>
      <c r="NZ565" s="328"/>
      <c r="OA565" s="236"/>
      <c r="OB565" s="236"/>
      <c r="OC565" s="236"/>
      <c r="OD565" s="236"/>
      <c r="OE565" s="236"/>
    </row>
    <row r="566" spans="387:395" ht="15" hidden="1" customHeight="1" x14ac:dyDescent="0.3">
      <c r="NW566" s="342"/>
      <c r="NX566" s="236"/>
      <c r="NY566" s="236"/>
      <c r="NZ566" s="328"/>
      <c r="OA566" s="236"/>
      <c r="OB566" s="236"/>
      <c r="OC566" s="236"/>
      <c r="OD566" s="236"/>
      <c r="OE566" s="236"/>
    </row>
    <row r="567" spans="387:395" ht="15" hidden="1" customHeight="1" x14ac:dyDescent="0.3">
      <c r="NX567" s="236"/>
      <c r="NY567" s="236"/>
      <c r="NZ567" s="328"/>
      <c r="OA567" s="236"/>
      <c r="OB567" s="236"/>
      <c r="OC567" s="236"/>
      <c r="OD567" s="236"/>
      <c r="OE567" s="236"/>
    </row>
    <row r="568" spans="387:395" ht="15" hidden="1" customHeight="1" x14ac:dyDescent="0.3">
      <c r="NW568" s="354"/>
      <c r="NX568" s="236"/>
      <c r="NY568" s="236"/>
      <c r="NZ568" s="328"/>
      <c r="OA568" s="236"/>
      <c r="OB568" s="236"/>
      <c r="OC568" s="236"/>
      <c r="OD568" s="236"/>
      <c r="OE568" s="236"/>
    </row>
    <row r="569" spans="387:395" ht="15" hidden="1" customHeight="1" x14ac:dyDescent="0.3">
      <c r="NW569" s="236"/>
      <c r="NX569" s="236"/>
      <c r="NY569" s="236"/>
      <c r="NZ569" s="328"/>
      <c r="OA569" s="236"/>
      <c r="OB569" s="236"/>
      <c r="OC569" s="236"/>
      <c r="OD569" s="236"/>
      <c r="OE569" s="236"/>
    </row>
    <row r="570" spans="387:395" ht="15" hidden="1" customHeight="1" x14ac:dyDescent="0.3">
      <c r="NW570" s="236"/>
      <c r="NX570" s="236"/>
      <c r="NY570" s="236"/>
      <c r="NZ570" s="328"/>
      <c r="OA570" s="236"/>
      <c r="OB570" s="236"/>
      <c r="OC570" s="236"/>
      <c r="OD570" s="236"/>
      <c r="OE570" s="236"/>
    </row>
    <row r="571" spans="387:395" ht="15" hidden="1" customHeight="1" x14ac:dyDescent="0.3">
      <c r="NW571" s="236"/>
      <c r="NX571" s="236"/>
      <c r="NY571" s="236"/>
      <c r="NZ571" s="328"/>
      <c r="OA571" s="236"/>
      <c r="OB571" s="236"/>
      <c r="OC571" s="236"/>
      <c r="OD571" s="236"/>
      <c r="OE571" s="236"/>
    </row>
    <row r="572" spans="387:395" ht="15" hidden="1" customHeight="1" x14ac:dyDescent="0.3">
      <c r="NW572" s="236"/>
      <c r="NX572" s="236"/>
      <c r="NY572" s="236"/>
      <c r="NZ572" s="328"/>
      <c r="OA572" s="236"/>
      <c r="OB572" s="236"/>
      <c r="OC572" s="236"/>
      <c r="OD572" s="236"/>
      <c r="OE572" s="236"/>
    </row>
    <row r="573" spans="387:395" ht="15" hidden="1" customHeight="1" x14ac:dyDescent="0.3">
      <c r="NW573" s="236"/>
      <c r="NX573" s="236"/>
      <c r="NY573" s="236"/>
      <c r="NZ573" s="328"/>
      <c r="OA573" s="236"/>
      <c r="OB573" s="236"/>
      <c r="OC573" s="236"/>
      <c r="OD573" s="236"/>
      <c r="OE573" s="236"/>
    </row>
    <row r="574" spans="387:395" ht="15" hidden="1" customHeight="1" x14ac:dyDescent="0.3">
      <c r="NW574" s="236"/>
      <c r="NX574" s="236"/>
      <c r="NY574" s="236"/>
      <c r="NZ574" s="328"/>
      <c r="OA574" s="236"/>
      <c r="OB574" s="236"/>
      <c r="OC574" s="236"/>
      <c r="OD574" s="236"/>
      <c r="OE574" s="236"/>
    </row>
    <row r="575" spans="387:395" ht="15" hidden="1" customHeight="1" x14ac:dyDescent="0.3">
      <c r="NW575" s="236"/>
      <c r="NX575" s="236"/>
      <c r="NY575" s="236"/>
      <c r="NZ575" s="328"/>
      <c r="OA575" s="236"/>
      <c r="OB575" s="236"/>
      <c r="OC575" s="236"/>
      <c r="OD575" s="236"/>
      <c r="OE575" s="236"/>
    </row>
    <row r="576" spans="387:395" ht="15" hidden="1" customHeight="1" x14ac:dyDescent="0.3">
      <c r="NW576" s="236"/>
      <c r="NX576" s="236"/>
      <c r="NY576" s="236"/>
      <c r="NZ576" s="328"/>
      <c r="OA576" s="236"/>
      <c r="OB576" s="236"/>
      <c r="OC576" s="236"/>
      <c r="OD576" s="236"/>
      <c r="OE576" s="236"/>
    </row>
    <row r="577" spans="387:395" ht="15" hidden="1" customHeight="1" x14ac:dyDescent="0.3">
      <c r="NW577" s="236"/>
      <c r="NX577" s="236"/>
      <c r="NY577" s="236"/>
      <c r="NZ577" s="328"/>
      <c r="OA577" s="236"/>
      <c r="OB577" s="236"/>
      <c r="OC577" s="236"/>
      <c r="OD577" s="236"/>
      <c r="OE577" s="236"/>
    </row>
    <row r="578" spans="387:395" ht="15" hidden="1" customHeight="1" x14ac:dyDescent="0.3">
      <c r="NW578" s="236"/>
      <c r="NX578" s="236"/>
      <c r="NY578" s="236"/>
      <c r="NZ578" s="328"/>
      <c r="OA578" s="236"/>
      <c r="OB578" s="236"/>
      <c r="OC578" s="236"/>
      <c r="OD578" s="236"/>
      <c r="OE578" s="236"/>
    </row>
    <row r="579" spans="387:395" ht="15" hidden="1" customHeight="1" x14ac:dyDescent="0.3">
      <c r="NW579" s="236"/>
      <c r="NX579" s="236"/>
      <c r="NY579" s="236"/>
      <c r="NZ579" s="328"/>
      <c r="OA579" s="236"/>
      <c r="OB579" s="236"/>
      <c r="OC579" s="236"/>
      <c r="OD579" s="236"/>
      <c r="OE579" s="236"/>
    </row>
    <row r="580" spans="387:395" ht="15" hidden="1" customHeight="1" x14ac:dyDescent="0.3">
      <c r="NW580" s="236"/>
      <c r="NX580" s="236"/>
      <c r="NY580" s="236"/>
      <c r="NZ580" s="328"/>
      <c r="OA580" s="236"/>
      <c r="OB580" s="236"/>
      <c r="OC580" s="236"/>
      <c r="OD580" s="236"/>
      <c r="OE580" s="236"/>
    </row>
    <row r="581" spans="387:395" ht="15" hidden="1" customHeight="1" x14ac:dyDescent="0.3">
      <c r="NW581" s="236"/>
      <c r="NX581" s="236"/>
      <c r="NY581" s="236"/>
      <c r="NZ581" s="328"/>
      <c r="OA581" s="236"/>
      <c r="OB581" s="236"/>
      <c r="OC581" s="236"/>
      <c r="OD581" s="236"/>
      <c r="OE581" s="236"/>
    </row>
    <row r="582" spans="387:395" ht="15" hidden="1" customHeight="1" x14ac:dyDescent="0.3">
      <c r="NW582" s="236"/>
      <c r="NX582" s="236"/>
      <c r="NY582" s="236"/>
      <c r="NZ582" s="328"/>
      <c r="OA582" s="236"/>
      <c r="OB582" s="236"/>
      <c r="OC582" s="236"/>
      <c r="OD582" s="236"/>
      <c r="OE582" s="236"/>
    </row>
    <row r="583" spans="387:395" ht="15" hidden="1" customHeight="1" x14ac:dyDescent="0.3">
      <c r="NW583" s="236"/>
      <c r="NX583" s="236"/>
      <c r="NY583" s="236"/>
      <c r="NZ583" s="328"/>
      <c r="OA583" s="236"/>
      <c r="OB583" s="236"/>
      <c r="OC583" s="236"/>
      <c r="OD583" s="236"/>
      <c r="OE583" s="236"/>
    </row>
    <row r="584" spans="387:395" ht="15" hidden="1" customHeight="1" x14ac:dyDescent="0.3">
      <c r="NW584" s="236"/>
      <c r="NX584" s="236"/>
      <c r="NY584" s="236"/>
      <c r="NZ584" s="328"/>
      <c r="OA584" s="236"/>
      <c r="OB584" s="236"/>
      <c r="OC584" s="236"/>
      <c r="OD584" s="236"/>
      <c r="OE584" s="236"/>
    </row>
    <row r="585" spans="387:395" ht="15" hidden="1" customHeight="1" x14ac:dyDescent="0.3">
      <c r="NW585" s="236"/>
      <c r="NX585" s="236"/>
      <c r="NY585" s="236"/>
      <c r="NZ585" s="328"/>
      <c r="OA585" s="236"/>
      <c r="OB585" s="236"/>
      <c r="OC585" s="236"/>
      <c r="OD585" s="236"/>
      <c r="OE585" s="236"/>
    </row>
    <row r="586" spans="387:395" ht="15" hidden="1" customHeight="1" x14ac:dyDescent="0.3">
      <c r="NW586" s="236"/>
      <c r="NX586" s="236"/>
      <c r="NY586" s="236"/>
      <c r="NZ586" s="328"/>
      <c r="OA586" s="236"/>
      <c r="OB586" s="236"/>
      <c r="OC586" s="236"/>
      <c r="OD586" s="236"/>
      <c r="OE586" s="236"/>
    </row>
    <row r="587" spans="387:395" ht="15" hidden="1" customHeight="1" x14ac:dyDescent="0.3">
      <c r="NW587" s="236"/>
      <c r="NX587" s="236"/>
      <c r="NY587" s="236"/>
      <c r="NZ587" s="328"/>
      <c r="OA587" s="236"/>
      <c r="OB587" s="236"/>
      <c r="OC587" s="236"/>
      <c r="OD587" s="236"/>
      <c r="OE587" s="236"/>
    </row>
    <row r="588" spans="387:395" ht="15" hidden="1" customHeight="1" x14ac:dyDescent="0.3">
      <c r="NW588" s="236"/>
      <c r="NX588" s="236"/>
      <c r="NY588" s="236"/>
      <c r="NZ588" s="328"/>
      <c r="OA588" s="236"/>
      <c r="OB588" s="236"/>
      <c r="OC588" s="236"/>
      <c r="OD588" s="236"/>
      <c r="OE588" s="236"/>
    </row>
    <row r="589" spans="387:395" ht="15" hidden="1" customHeight="1" x14ac:dyDescent="0.3">
      <c r="NW589" s="236"/>
      <c r="NX589" s="236"/>
      <c r="NY589" s="236"/>
      <c r="NZ589" s="328"/>
      <c r="OA589" s="236"/>
      <c r="OB589" s="236"/>
      <c r="OC589" s="236"/>
      <c r="OD589" s="236"/>
      <c r="OE589" s="236"/>
    </row>
    <row r="590" spans="387:395" ht="15" hidden="1" customHeight="1" x14ac:dyDescent="0.3">
      <c r="NW590" s="236"/>
      <c r="NX590" s="236"/>
      <c r="NY590" s="236"/>
      <c r="NZ590" s="328"/>
      <c r="OA590" s="236"/>
      <c r="OB590" s="236"/>
      <c r="OC590" s="236"/>
      <c r="OD590" s="236"/>
      <c r="OE590" s="236"/>
    </row>
    <row r="591" spans="387:395" ht="15" hidden="1" customHeight="1" x14ac:dyDescent="0.3">
      <c r="NW591" s="236"/>
      <c r="NX591" s="236"/>
      <c r="NY591" s="236"/>
      <c r="NZ591" s="328"/>
      <c r="OA591" s="236"/>
      <c r="OB591" s="236"/>
      <c r="OC591" s="236"/>
      <c r="OD591" s="236"/>
      <c r="OE591" s="236"/>
    </row>
    <row r="592" spans="387:395" ht="15" hidden="1" customHeight="1" x14ac:dyDescent="0.3">
      <c r="NW592" s="236"/>
      <c r="NX592" s="236"/>
      <c r="NY592" s="236"/>
      <c r="NZ592" s="328"/>
      <c r="OA592" s="236"/>
      <c r="OB592" s="236"/>
      <c r="OC592" s="236"/>
      <c r="OD592" s="236"/>
      <c r="OE592" s="236"/>
    </row>
    <row r="593" spans="387:395" ht="15" hidden="1" customHeight="1" x14ac:dyDescent="0.3">
      <c r="NW593" s="236"/>
      <c r="NX593" s="236"/>
      <c r="NY593" s="236"/>
      <c r="NZ593" s="328"/>
      <c r="OA593" s="236"/>
      <c r="OB593" s="236"/>
      <c r="OC593" s="236"/>
      <c r="OD593" s="236"/>
      <c r="OE593" s="236"/>
    </row>
    <row r="594" spans="387:395" ht="15" hidden="1" customHeight="1" x14ac:dyDescent="0.3">
      <c r="NW594" s="236"/>
      <c r="NX594" s="236"/>
      <c r="NY594" s="236"/>
      <c r="NZ594" s="328"/>
      <c r="OA594" s="236"/>
      <c r="OB594" s="236"/>
      <c r="OC594" s="236"/>
      <c r="OD594" s="236"/>
      <c r="OE594" s="236"/>
    </row>
    <row r="595" spans="387:395" ht="15" hidden="1" customHeight="1" x14ac:dyDescent="0.3">
      <c r="NW595" s="236"/>
      <c r="NX595" s="236"/>
      <c r="NY595" s="236"/>
      <c r="NZ595" s="328"/>
      <c r="OA595" s="236"/>
      <c r="OB595" s="236"/>
      <c r="OC595" s="236"/>
      <c r="OD595" s="236"/>
      <c r="OE595" s="236"/>
    </row>
    <row r="596" spans="387:395" ht="15" hidden="1" customHeight="1" x14ac:dyDescent="0.3">
      <c r="NW596" s="236"/>
      <c r="NX596" s="236"/>
      <c r="NY596" s="236"/>
      <c r="NZ596" s="328"/>
      <c r="OA596" s="236"/>
      <c r="OB596" s="236"/>
      <c r="OC596" s="236"/>
      <c r="OD596" s="236"/>
      <c r="OE596" s="236"/>
    </row>
    <row r="597" spans="387:395" ht="15" hidden="1" customHeight="1" x14ac:dyDescent="0.3">
      <c r="NW597" s="236"/>
      <c r="NX597" s="236"/>
      <c r="NY597" s="236"/>
      <c r="NZ597" s="328"/>
      <c r="OA597" s="236"/>
      <c r="OB597" s="236"/>
      <c r="OC597" s="236"/>
      <c r="OD597" s="236"/>
      <c r="OE597" s="236"/>
    </row>
    <row r="598" spans="387:395" ht="15" hidden="1" customHeight="1" x14ac:dyDescent="0.3">
      <c r="NW598" s="236"/>
      <c r="NX598" s="236"/>
      <c r="NY598" s="236"/>
      <c r="NZ598" s="328"/>
      <c r="OA598" s="236"/>
      <c r="OB598" s="236"/>
      <c r="OC598" s="236"/>
      <c r="OD598" s="236"/>
      <c r="OE598" s="236"/>
    </row>
    <row r="599" spans="387:395" ht="15" hidden="1" customHeight="1" x14ac:dyDescent="0.3">
      <c r="NW599" s="236"/>
      <c r="NX599" s="236"/>
      <c r="NY599" s="236"/>
      <c r="NZ599" s="328"/>
      <c r="OA599" s="236"/>
      <c r="OB599" s="236"/>
      <c r="OC599" s="236"/>
      <c r="OD599" s="236"/>
      <c r="OE599" s="236"/>
    </row>
    <row r="600" spans="387:395" ht="15" hidden="1" customHeight="1" x14ac:dyDescent="0.3">
      <c r="NW600" s="236"/>
      <c r="NX600" s="236"/>
      <c r="NY600" s="236"/>
      <c r="NZ600" s="328"/>
      <c r="OA600" s="236"/>
      <c r="OB600" s="236"/>
      <c r="OC600" s="236"/>
      <c r="OD600" s="236"/>
      <c r="OE600" s="236"/>
    </row>
    <row r="601" spans="387:395" ht="15" hidden="1" customHeight="1" x14ac:dyDescent="0.3">
      <c r="NW601" s="236"/>
      <c r="NX601" s="236"/>
      <c r="NY601" s="236"/>
      <c r="NZ601" s="328"/>
      <c r="OA601" s="236"/>
      <c r="OB601" s="236"/>
      <c r="OC601" s="236"/>
      <c r="OD601" s="236"/>
      <c r="OE601" s="236"/>
    </row>
    <row r="602" spans="387:395" ht="15" hidden="1" customHeight="1" x14ac:dyDescent="0.3">
      <c r="NW602" s="236"/>
      <c r="NX602" s="236"/>
      <c r="NY602" s="236"/>
      <c r="NZ602" s="328"/>
      <c r="OA602" s="236"/>
      <c r="OB602" s="236"/>
      <c r="OC602" s="236"/>
      <c r="OD602" s="236"/>
      <c r="OE602" s="236"/>
    </row>
    <row r="603" spans="387:395" ht="15" hidden="1" customHeight="1" x14ac:dyDescent="0.3">
      <c r="NW603" s="236"/>
      <c r="NX603" s="236"/>
      <c r="NY603" s="236"/>
      <c r="NZ603" s="328"/>
      <c r="OA603" s="236"/>
      <c r="OB603" s="236"/>
      <c r="OC603" s="236"/>
      <c r="OD603" s="236"/>
      <c r="OE603" s="236"/>
    </row>
    <row r="604" spans="387:395" ht="15" hidden="1" customHeight="1" x14ac:dyDescent="0.3">
      <c r="NW604" s="236"/>
      <c r="NX604" s="236"/>
      <c r="NY604" s="236"/>
      <c r="NZ604" s="328"/>
      <c r="OA604" s="236"/>
      <c r="OB604" s="236"/>
      <c r="OC604" s="236"/>
      <c r="OD604" s="236"/>
      <c r="OE604" s="236"/>
    </row>
    <row r="605" spans="387:395" ht="15" hidden="1" customHeight="1" x14ac:dyDescent="0.3">
      <c r="NW605" s="236"/>
      <c r="NX605" s="236"/>
      <c r="NY605" s="236"/>
      <c r="NZ605" s="328"/>
      <c r="OA605" s="236"/>
      <c r="OB605" s="236"/>
      <c r="OC605" s="236"/>
      <c r="OD605" s="236"/>
      <c r="OE605" s="236"/>
    </row>
    <row r="606" spans="387:395" ht="15" hidden="1" customHeight="1" x14ac:dyDescent="0.3">
      <c r="NW606" s="236"/>
      <c r="NX606" s="236"/>
      <c r="NY606" s="236"/>
      <c r="NZ606" s="328"/>
      <c r="OA606" s="236"/>
      <c r="OB606" s="236"/>
      <c r="OC606" s="236"/>
      <c r="OD606" s="236"/>
      <c r="OE606" s="236"/>
    </row>
    <row r="607" spans="387:395" ht="15" hidden="1" customHeight="1" x14ac:dyDescent="0.3">
      <c r="NW607" s="236"/>
      <c r="NX607" s="236"/>
      <c r="NY607" s="236"/>
      <c r="NZ607" s="328"/>
      <c r="OA607" s="236"/>
      <c r="OB607" s="236"/>
      <c r="OC607" s="236"/>
      <c r="OD607" s="236"/>
      <c r="OE607" s="236"/>
    </row>
    <row r="608" spans="387:395" ht="15" hidden="1" customHeight="1" x14ac:dyDescent="0.3">
      <c r="NW608" s="236"/>
      <c r="NX608" s="236"/>
      <c r="NY608" s="236"/>
      <c r="NZ608" s="328"/>
      <c r="OA608" s="236"/>
      <c r="OB608" s="236"/>
      <c r="OC608" s="236"/>
      <c r="OD608" s="236"/>
      <c r="OE608" s="236"/>
    </row>
    <row r="609" spans="387:395" ht="15" hidden="1" customHeight="1" x14ac:dyDescent="0.3">
      <c r="NW609" s="236"/>
      <c r="NX609" s="236"/>
      <c r="NY609" s="236"/>
      <c r="NZ609" s="328"/>
      <c r="OA609" s="236"/>
      <c r="OB609" s="236"/>
      <c r="OC609" s="236"/>
      <c r="OD609" s="236"/>
      <c r="OE609" s="236"/>
    </row>
    <row r="610" spans="387:395" ht="15" hidden="1" customHeight="1" x14ac:dyDescent="0.3">
      <c r="NW610" s="236"/>
      <c r="NX610" s="236"/>
      <c r="NY610" s="236"/>
      <c r="NZ610" s="328"/>
      <c r="OC610" s="236"/>
      <c r="OD610" s="236"/>
      <c r="OE610" s="236"/>
    </row>
    <row r="611" spans="387:395" ht="15" hidden="1" customHeight="1" x14ac:dyDescent="0.3">
      <c r="NW611" s="236"/>
      <c r="NX611" s="236"/>
      <c r="NY611" s="236"/>
      <c r="NZ611" s="328"/>
      <c r="OC611" s="236"/>
      <c r="OD611" s="236"/>
      <c r="OE611" s="236"/>
    </row>
    <row r="612" spans="387:395" ht="15" hidden="1" customHeight="1" x14ac:dyDescent="0.3">
      <c r="NW612" s="236"/>
      <c r="NX612" s="236"/>
      <c r="NY612" s="236"/>
      <c r="NZ612" s="328"/>
    </row>
    <row r="613" spans="387:395" ht="15" hidden="1" customHeight="1" x14ac:dyDescent="0.3">
      <c r="NW613" s="236"/>
      <c r="NX613" s="236"/>
      <c r="NY613" s="236"/>
    </row>
    <row r="614" spans="387:395" ht="15" hidden="1" customHeight="1" x14ac:dyDescent="0.3">
      <c r="NW614" s="236"/>
      <c r="NX614" s="236"/>
      <c r="NY614" s="236"/>
    </row>
    <row r="615" spans="387:395" ht="15" hidden="1" customHeight="1" x14ac:dyDescent="0.3">
      <c r="NW615" s="236"/>
    </row>
    <row r="616" spans="387:395" ht="15" hidden="1" customHeight="1" x14ac:dyDescent="0.3">
      <c r="NW616" s="236"/>
      <c r="NX616" s="233"/>
    </row>
    <row r="617" spans="387:395" ht="15" hidden="1" customHeight="1" x14ac:dyDescent="0.3">
      <c r="NW617" s="236"/>
      <c r="NX617" s="233"/>
    </row>
    <row r="618" spans="387:395" ht="15" hidden="1" customHeight="1" x14ac:dyDescent="0.3">
      <c r="NX618" s="233"/>
    </row>
    <row r="619" spans="387:395" ht="15" hidden="1" customHeight="1" x14ac:dyDescent="0.3">
      <c r="NX619" s="233"/>
    </row>
    <row r="620" spans="387:395" ht="15" hidden="1" customHeight="1" x14ac:dyDescent="0.3">
      <c r="NX620" s="233"/>
    </row>
    <row r="621" spans="387:395" ht="15" hidden="1" customHeight="1" x14ac:dyDescent="0.3">
      <c r="NX621" s="233"/>
    </row>
    <row r="622" spans="387:395" ht="15" hidden="1" customHeight="1" x14ac:dyDescent="0.3">
      <c r="NX622" s="233"/>
    </row>
    <row r="623" spans="387:395" ht="15" hidden="1" customHeight="1" x14ac:dyDescent="0.3">
      <c r="NX623" s="233"/>
    </row>
    <row r="624" spans="387:395" ht="15" hidden="1" customHeight="1" x14ac:dyDescent="0.3">
      <c r="NX624" s="233"/>
    </row>
    <row r="625" spans="388:388" ht="15" hidden="1" customHeight="1" x14ac:dyDescent="0.3">
      <c r="NX625" s="233"/>
    </row>
    <row r="626" spans="388:388" ht="15" hidden="1" customHeight="1" x14ac:dyDescent="0.3">
      <c r="NX626" s="233"/>
    </row>
    <row r="627" spans="388:388" ht="15" hidden="1" customHeight="1" x14ac:dyDescent="0.3">
      <c r="NX627" s="233"/>
    </row>
    <row r="628" spans="388:388" ht="15" hidden="1" customHeight="1" x14ac:dyDescent="0.3">
      <c r="NX628" s="233"/>
    </row>
    <row r="629" spans="388:388" ht="15" hidden="1" customHeight="1" x14ac:dyDescent="0.3">
      <c r="NX629" s="233"/>
    </row>
    <row r="630" spans="388:388" ht="15" hidden="1" customHeight="1" x14ac:dyDescent="0.3">
      <c r="NX630" s="233"/>
    </row>
    <row r="631" spans="388:388" ht="15" hidden="1" customHeight="1" x14ac:dyDescent="0.3">
      <c r="NX631" s="233"/>
    </row>
    <row r="632" spans="388:388" ht="15" hidden="1" customHeight="1" x14ac:dyDescent="0.3">
      <c r="NX632" s="233"/>
    </row>
    <row r="633" spans="388:388" ht="15" hidden="1" customHeight="1" x14ac:dyDescent="0.3">
      <c r="NX633" s="233"/>
    </row>
    <row r="634" spans="388:388" ht="15" hidden="1" customHeight="1" x14ac:dyDescent="0.3">
      <c r="NX634" s="233"/>
    </row>
    <row r="635" spans="388:388" ht="15" hidden="1" customHeight="1" x14ac:dyDescent="0.3">
      <c r="NX635" s="233"/>
    </row>
    <row r="636" spans="388:388" ht="15" hidden="1" customHeight="1" x14ac:dyDescent="0.3">
      <c r="NX636" s="233"/>
    </row>
    <row r="637" spans="388:388" ht="15" hidden="1" customHeight="1" x14ac:dyDescent="0.3">
      <c r="NX637" s="233"/>
    </row>
    <row r="638" spans="388:388" ht="15" hidden="1" customHeight="1" x14ac:dyDescent="0.3">
      <c r="NX638" s="233"/>
    </row>
    <row r="639" spans="388:388" ht="15" hidden="1" customHeight="1" x14ac:dyDescent="0.3">
      <c r="NX639" s="233"/>
    </row>
    <row r="640" spans="388:388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ht="15" hidden="1" customHeight="1" x14ac:dyDescent="0.3"/>
    <row r="1068" ht="15" hidden="1" customHeight="1" x14ac:dyDescent="0.3"/>
    <row r="1069" ht="15" hidden="1" customHeight="1" x14ac:dyDescent="0.3"/>
    <row r="1070" ht="15" hidden="1" customHeight="1" x14ac:dyDescent="0.3"/>
    <row r="1071" ht="15" hidden="1" customHeight="1" x14ac:dyDescent="0.3"/>
    <row r="1072" ht="15" hidden="1" customHeight="1" x14ac:dyDescent="0.3"/>
    <row r="1073" ht="15" hidden="1" customHeight="1" x14ac:dyDescent="0.3"/>
    <row r="1074" ht="15" hidden="1" customHeight="1" x14ac:dyDescent="0.3"/>
    <row r="1075" ht="15" hidden="1" customHeight="1" x14ac:dyDescent="0.3"/>
    <row r="1076" ht="15" hidden="1" customHeight="1" x14ac:dyDescent="0.3"/>
    <row r="1077" ht="15" hidden="1" customHeight="1" x14ac:dyDescent="0.3"/>
    <row r="1078" ht="15" hidden="1" customHeight="1" x14ac:dyDescent="0.3"/>
    <row r="1079" x14ac:dyDescent="0.3"/>
    <row r="1085" ht="18.75" hidden="1" customHeight="1" x14ac:dyDescent="0.3"/>
    <row r="1086" ht="18.75" hidden="1" customHeight="1" x14ac:dyDescent="0.3"/>
    <row r="1087" ht="18.75" hidden="1" customHeight="1" x14ac:dyDescent="0.3"/>
    <row r="1088" ht="18.75" hidden="1" customHeight="1" x14ac:dyDescent="0.3"/>
    <row r="1089" ht="18.75" hidden="1" customHeight="1" x14ac:dyDescent="0.3"/>
    <row r="1090" ht="18.75" hidden="1" customHeight="1" x14ac:dyDescent="0.3"/>
    <row r="1091" ht="18.75" hidden="1" customHeight="1" x14ac:dyDescent="0.3"/>
    <row r="1092" ht="18.75" hidden="1" customHeight="1" x14ac:dyDescent="0.3"/>
    <row r="1093" ht="18.75" hidden="1" customHeight="1" x14ac:dyDescent="0.3"/>
    <row r="1094" ht="18.75" hidden="1" customHeight="1" x14ac:dyDescent="0.3"/>
    <row r="1095" ht="18.75" hidden="1" customHeight="1" x14ac:dyDescent="0.3"/>
    <row r="1096" ht="18.75" hidden="1" customHeight="1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10" x14ac:dyDescent="0.3"/>
  </sheetData>
  <mergeCells count="163">
    <mergeCell ref="IY53:JA53"/>
    <mergeCell ref="JB53:JD53"/>
    <mergeCell ref="JE53:JG53"/>
    <mergeCell ref="JH53:JJ53"/>
    <mergeCell ref="JK53:JM53"/>
    <mergeCell ref="JN53:JP53"/>
    <mergeCell ref="L48:M48"/>
    <mergeCell ref="ID53:IF53"/>
    <mergeCell ref="IG53:II53"/>
    <mergeCell ref="IJ53:IL53"/>
    <mergeCell ref="IM53:IO53"/>
    <mergeCell ref="IP53:IR53"/>
    <mergeCell ref="IS53:IU53"/>
    <mergeCell ref="HL53:HN53"/>
    <mergeCell ref="HO53:HQ53"/>
    <mergeCell ref="HR53:HT53"/>
    <mergeCell ref="HU53:HW53"/>
    <mergeCell ref="HX53:HZ53"/>
    <mergeCell ref="GE53:GG53"/>
    <mergeCell ref="GH53:GJ53"/>
    <mergeCell ref="GB53:GD53"/>
    <mergeCell ref="GK53:GM53"/>
    <mergeCell ref="GN53:GP53"/>
    <mergeCell ref="GQ53:GS53"/>
    <mergeCell ref="HI53:HK53"/>
    <mergeCell ref="HF53:HH53"/>
    <mergeCell ref="HC53:HE53"/>
    <mergeCell ref="GZ53:HB53"/>
    <mergeCell ref="GW53:GY53"/>
    <mergeCell ref="GT53:GV53"/>
    <mergeCell ref="Q40:R40"/>
    <mergeCell ref="Q41:R41"/>
    <mergeCell ref="Q46:R46"/>
    <mergeCell ref="Q50:R50"/>
    <mergeCell ref="Q49:R49"/>
    <mergeCell ref="Q44:R44"/>
    <mergeCell ref="Q45:R45"/>
    <mergeCell ref="L45:M45"/>
    <mergeCell ref="L44:M44"/>
    <mergeCell ref="E49:G49"/>
    <mergeCell ref="E50:G50"/>
    <mergeCell ref="E42:G42"/>
    <mergeCell ref="E43:H43"/>
    <mergeCell ref="L46:M46"/>
    <mergeCell ref="L38:M38"/>
    <mergeCell ref="E37:G37"/>
    <mergeCell ref="E40:G40"/>
    <mergeCell ref="E46:G46"/>
    <mergeCell ref="E38:G38"/>
    <mergeCell ref="E39:G39"/>
    <mergeCell ref="E41:G41"/>
    <mergeCell ref="L50:M50"/>
    <mergeCell ref="L49:M49"/>
    <mergeCell ref="L43:M43"/>
    <mergeCell ref="Q37:R37"/>
    <mergeCell ref="Q33:R33"/>
    <mergeCell ref="Q42:R42"/>
    <mergeCell ref="Q39:R39"/>
    <mergeCell ref="L39:M39"/>
    <mergeCell ref="L37:M37"/>
    <mergeCell ref="Q34:R34"/>
    <mergeCell ref="Q36:R36"/>
    <mergeCell ref="L33:M33"/>
    <mergeCell ref="L34:M34"/>
    <mergeCell ref="L36:M36"/>
    <mergeCell ref="L35:M35"/>
    <mergeCell ref="Q35:R35"/>
    <mergeCell ref="Q38:R38"/>
    <mergeCell ref="Q24:R24"/>
    <mergeCell ref="Q25:R25"/>
    <mergeCell ref="Q26:R26"/>
    <mergeCell ref="Q29:R29"/>
    <mergeCell ref="Q30:R30"/>
    <mergeCell ref="E36:G36"/>
    <mergeCell ref="L32:M32"/>
    <mergeCell ref="Q31:R31"/>
    <mergeCell ref="E22:G22"/>
    <mergeCell ref="E24:G24"/>
    <mergeCell ref="AJ12:AN13"/>
    <mergeCell ref="E19:G19"/>
    <mergeCell ref="E20:G20"/>
    <mergeCell ref="G6:H6"/>
    <mergeCell ref="G7:H7"/>
    <mergeCell ref="G8:H8"/>
    <mergeCell ref="L27:M27"/>
    <mergeCell ref="E18:G18"/>
    <mergeCell ref="E23:G23"/>
    <mergeCell ref="E26:G26"/>
    <mergeCell ref="E21:G21"/>
    <mergeCell ref="G10:H10"/>
    <mergeCell ref="L18:M18"/>
    <mergeCell ref="G13:H13"/>
    <mergeCell ref="G14:H14"/>
    <mergeCell ref="L19:M19"/>
    <mergeCell ref="L20:M20"/>
    <mergeCell ref="Q22:R22"/>
    <mergeCell ref="Q23:R23"/>
    <mergeCell ref="Q18:R18"/>
    <mergeCell ref="Q19:R19"/>
    <mergeCell ref="Q20:R20"/>
    <mergeCell ref="Q21:R21"/>
    <mergeCell ref="Q27:R27"/>
    <mergeCell ref="B10:C10"/>
    <mergeCell ref="G3:H3"/>
    <mergeCell ref="L21:M21"/>
    <mergeCell ref="L22:M22"/>
    <mergeCell ref="B38:C38"/>
    <mergeCell ref="B39:D39"/>
    <mergeCell ref="B40:D40"/>
    <mergeCell ref="B8:C8"/>
    <mergeCell ref="L23:M23"/>
    <mergeCell ref="L24:M24"/>
    <mergeCell ref="G11:H11"/>
    <mergeCell ref="G12:H12"/>
    <mergeCell ref="B7:C7"/>
    <mergeCell ref="D10:E10"/>
    <mergeCell ref="B13:C13"/>
    <mergeCell ref="B12:C12"/>
    <mergeCell ref="B14:C14"/>
    <mergeCell ref="B16:C16"/>
    <mergeCell ref="D11:E11"/>
    <mergeCell ref="D12:E12"/>
    <mergeCell ref="D15:E15"/>
    <mergeCell ref="D13:E13"/>
    <mergeCell ref="D16:E16"/>
    <mergeCell ref="B15:C15"/>
    <mergeCell ref="AJ2:AN3"/>
    <mergeCell ref="AJ4:AN5"/>
    <mergeCell ref="AJ6:AN7"/>
    <mergeCell ref="D2:E2"/>
    <mergeCell ref="D6:E6"/>
    <mergeCell ref="D7:E7"/>
    <mergeCell ref="D8:E8"/>
    <mergeCell ref="D3:E3"/>
    <mergeCell ref="AJ8:AN9"/>
    <mergeCell ref="G4:H4"/>
    <mergeCell ref="G5:H5"/>
    <mergeCell ref="B9:D9"/>
    <mergeCell ref="D5:E5"/>
    <mergeCell ref="E51:G51"/>
    <mergeCell ref="L40:M40"/>
    <mergeCell ref="L41:M41"/>
    <mergeCell ref="L42:M42"/>
    <mergeCell ref="Q48:R48"/>
    <mergeCell ref="Q43:R43"/>
    <mergeCell ref="E33:G33"/>
    <mergeCell ref="E25:G25"/>
    <mergeCell ref="L29:M29"/>
    <mergeCell ref="L30:M30"/>
    <mergeCell ref="L31:M31"/>
    <mergeCell ref="L47:M47"/>
    <mergeCell ref="E31:G31"/>
    <mergeCell ref="L26:M26"/>
    <mergeCell ref="E35:H35"/>
    <mergeCell ref="E29:G29"/>
    <mergeCell ref="E30:G30"/>
    <mergeCell ref="E34:H34"/>
    <mergeCell ref="L25:M25"/>
    <mergeCell ref="Q47:R47"/>
    <mergeCell ref="L28:M28"/>
    <mergeCell ref="E32:G32"/>
    <mergeCell ref="Q28:R28"/>
    <mergeCell ref="Q32:R32"/>
  </mergeCells>
  <conditionalFormatting sqref="Q35:S35 Q49:S49 Q38:S38 Q46:R50 Q19:R40">
    <cfRule type="cellIs" dxfId="200" priority="2252" operator="greaterThan">
      <formula>0</formula>
    </cfRule>
  </conditionalFormatting>
  <conditionalFormatting sqref="NK204 NJ52 NJ1:NJ17 NK54:NK126 NJ213:NJ1048576 NK206:NK212 NC18:NC51 NK130:NK202">
    <cfRule type="cellIs" dxfId="199" priority="1746" operator="greaterThan">
      <formula>0</formula>
    </cfRule>
    <cfRule type="cellIs" dxfId="198" priority="1747" operator="greaterThan">
      <formula>0</formula>
    </cfRule>
    <cfRule type="cellIs" dxfId="197" priority="1748" operator="greaterThan">
      <formula>1</formula>
    </cfRule>
    <cfRule type="cellIs" dxfId="196" priority="1749" operator="greaterThan">
      <formula>0</formula>
    </cfRule>
    <cfRule type="cellIs" dxfId="195" priority="1750" operator="greaterThan">
      <formula>1</formula>
    </cfRule>
  </conditionalFormatting>
  <conditionalFormatting sqref="ND18:ND51">
    <cfRule type="cellIs" dxfId="194" priority="1745" operator="greaterThan">
      <formula>0</formula>
    </cfRule>
  </conditionalFormatting>
  <conditionalFormatting sqref="NP1:NP17 NP52 NP213:NP1048576 NI18:NI51">
    <cfRule type="cellIs" dxfId="193" priority="1742" operator="greaterThan">
      <formula>0</formula>
    </cfRule>
    <cfRule type="cellIs" dxfId="192" priority="1743" operator="greaterThan">
      <formula>0</formula>
    </cfRule>
  </conditionalFormatting>
  <conditionalFormatting sqref="H25">
    <cfRule type="cellIs" dxfId="191" priority="1730" operator="greaterThan">
      <formula>0</formula>
    </cfRule>
  </conditionalFormatting>
  <conditionalFormatting sqref="H37">
    <cfRule type="cellIs" dxfId="190" priority="1729" operator="greaterThan">
      <formula>0</formula>
    </cfRule>
  </conditionalFormatting>
  <conditionalFormatting sqref="H46">
    <cfRule type="cellIs" dxfId="189" priority="1727" operator="greaterThan">
      <formula>0</formula>
    </cfRule>
  </conditionalFormatting>
  <conditionalFormatting sqref="H49 NL54:NL126 NK213:NK1048576 NL206:NL212 NK1:NK17 NK52 NF18:NF51 NL130:NL202">
    <cfRule type="cellIs" dxfId="188" priority="1726" operator="greaterThan">
      <formula>0</formula>
    </cfRule>
  </conditionalFormatting>
  <conditionalFormatting sqref="NL204">
    <cfRule type="cellIs" dxfId="187" priority="1720" operator="greaterThan">
      <formula>0</formula>
    </cfRule>
  </conditionalFormatting>
  <conditionalFormatting sqref="NL204 NL54:NL126 NK213:NK1048576 NL206:NL212 NK1:NK17 NK52 NF18:NF51 NL130:NL202">
    <cfRule type="cellIs" dxfId="186" priority="1719" operator="greaterThan">
      <formula>0</formula>
    </cfRule>
  </conditionalFormatting>
  <conditionalFormatting sqref="H26">
    <cfRule type="cellIs" dxfId="185" priority="1718" operator="greaterThan">
      <formula>0</formula>
    </cfRule>
  </conditionalFormatting>
  <conditionalFormatting sqref="H38">
    <cfRule type="cellIs" dxfId="184" priority="1717" operator="greaterThan">
      <formula>0</formula>
    </cfRule>
  </conditionalFormatting>
  <conditionalFormatting sqref="H47">
    <cfRule type="cellIs" dxfId="183" priority="1716" operator="greaterThan">
      <formula>0</formula>
    </cfRule>
  </conditionalFormatting>
  <conditionalFormatting sqref="H45">
    <cfRule type="cellIs" dxfId="182" priority="1715" operator="greaterThan">
      <formula>0</formula>
    </cfRule>
  </conditionalFormatting>
  <conditionalFormatting sqref="H50">
    <cfRule type="cellIs" dxfId="181" priority="1712" operator="lessThan">
      <formula>0</formula>
    </cfRule>
    <cfRule type="cellIs" dxfId="180" priority="1714" operator="lessThan">
      <formula>0</formula>
    </cfRule>
  </conditionalFormatting>
  <conditionalFormatting sqref="H41 H30 H22:H23 H25:H28 H51 H32:H33">
    <cfRule type="cellIs" dxfId="179" priority="1713" operator="lessThan">
      <formula>0</formula>
    </cfRule>
  </conditionalFormatting>
  <conditionalFormatting sqref="H39">
    <cfRule type="cellIs" dxfId="178" priority="1708" operator="greaterThan">
      <formula>0</formula>
    </cfRule>
  </conditionalFormatting>
  <conditionalFormatting sqref="H42">
    <cfRule type="cellIs" dxfId="177" priority="1707" operator="lessThan">
      <formula>0</formula>
    </cfRule>
  </conditionalFormatting>
  <conditionalFormatting sqref="H48">
    <cfRule type="cellIs" dxfId="176" priority="1706" operator="greaterThan">
      <formula>0</formula>
    </cfRule>
  </conditionalFormatting>
  <conditionalFormatting sqref="H40">
    <cfRule type="cellIs" dxfId="175" priority="1666" operator="greaterThan">
      <formula>0</formula>
    </cfRule>
    <cfRule type="cellIs" dxfId="174" priority="1667" operator="greaterThan">
      <formula>1</formula>
    </cfRule>
    <cfRule type="cellIs" dxfId="173" priority="1676" operator="greaterThan">
      <formula>0</formula>
    </cfRule>
    <cfRule type="cellIs" dxfId="172" priority="1694" operator="greaterThan">
      <formula>0.99</formula>
    </cfRule>
    <cfRule type="cellIs" dxfId="171" priority="1700" operator="greaterThan">
      <formula>1</formula>
    </cfRule>
    <cfRule type="cellIs" dxfId="170" priority="1701" operator="greaterThan">
      <formula>3</formula>
    </cfRule>
    <cfRule type="cellIs" dxfId="169" priority="1702" operator="greaterThan">
      <formula>1</formula>
    </cfRule>
    <cfRule type="cellIs" dxfId="168" priority="1703" operator="greaterThan">
      <formula>1</formula>
    </cfRule>
  </conditionalFormatting>
  <conditionalFormatting sqref="H27:H28">
    <cfRule type="cellIs" dxfId="167" priority="1684" operator="lessThan">
      <formula>0</formula>
    </cfRule>
    <cfRule type="cellIs" dxfId="166" priority="1699" operator="lessThan">
      <formula>0</formula>
    </cfRule>
  </conditionalFormatting>
  <conditionalFormatting sqref="H30">
    <cfRule type="cellIs" dxfId="165" priority="1683" operator="greaterThan">
      <formula>0</formula>
    </cfRule>
    <cfRule type="cellIs" dxfId="164" priority="1698" operator="greaterThan">
      <formula>0</formula>
    </cfRule>
  </conditionalFormatting>
  <conditionalFormatting sqref="H30 H20:H23 H25:H28 H32:H33">
    <cfRule type="cellIs" dxfId="163" priority="1693" operator="greaterThan">
      <formula>0</formula>
    </cfRule>
    <cfRule type="cellIs" dxfId="162" priority="1697" operator="greaterThan">
      <formula>0</formula>
    </cfRule>
  </conditionalFormatting>
  <conditionalFormatting sqref="H30 H22:H23 H25:H28 H50:H51 H32:H33 H40:H42">
    <cfRule type="cellIs" dxfId="161" priority="1692" operator="lessThan">
      <formula>0</formula>
    </cfRule>
  </conditionalFormatting>
  <conditionalFormatting sqref="H25:H26">
    <cfRule type="cellIs" dxfId="160" priority="1685" operator="greaterThan">
      <formula>0</formula>
    </cfRule>
  </conditionalFormatting>
  <conditionalFormatting sqref="H32:H33">
    <cfRule type="cellIs" dxfId="159" priority="1678" operator="greaterThan">
      <formula>0</formula>
    </cfRule>
    <cfRule type="cellIs" dxfId="158" priority="1681" operator="greaterThan">
      <formula>0</formula>
    </cfRule>
  </conditionalFormatting>
  <conditionalFormatting sqref="H36:H39">
    <cfRule type="cellIs" dxfId="157" priority="1680" operator="greaterThan">
      <formula>0</formula>
    </cfRule>
  </conditionalFormatting>
  <conditionalFormatting sqref="H30">
    <cfRule type="cellIs" dxfId="156" priority="1668" operator="greaterThan">
      <formula>0</formula>
    </cfRule>
    <cfRule type="cellIs" dxfId="155" priority="1669" operator="greaterThan">
      <formula>0</formula>
    </cfRule>
    <cfRule type="cellIs" dxfId="154" priority="1679" operator="greaterThan">
      <formula>0</formula>
    </cfRule>
  </conditionalFormatting>
  <conditionalFormatting sqref="H30 H23 H25:H28 H32:H33">
    <cfRule type="cellIs" dxfId="153" priority="1675" operator="greaterThan">
      <formula>36526</formula>
    </cfRule>
  </conditionalFormatting>
  <conditionalFormatting sqref="H45:H48">
    <cfRule type="cellIs" dxfId="152" priority="1674" operator="greaterThan">
      <formula>0</formula>
    </cfRule>
  </conditionalFormatting>
  <conditionalFormatting sqref="H49">
    <cfRule type="cellIs" dxfId="151" priority="1673" operator="greaterThan">
      <formula>0</formula>
    </cfRule>
  </conditionalFormatting>
  <conditionalFormatting sqref="C20:D23">
    <cfRule type="cellIs" dxfId="150" priority="1670" operator="lessThan">
      <formula>0</formula>
    </cfRule>
    <cfRule type="cellIs" dxfId="149" priority="1671" operator="greaterThan">
      <formula>0</formula>
    </cfRule>
  </conditionalFormatting>
  <conditionalFormatting sqref="H23">
    <cfRule type="cellIs" dxfId="148" priority="1643" operator="greaterThan">
      <formula>36647</formula>
    </cfRule>
    <cfRule type="cellIs" dxfId="147" priority="1644" operator="greaterThan">
      <formula>36647</formula>
    </cfRule>
    <cfRule type="cellIs" dxfId="146" priority="1645" operator="lessThan">
      <formula>0</formula>
    </cfRule>
  </conditionalFormatting>
  <conditionalFormatting sqref="H24">
    <cfRule type="cellIs" dxfId="145" priority="1640" operator="greaterThan">
      <formula>0</formula>
    </cfRule>
    <cfRule type="cellIs" dxfId="144" priority="1641" operator="greaterThan">
      <formula>1</formula>
    </cfRule>
  </conditionalFormatting>
  <conditionalFormatting sqref="S46">
    <cfRule type="cellIs" dxfId="143" priority="1638" operator="greaterThan">
      <formula>0</formula>
    </cfRule>
  </conditionalFormatting>
  <conditionalFormatting sqref="Q41:R41">
    <cfRule type="cellIs" dxfId="142" priority="1637" operator="greaterThan">
      <formula>0</formula>
    </cfRule>
  </conditionalFormatting>
  <conditionalFormatting sqref="Q46:R46">
    <cfRule type="cellIs" dxfId="141" priority="1636" operator="greaterThan">
      <formula>0</formula>
    </cfRule>
  </conditionalFormatting>
  <conditionalFormatting sqref="Q42:R42">
    <cfRule type="cellIs" dxfId="140" priority="1635" operator="greaterThan">
      <formula>0</formula>
    </cfRule>
  </conditionalFormatting>
  <conditionalFormatting sqref="Q43:R43">
    <cfRule type="cellIs" dxfId="139" priority="1634" operator="greaterThan">
      <formula>0</formula>
    </cfRule>
  </conditionalFormatting>
  <conditionalFormatting sqref="Q44:R44">
    <cfRule type="cellIs" dxfId="138" priority="1633" operator="greaterThan">
      <formula>0</formula>
    </cfRule>
  </conditionalFormatting>
  <conditionalFormatting sqref="Q45:R45">
    <cfRule type="cellIs" dxfId="137" priority="1632" operator="greaterThan">
      <formula>0</formula>
    </cfRule>
  </conditionalFormatting>
  <conditionalFormatting sqref="H29">
    <cfRule type="cellIs" dxfId="136" priority="1627" operator="greaterThan">
      <formula>0</formula>
    </cfRule>
    <cfRule type="cellIs" dxfId="135" priority="1628" operator="greaterThan">
      <formula>0</formula>
    </cfRule>
  </conditionalFormatting>
  <conditionalFormatting sqref="H19">
    <cfRule type="cellIs" dxfId="134" priority="1626" operator="greaterThan">
      <formula>0</formula>
    </cfRule>
  </conditionalFormatting>
  <conditionalFormatting sqref="H31">
    <cfRule type="cellIs" dxfId="133" priority="1255" operator="lessThan">
      <formula>0</formula>
    </cfRule>
  </conditionalFormatting>
  <conditionalFormatting sqref="J19:K38 I20:I38">
    <cfRule type="cellIs" dxfId="9" priority="10" operator="greaterThan">
      <formula>0</formula>
    </cfRule>
  </conditionalFormatting>
  <conditionalFormatting sqref="K47">
    <cfRule type="cellIs" dxfId="8" priority="9" operator="greaterThan">
      <formula>0</formula>
    </cfRule>
  </conditionalFormatting>
  <conditionalFormatting sqref="I46:J46">
    <cfRule type="cellIs" dxfId="7" priority="8" operator="greaterThan">
      <formula>0</formula>
    </cfRule>
  </conditionalFormatting>
  <conditionalFormatting sqref="J39:K43">
    <cfRule type="cellIs" dxfId="6" priority="7" operator="greaterThan">
      <formula>0</formula>
    </cfRule>
  </conditionalFormatting>
  <conditionalFormatting sqref="J45:K45">
    <cfRule type="cellIs" dxfId="5" priority="6" operator="greaterThan">
      <formula>0</formula>
    </cfRule>
  </conditionalFormatting>
  <conditionalFormatting sqref="J44:K44">
    <cfRule type="cellIs" dxfId="4" priority="5" operator="greaterThan">
      <formula>0</formula>
    </cfRule>
  </conditionalFormatting>
  <conditionalFormatting sqref="I39:I43">
    <cfRule type="cellIs" dxfId="3" priority="4" operator="greaterThan">
      <formula>0</formula>
    </cfRule>
  </conditionalFormatting>
  <conditionalFormatting sqref="I45">
    <cfRule type="cellIs" dxfId="2" priority="3" operator="greaterThan">
      <formula>0</formula>
    </cfRule>
  </conditionalFormatting>
  <conditionalFormatting sqref="I44">
    <cfRule type="cellIs" dxfId="1" priority="2" operator="greaterThan">
      <formula>0</formula>
    </cfRule>
  </conditionalFormatting>
  <conditionalFormatting sqref="I19"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11:C11" r:id="rId2" display="ATA's What Are How They Work" xr:uid="{AD6189C3-C338-46E2-9326-AF38E8E2397C}"/>
    <hyperlink ref="B15:C15" r:id="rId3" display="Brokerage Firms" xr:uid="{E6A239FB-60DA-4654-B82A-AA18359C4DB2}"/>
    <hyperlink ref="B14:C14" r:id="rId4" display="How Funds Are Protected" xr:uid="{F7D5D616-074F-4913-8FE0-3B700365B78F}"/>
    <hyperlink ref="B13:C13" r:id="rId5" display="ATA Fee Strucrure" xr:uid="{887826CF-7E74-469A-A19C-DA36E9E0FFC8}"/>
    <hyperlink ref="B12:C12" r:id="rId6" display="Defning Overall Account Risk" xr:uid="{AF9EB2C4-FC58-42EF-A546-FE9E242075BA}"/>
    <hyperlink ref="E32:G32" r:id="rId7" display="Maintenance Balance Against Recommended Minimum" xr:uid="{93AD0F60-300B-4724-B3B1-66FB330F2928}"/>
    <hyperlink ref="L19:M19" r:id="rId8" display="ES SP 500" xr:uid="{C0D19F1B-A78F-40FD-83F5-54434D9352C5}"/>
    <hyperlink ref="L20:M20" r:id="rId9" display="ET SP 500 Micro" xr:uid="{5030418E-771F-4B9D-AA86-1B26E419F6F3}"/>
    <hyperlink ref="L21:M21" r:id="rId10" display="NQ Nasdaq 100" xr:uid="{AC2C23BC-CA08-4AA1-BC1F-AA964107D7B5}"/>
    <hyperlink ref="L22:M22" r:id="rId11" display="NM Nasdaq 100 Micro" xr:uid="{894E19E3-670B-47A9-86FD-23F893558EBD}"/>
    <hyperlink ref="L24:M24" r:id="rId12" display="QO Gold 50 Ounce" xr:uid="{583F06BC-13DB-4276-BFA1-431F505F7C34}"/>
    <hyperlink ref="L23:M23" r:id="rId13" display="GC Gold 100 Ounce" xr:uid="{7B0A39AB-9AED-4B60-94FB-9B7C2B7F4B4B}"/>
    <hyperlink ref="L25:M25" r:id="rId14" display="GR Gold 10 Ounce" xr:uid="{32608EC9-09EF-4378-B8EB-E887BFBCB717}"/>
    <hyperlink ref="L26:M26" r:id="rId15" display="SI Silver 5000 Ounces" xr:uid="{C6750336-A738-4E6E-9260-698720CF89FF}"/>
    <hyperlink ref="L27:M27" r:id="rId16" display="QI Silver 2500 Ounces" xr:uid="{7D2A57DC-44BC-4968-A0A5-2B604C8DDE68}"/>
    <hyperlink ref="L28:M28" r:id="rId17" display="SO Silver 1000 Ounces" xr:uid="{637CD4C5-125B-4F24-9B6A-86632DFDE48B}"/>
    <hyperlink ref="L29:M29" r:id="rId18" display="HG  Copper  25,000" xr:uid="{A12994F8-1D2A-4A0B-975B-22F72F0F723A}"/>
    <hyperlink ref="L30:M30" r:id="rId19" display="QC Mini Copper 12,500" xr:uid="{84FE82A5-EE1C-4A3F-8470-037F72806C88}"/>
    <hyperlink ref="L31:M31" r:id="rId20" display="QL Micro Copper 2,500" xr:uid="{24337801-7B09-459B-A1CE-BB8860D14CE1}"/>
    <hyperlink ref="L32:M32" r:id="rId21" display="A6 100,000 AUD" xr:uid="{AB71CFFE-9CE8-4C5A-9A1F-F09D35E82D39}"/>
    <hyperlink ref="L33:M33" r:id="rId22" display="D6 100,000 CAD" xr:uid="{DD161D54-0E1C-4FD3-BBDB-CC40B8076A0A}"/>
    <hyperlink ref="L34:M34" r:id="rId23" display="S6 125,000 CHF" xr:uid="{27F18805-C1F5-4040-8F46-6E4B25BFC22B}"/>
    <hyperlink ref="L36:M36" r:id="rId24" display="E6 125,000 EUR" xr:uid="{A339DD86-C8AA-4C86-A004-2FC6092EEC1C}"/>
    <hyperlink ref="L37:M37" r:id="rId25" display="E7 62,500 EUR" xr:uid="{3444D14E-9B06-4EF1-8B9F-AF71D1235A0C}"/>
    <hyperlink ref="L39:M39" r:id="rId26" display="B6 62,500 GBP" xr:uid="{61F1A621-C12D-495B-A199-80097331FC58}"/>
    <hyperlink ref="L40:M40" r:id="rId27" display="J6 12,5M JPY" xr:uid="{6BF78402-B37F-4702-9CD2-265A85F56847}"/>
    <hyperlink ref="L41:M41" r:id="rId28" display="J7 6.25M JPY" xr:uid="{C511F0CD-6BAD-41D9-B891-0C1D7C985023}"/>
    <hyperlink ref="L42:M42" r:id="rId29" display="DX 100,000 USD" xr:uid="{D8D045DA-37AA-47A7-8AD7-812682289CB5}"/>
    <hyperlink ref="L43:M43" r:id="rId30" display="CL Crude 1000 Barrels" xr:uid="{3282C2CD-A4F5-497E-9893-0D37BA8E7513}"/>
    <hyperlink ref="L44:M44" r:id="rId31" display="QM Crude 500 Barrels" xr:uid="{B8C8C0D4-087D-4FAE-AE79-D208035012F3}"/>
    <hyperlink ref="L45:M45" r:id="rId32" display="CY Crude 100 Barrels" xr:uid="{BFAB940C-D80D-4353-9005-DFCE72E047FA}"/>
    <hyperlink ref="B16:C16" r:id="rId33" display="Open An Account" xr:uid="{2C6041D8-75E0-404C-975D-F108D7DECCDB}"/>
    <hyperlink ref="D13:E13" r:id="rId34" display="Allocation Performance Ranking" xr:uid="{95EC6B27-49FA-486A-B376-00DDF19FD100}"/>
    <hyperlink ref="D14" r:id="rId35" xr:uid="{B14F04CC-00AC-4C17-B852-725BFDB3B55B}"/>
    <hyperlink ref="D15:E15" r:id="rId36" display="Educational Resources" xr:uid="{B7F61EA5-3656-4C29-81FD-5286445A64CE}"/>
    <hyperlink ref="D16:E16" r:id="rId37" display="Risk Disclosure" xr:uid="{49A9F66D-AD0A-4AC4-B373-E2293BB6421D}"/>
    <hyperlink ref="L35:M35" r:id="rId38" display="WN 12,500 CHF" xr:uid="{5352ED12-8363-4C51-AF21-86899F7FDEA4}"/>
    <hyperlink ref="L38:M38" r:id="rId39" display="MF 12,500 EUR" xr:uid="{0BE76BA4-6708-4035-A1F6-ABD79FE8EE61}"/>
    <hyperlink ref="B39:D40" r:id="rId40" display="Track Performance For Any" xr:uid="{A8367E16-92CC-45E1-800B-EE9347A4D6CB}"/>
    <hyperlink ref="E33:G33" r:id="rId41" display="Maintenance Balance Against Entered Minimum" xr:uid="{BD0D434D-7CA1-407F-811C-F4904BA506E1}"/>
    <hyperlink ref="B9" r:id="rId42" xr:uid="{1A125B36-4DBB-4DB9-808E-A9AE3EA9C832}"/>
    <hyperlink ref="E31:G31" r:id="rId43" display="Risk tolerance " xr:uid="{30CD6F24-BAA2-4BDD-92FD-68EE4B7A5700}"/>
    <hyperlink ref="E34:G34" r:id="rId44" display="Risk Disclosure" xr:uid="{BDAC5177-A9B4-4834-B139-D962E3E55DB4}"/>
    <hyperlink ref="D11:E11" r:id="rId45" display="Track Trades as they occur" xr:uid="{69FFA76A-2ABF-400E-A060-852B384A3E78}"/>
    <hyperlink ref="D12:E12" r:id="rId46" display="Set-up on barchart to track trades intra-day" xr:uid="{65E16DA3-CBE5-4849-B33A-D01D791B6E43}"/>
  </hyperlinks>
  <pageMargins left="0.7" right="0.7" top="0.75" bottom="0.75" header="0.3" footer="0.3"/>
  <pageSetup orientation="portrait" r:id="rId47"/>
  <ignoredErrors>
    <ignoredError sqref="H38 H47 H41 H45 H50 C21:D21 H24:H26" evalError="1"/>
    <ignoredError sqref="T19 T31" formulaRange="1"/>
    <ignoredError sqref="H30" formula="1"/>
  </ignoredErrors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2023-03-08T09:55:56Z</dcterms:modified>
</cp:coreProperties>
</file>