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\202005 Report\"/>
    </mc:Choice>
  </mc:AlternateContent>
  <xr:revisionPtr revIDLastSave="0" documentId="8_{BBE33140-6446-4F2C-A0CA-BD434077DFD2}" xr6:coauthVersionLast="47" xr6:coauthVersionMax="47" xr10:uidLastSave="{00000000-0000-0000-0000-000000000000}"/>
  <bookViews>
    <workbookView xWindow="-90" yWindow="0" windowWidth="16275" windowHeight="15525" xr2:uid="{00000000-000D-0000-FFFF-FFFF00000000}"/>
  </bookViews>
  <sheets>
    <sheet name="FRED Grap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8" i="1" l="1"/>
  <c r="C147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H64" i="1" s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H25" i="1" l="1"/>
  <c r="H41" i="1"/>
  <c r="H57" i="1"/>
  <c r="H72" i="1"/>
  <c r="H80" i="1"/>
  <c r="H88" i="1"/>
  <c r="H96" i="1"/>
  <c r="H104" i="1"/>
  <c r="H108" i="1"/>
  <c r="H29" i="1"/>
  <c r="H61" i="1"/>
  <c r="H68" i="1"/>
  <c r="H76" i="1"/>
  <c r="H84" i="1"/>
  <c r="H92" i="1"/>
  <c r="H100" i="1"/>
  <c r="H112" i="1"/>
  <c r="H114" i="1"/>
  <c r="H118" i="1"/>
  <c r="H122" i="1"/>
  <c r="H126" i="1"/>
  <c r="H130" i="1"/>
  <c r="H134" i="1"/>
  <c r="H142" i="1"/>
  <c r="H65" i="1"/>
  <c r="H121" i="1"/>
  <c r="H125" i="1"/>
  <c r="H129" i="1"/>
  <c r="H133" i="1"/>
  <c r="H137" i="1"/>
  <c r="H141" i="1"/>
  <c r="H138" i="1"/>
  <c r="H67" i="1"/>
  <c r="H71" i="1"/>
  <c r="H75" i="1"/>
  <c r="H79" i="1"/>
  <c r="H83" i="1"/>
  <c r="H87" i="1"/>
  <c r="H91" i="1"/>
  <c r="H95" i="1"/>
  <c r="H115" i="1"/>
  <c r="H30" i="1"/>
  <c r="H38" i="1"/>
  <c r="H46" i="1"/>
  <c r="H54" i="1"/>
  <c r="H62" i="1"/>
  <c r="H69" i="1"/>
  <c r="H77" i="1"/>
  <c r="H85" i="1"/>
  <c r="H93" i="1"/>
  <c r="H101" i="1"/>
  <c r="H119" i="1"/>
  <c r="H27" i="1"/>
  <c r="H31" i="1"/>
  <c r="H35" i="1"/>
  <c r="H39" i="1"/>
  <c r="H43" i="1"/>
  <c r="H47" i="1"/>
  <c r="H51" i="1"/>
  <c r="H55" i="1"/>
  <c r="H59" i="1"/>
  <c r="H128" i="1"/>
  <c r="H144" i="1"/>
  <c r="H26" i="1"/>
  <c r="H34" i="1"/>
  <c r="H42" i="1"/>
  <c r="H50" i="1"/>
  <c r="H58" i="1"/>
  <c r="H73" i="1"/>
  <c r="H81" i="1"/>
  <c r="H89" i="1"/>
  <c r="H97" i="1"/>
  <c r="H105" i="1"/>
  <c r="H28" i="1"/>
  <c r="H32" i="1"/>
  <c r="H36" i="1"/>
  <c r="H40" i="1"/>
  <c r="H145" i="1"/>
  <c r="H33" i="1"/>
  <c r="H37" i="1"/>
  <c r="H44" i="1"/>
  <c r="H48" i="1"/>
  <c r="H52" i="1"/>
  <c r="H56" i="1"/>
  <c r="H63" i="1"/>
  <c r="H66" i="1"/>
  <c r="H70" i="1"/>
  <c r="H78" i="1"/>
  <c r="H82" i="1"/>
  <c r="H86" i="1"/>
  <c r="H90" i="1"/>
  <c r="H94" i="1"/>
  <c r="H98" i="1"/>
  <c r="H102" i="1"/>
  <c r="H106" i="1"/>
  <c r="H110" i="1"/>
  <c r="H113" i="1"/>
  <c r="H116" i="1"/>
  <c r="H120" i="1"/>
  <c r="H123" i="1"/>
  <c r="H127" i="1"/>
  <c r="H131" i="1"/>
  <c r="H135" i="1"/>
  <c r="H139" i="1"/>
  <c r="H143" i="1"/>
  <c r="H45" i="1"/>
  <c r="H49" i="1"/>
  <c r="H53" i="1"/>
  <c r="H60" i="1"/>
  <c r="H99" i="1"/>
  <c r="H103" i="1"/>
  <c r="H107" i="1"/>
  <c r="H111" i="1"/>
  <c r="H117" i="1"/>
  <c r="H124" i="1"/>
  <c r="H132" i="1"/>
  <c r="H136" i="1"/>
  <c r="H140" i="1"/>
  <c r="H109" i="1"/>
  <c r="H74" i="1"/>
</calcChain>
</file>

<file path=xl/sharedStrings.xml><?xml version="1.0" encoding="utf-8"?>
<sst xmlns="http://schemas.openxmlformats.org/spreadsheetml/2006/main" count="21" uniqueCount="20">
  <si>
    <t>Peter Knight Advisor</t>
  </si>
  <si>
    <t>Sources</t>
  </si>
  <si>
    <t>Little Mountain Road</t>
  </si>
  <si>
    <t>Beef Island VG1120</t>
  </si>
  <si>
    <t>British Virgin Islands</t>
  </si>
  <si>
    <t>+340-244-4310 (BVI)</t>
  </si>
  <si>
    <t>Skype: Peter Knight Advisor BVI</t>
  </si>
  <si>
    <t>+312-436-2891 Chicago</t>
  </si>
  <si>
    <t>+44-20-3289-9796 (London)</t>
  </si>
  <si>
    <t>Peter_Knight@PeterKnightAdvisor.com</t>
  </si>
  <si>
    <t>Year</t>
  </si>
  <si>
    <t>Federal Debt to GDP</t>
  </si>
  <si>
    <t>Debt to GDP Ratio</t>
  </si>
  <si>
    <t xml:space="preserve">Total Federal Debt </t>
  </si>
  <si>
    <t>Total Federal Debt</t>
  </si>
  <si>
    <t>Population</t>
  </si>
  <si>
    <t>Debt Per Capita</t>
  </si>
  <si>
    <t>Annual Increase Per Capita</t>
  </si>
  <si>
    <t>1970-2021</t>
  </si>
  <si>
    <t>2008-2021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</si>
</sst>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yyyy"/>
    <numFmt numFmtId="165" formatCode="&quot;$&quot;#,##0"/>
    <numFmt numFmtId="166" formatCode="&quot;$&quot;#,##0.00"/>
  </numFmts>
  <fonts count="18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2060"/>
      <name val="Arial"/>
      <family val="2"/>
    </font>
    <font>
      <u/>
      <sz val="11"/>
      <color rgb="FFB4C6E7"/>
      <name val="Calibri"/>
      <family val="2"/>
      <scheme val="minor"/>
    </font>
    <font>
      <b/>
      <sz val="10"/>
      <color rgb="FF0033CC"/>
      <name val="Arial"/>
      <family val="2"/>
    </font>
    <font>
      <b/>
      <u/>
      <sz val="10"/>
      <color rgb="FF0033CC"/>
      <name val="Arial"/>
      <family val="2"/>
    </font>
    <font>
      <b/>
      <sz val="10"/>
      <color theme="0"/>
      <name val="Arial"/>
      <family val="2"/>
    </font>
    <font>
      <b/>
      <u/>
      <sz val="10"/>
      <color rgb="FF003399"/>
      <name val="Arial"/>
      <family val="2"/>
    </font>
    <font>
      <sz val="10"/>
      <color rgb="FF003399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</cellStyleXfs>
  <cellXfs count="67">
    <xf numFmtId="0" fontId="0" fillId="0" borderId="0" xfId="0"/>
    <xf numFmtId="0" fontId="0" fillId="2" borderId="0" xfId="0" applyFill="1"/>
    <xf numFmtId="165" fontId="0" fillId="2" borderId="0" xfId="0" applyNumberFormat="1" applyFill="1" applyAlignment="1">
      <alignment horizontal="center" vertical="center"/>
    </xf>
    <xf numFmtId="0" fontId="7" fillId="2" borderId="0" xfId="0" applyFont="1" applyFill="1"/>
    <xf numFmtId="1" fontId="7" fillId="2" borderId="0" xfId="0" applyNumberFormat="1" applyFont="1" applyFill="1"/>
    <xf numFmtId="165" fontId="1" fillId="2" borderId="0" xfId="0" applyNumberFormat="1" applyFont="1" applyFill="1" applyAlignment="1">
      <alignment horizontal="center" vertical="center"/>
    </xf>
    <xf numFmtId="0" fontId="0" fillId="3" borderId="0" xfId="0" applyFill="1"/>
    <xf numFmtId="8" fontId="4" fillId="3" borderId="0" xfId="3" applyNumberFormat="1" applyFont="1" applyFill="1" applyAlignment="1">
      <alignment horizontal="left" vertical="center" indent="2"/>
    </xf>
    <xf numFmtId="8" fontId="4" fillId="3" borderId="1" xfId="3" applyNumberFormat="1" applyFont="1" applyFill="1" applyBorder="1" applyAlignment="1">
      <alignment vertical="center"/>
    </xf>
    <xf numFmtId="8" fontId="3" fillId="3" borderId="0" xfId="3" applyNumberFormat="1" applyFont="1" applyFill="1" applyAlignment="1">
      <alignment horizontal="left"/>
    </xf>
    <xf numFmtId="8" fontId="3" fillId="3" borderId="0" xfId="3" applyNumberFormat="1" applyFont="1" applyFill="1" applyAlignment="1">
      <alignment horizontal="left" vertical="center" indent="2"/>
    </xf>
    <xf numFmtId="8" fontId="3" fillId="3" borderId="0" xfId="3" applyNumberFormat="1" applyFont="1" applyFill="1" applyAlignment="1">
      <alignment vertical="center"/>
    </xf>
    <xf numFmtId="0" fontId="2" fillId="3" borderId="0" xfId="3" applyFill="1" applyAlignment="1">
      <alignment horizontal="center"/>
    </xf>
    <xf numFmtId="0" fontId="2" fillId="3" borderId="0" xfId="3" applyFill="1"/>
    <xf numFmtId="49" fontId="4" fillId="3" borderId="0" xfId="3" applyNumberFormat="1" applyFont="1" applyFill="1" applyAlignment="1">
      <alignment horizontal="left" vertical="center" indent="1"/>
    </xf>
    <xf numFmtId="8" fontId="3" fillId="3" borderId="0" xfId="3" applyNumberFormat="1" applyFont="1" applyFill="1" applyAlignment="1">
      <alignment horizontal="center" vertical="center"/>
    </xf>
    <xf numFmtId="49" fontId="3" fillId="3" borderId="0" xfId="3" applyNumberFormat="1" applyFont="1" applyFill="1" applyAlignment="1">
      <alignment horizontal="left" vertical="center" indent="1"/>
    </xf>
    <xf numFmtId="49" fontId="3" fillId="3" borderId="0" xfId="3" applyNumberFormat="1" applyFont="1" applyFill="1" applyAlignment="1">
      <alignment horizontal="center" vertical="center"/>
    </xf>
    <xf numFmtId="49" fontId="3" fillId="3" borderId="0" xfId="3" applyNumberFormat="1" applyFont="1" applyFill="1" applyAlignment="1">
      <alignment vertical="center"/>
    </xf>
    <xf numFmtId="49" fontId="8" fillId="3" borderId="0" xfId="2" applyNumberFormat="1" applyFont="1" applyFill="1" applyAlignment="1">
      <alignment horizontal="left" vertical="center" indent="1"/>
    </xf>
    <xf numFmtId="49" fontId="8" fillId="3" borderId="0" xfId="2" applyNumberFormat="1" applyFont="1" applyFill="1" applyAlignment="1">
      <alignment horizontal="center" vertical="center"/>
    </xf>
    <xf numFmtId="49" fontId="6" fillId="3" borderId="0" xfId="2" applyNumberFormat="1" applyFill="1" applyAlignment="1">
      <alignment horizontal="left" vertical="center"/>
    </xf>
    <xf numFmtId="49" fontId="6" fillId="3" borderId="0" xfId="2" applyNumberFormat="1" applyFill="1" applyAlignment="1">
      <alignment vertical="center"/>
    </xf>
    <xf numFmtId="49" fontId="6" fillId="3" borderId="0" xfId="2" applyNumberForma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0" fontId="10" fillId="2" borderId="0" xfId="1" applyFont="1" applyFill="1" applyAlignment="1"/>
    <xf numFmtId="164" fontId="0" fillId="2" borderId="0" xfId="0" applyNumberFormat="1" applyFill="1" applyAlignment="1">
      <alignment horizontal="left" indent="1"/>
    </xf>
    <xf numFmtId="165" fontId="0" fillId="2" borderId="0" xfId="0" applyNumberFormat="1" applyFill="1" applyAlignment="1">
      <alignment horizontal="left" vertical="center" indent="1"/>
    </xf>
    <xf numFmtId="0" fontId="0" fillId="0" borderId="0" xfId="0" applyAlignment="1">
      <alignment horizontal="left" indent="1"/>
    </xf>
    <xf numFmtId="10" fontId="16" fillId="0" borderId="0" xfId="0" applyNumberFormat="1" applyFont="1" applyAlignment="1">
      <alignment horizontal="left" vertical="center" indent="1"/>
    </xf>
    <xf numFmtId="3" fontId="16" fillId="0" borderId="0" xfId="0" applyNumberFormat="1" applyFont="1" applyAlignment="1">
      <alignment horizontal="left" vertical="center" indent="2"/>
    </xf>
    <xf numFmtId="0" fontId="15" fillId="0" borderId="0" xfId="0" applyFont="1" applyAlignment="1">
      <alignment horizontal="left" vertical="center" indent="2"/>
    </xf>
    <xf numFmtId="164" fontId="11" fillId="3" borderId="2" xfId="0" applyNumberFormat="1" applyFont="1" applyFill="1" applyBorder="1" applyAlignment="1">
      <alignment horizontal="left" vertical="justify" indent="1"/>
    </xf>
    <xf numFmtId="165" fontId="11" fillId="3" borderId="2" xfId="0" applyNumberFormat="1" applyFont="1" applyFill="1" applyBorder="1" applyAlignment="1">
      <alignment horizontal="left" vertical="justify" indent="1"/>
    </xf>
    <xf numFmtId="166" fontId="0" fillId="2" borderId="0" xfId="0" applyNumberFormat="1" applyFill="1" applyAlignment="1">
      <alignment horizontal="left" vertical="center" indent="1"/>
    </xf>
    <xf numFmtId="166" fontId="11" fillId="3" borderId="2" xfId="0" applyNumberFormat="1" applyFont="1" applyFill="1" applyBorder="1" applyAlignment="1">
      <alignment horizontal="left" vertical="justify" indent="1"/>
    </xf>
    <xf numFmtId="166" fontId="16" fillId="0" borderId="0" xfId="0" applyNumberFormat="1" applyFont="1" applyAlignment="1">
      <alignment horizontal="left" vertical="center" indent="2"/>
    </xf>
    <xf numFmtId="166" fontId="15" fillId="0" borderId="0" xfId="0" applyNumberFormat="1" applyFont="1" applyAlignment="1">
      <alignment horizontal="left" vertical="center" indent="2"/>
    </xf>
    <xf numFmtId="10" fontId="0" fillId="2" borderId="0" xfId="0" applyNumberFormat="1" applyFill="1" applyAlignment="1">
      <alignment horizontal="left" vertical="center" indent="1"/>
    </xf>
    <xf numFmtId="10" fontId="11" fillId="3" borderId="2" xfId="0" applyNumberFormat="1" applyFont="1" applyFill="1" applyBorder="1" applyAlignment="1">
      <alignment horizontal="left" vertical="justify" indent="1"/>
    </xf>
    <xf numFmtId="10" fontId="16" fillId="0" borderId="0" xfId="0" applyNumberFormat="1" applyFont="1" applyAlignment="1">
      <alignment horizontal="left" vertical="center" indent="2"/>
    </xf>
    <xf numFmtId="10" fontId="15" fillId="0" borderId="0" xfId="0" applyNumberFormat="1" applyFont="1" applyAlignment="1">
      <alignment horizontal="left" vertical="center" indent="2"/>
    </xf>
    <xf numFmtId="6" fontId="17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4" fontId="0" fillId="0" borderId="0" xfId="0" applyNumberFormat="1" applyFill="1" applyAlignment="1">
      <alignment horizontal="left" indent="1"/>
    </xf>
    <xf numFmtId="10" fontId="16" fillId="0" borderId="0" xfId="0" applyNumberFormat="1" applyFont="1" applyFill="1" applyAlignment="1">
      <alignment horizontal="left" vertical="center" indent="1"/>
    </xf>
    <xf numFmtId="1" fontId="0" fillId="2" borderId="0" xfId="0" applyNumberFormat="1" applyFill="1" applyAlignment="1">
      <alignment horizontal="left" vertical="center" indent="1"/>
    </xf>
    <xf numFmtId="1" fontId="11" fillId="3" borderId="2" xfId="0" applyNumberFormat="1" applyFont="1" applyFill="1" applyBorder="1" applyAlignment="1">
      <alignment horizontal="left" vertical="justify" indent="1"/>
    </xf>
    <xf numFmtId="1" fontId="16" fillId="0" borderId="0" xfId="0" applyNumberFormat="1" applyFont="1" applyAlignment="1">
      <alignment horizontal="left" vertical="center" indent="1"/>
    </xf>
    <xf numFmtId="1" fontId="15" fillId="0" borderId="0" xfId="0" applyNumberFormat="1" applyFont="1" applyAlignment="1">
      <alignment horizontal="left" vertical="center" indent="1"/>
    </xf>
    <xf numFmtId="0" fontId="15" fillId="0" borderId="0" xfId="0" applyFont="1" applyFill="1" applyAlignment="1">
      <alignment horizontal="left" vertical="center" indent="1"/>
    </xf>
    <xf numFmtId="1" fontId="15" fillId="0" borderId="0" xfId="0" applyNumberFormat="1" applyFont="1" applyFill="1" applyAlignment="1">
      <alignment horizontal="left" vertical="center" indent="1"/>
    </xf>
    <xf numFmtId="166" fontId="15" fillId="0" borderId="0" xfId="0" applyNumberFormat="1" applyFont="1" applyFill="1" applyAlignment="1">
      <alignment horizontal="left" vertical="center" indent="1"/>
    </xf>
    <xf numFmtId="10" fontId="15" fillId="0" borderId="0" xfId="0" applyNumberFormat="1" applyFont="1" applyFill="1" applyAlignment="1">
      <alignment horizontal="left" vertical="center" indent="1"/>
    </xf>
    <xf numFmtId="165" fontId="0" fillId="0" borderId="0" xfId="0" applyNumberFormat="1" applyFill="1" applyAlignment="1">
      <alignment horizontal="left" vertical="center" indent="1"/>
    </xf>
    <xf numFmtId="1" fontId="0" fillId="0" borderId="0" xfId="0" applyNumberFormat="1" applyFill="1" applyAlignment="1">
      <alignment horizontal="left" vertical="center" indent="1"/>
    </xf>
    <xf numFmtId="166" fontId="0" fillId="0" borderId="0" xfId="0" applyNumberFormat="1" applyFill="1" applyAlignment="1">
      <alignment horizontal="left" vertical="center" indent="1"/>
    </xf>
    <xf numFmtId="10" fontId="0" fillId="0" borderId="0" xfId="0" applyNumberFormat="1" applyFill="1" applyAlignment="1">
      <alignment horizontal="left" vertical="center" indent="1"/>
    </xf>
    <xf numFmtId="164" fontId="1" fillId="0" borderId="0" xfId="0" applyNumberFormat="1" applyFont="1" applyFill="1" applyAlignment="1"/>
    <xf numFmtId="0" fontId="14" fillId="3" borderId="3" xfId="0" applyFont="1" applyFill="1" applyBorder="1" applyAlignment="1">
      <alignment horizontal="left" vertical="center" indent="1"/>
    </xf>
    <xf numFmtId="0" fontId="14" fillId="3" borderId="0" xfId="0" applyFont="1" applyFill="1" applyAlignment="1">
      <alignment horizontal="left" vertical="center" indent="1"/>
    </xf>
    <xf numFmtId="0" fontId="10" fillId="0" borderId="0" xfId="1" applyFont="1" applyAlignment="1">
      <alignment horizontal="left" vertical="center" indent="1"/>
    </xf>
    <xf numFmtId="0" fontId="10" fillId="0" borderId="0" xfId="1" applyFont="1" applyFill="1" applyAlignment="1">
      <alignment horizontal="left" indent="1"/>
    </xf>
    <xf numFmtId="0" fontId="12" fillId="0" borderId="0" xfId="1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4">
    <cellStyle name="Hyperlink" xfId="1" builtinId="8"/>
    <cellStyle name="Hyperlink 2" xfId="2" xr:uid="{00000000-0005-0000-0000-000001000000}"/>
    <cellStyle name="Normal" xfId="0" builtinId="0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'FRED Graph'!$C$23</c:f>
              <c:strCache>
                <c:ptCount val="1"/>
                <c:pt idx="0">
                  <c:v>Federal Debt to GDP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'FRED Graph'!$B$24:$B$63</c:f>
              <c:numCache>
                <c:formatCode>General</c:formatCode>
                <c:ptCount val="40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</c:numCache>
            </c:numRef>
          </c:cat>
          <c:val>
            <c:numRef>
              <c:f>'FRED Graph'!$C$24:$C$63</c:f>
              <c:numCache>
                <c:formatCode>0.00%</c:formatCode>
                <c:ptCount val="40"/>
                <c:pt idx="0">
                  <c:v>0.10290000000000001</c:v>
                </c:pt>
                <c:pt idx="1">
                  <c:v>9.5299999999999996E-2</c:v>
                </c:pt>
                <c:pt idx="2">
                  <c:v>8.8900000000000007E-2</c:v>
                </c:pt>
                <c:pt idx="3">
                  <c:v>8.4099999999999994E-2</c:v>
                </c:pt>
                <c:pt idx="4">
                  <c:v>8.7300000000000003E-2</c:v>
                </c:pt>
                <c:pt idx="5">
                  <c:v>7.8299999999999995E-2</c:v>
                </c:pt>
                <c:pt idx="6">
                  <c:v>7.46E-2</c:v>
                </c:pt>
                <c:pt idx="7">
                  <c:v>7.1900000000000006E-2</c:v>
                </c:pt>
                <c:pt idx="8">
                  <c:v>8.6300000000000002E-2</c:v>
                </c:pt>
                <c:pt idx="9">
                  <c:v>8.1100000000000005E-2</c:v>
                </c:pt>
                <c:pt idx="10">
                  <c:v>7.8600000000000003E-2</c:v>
                </c:pt>
                <c:pt idx="11">
                  <c:v>7.9799999999999996E-2</c:v>
                </c:pt>
                <c:pt idx="12">
                  <c:v>7.5999999999999998E-2</c:v>
                </c:pt>
                <c:pt idx="13">
                  <c:v>7.3800000000000004E-2</c:v>
                </c:pt>
                <c:pt idx="14">
                  <c:v>7.9100000000000004E-2</c:v>
                </c:pt>
                <c:pt idx="15">
                  <c:v>7.8299999999999995E-2</c:v>
                </c:pt>
                <c:pt idx="16">
                  <c:v>7.1999999999999995E-2</c:v>
                </c:pt>
                <c:pt idx="17">
                  <c:v>9.4899999999999998E-2</c:v>
                </c:pt>
                <c:pt idx="18">
                  <c:v>0.19059999999999999</c:v>
                </c:pt>
                <c:pt idx="19">
                  <c:v>0.3463</c:v>
                </c:pt>
                <c:pt idx="20">
                  <c:v>0.2908</c:v>
                </c:pt>
                <c:pt idx="21">
                  <c:v>0.3226</c:v>
                </c:pt>
                <c:pt idx="22">
                  <c:v>0.30969999999999998</c:v>
                </c:pt>
                <c:pt idx="23">
                  <c:v>0.25919999999999999</c:v>
                </c:pt>
                <c:pt idx="24">
                  <c:v>0.24210000000000001</c:v>
                </c:pt>
                <c:pt idx="25">
                  <c:v>0.2243</c:v>
                </c:pt>
                <c:pt idx="26">
                  <c:v>0.20069999999999999</c:v>
                </c:pt>
                <c:pt idx="27">
                  <c:v>0.19189999999999999</c:v>
                </c:pt>
                <c:pt idx="28">
                  <c:v>0.17910000000000001</c:v>
                </c:pt>
                <c:pt idx="29">
                  <c:v>0.16189999999999999</c:v>
                </c:pt>
                <c:pt idx="30">
                  <c:v>0.17549999999999999</c:v>
                </c:pt>
                <c:pt idx="31">
                  <c:v>0.21709999999999999</c:v>
                </c:pt>
                <c:pt idx="32">
                  <c:v>0.32750000000000001</c:v>
                </c:pt>
                <c:pt idx="33">
                  <c:v>0.39400000000000002</c:v>
                </c:pt>
                <c:pt idx="34">
                  <c:v>0.40500000000000003</c:v>
                </c:pt>
                <c:pt idx="35">
                  <c:v>0.38679999999999998</c:v>
                </c:pt>
                <c:pt idx="36">
                  <c:v>0.39829999999999999</c:v>
                </c:pt>
                <c:pt idx="37">
                  <c:v>0.39169999999999999</c:v>
                </c:pt>
                <c:pt idx="38">
                  <c:v>0.42520000000000002</c:v>
                </c:pt>
                <c:pt idx="39">
                  <c:v>0.433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0-4B00-80E1-6826B28287C0}"/>
            </c:ext>
          </c:extLst>
        </c:ser>
        <c:ser>
          <c:idx val="1"/>
          <c:order val="1"/>
          <c:tx>
            <c:strRef>
              <c:f>'FRED Graph'!#REF!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'FRED Graph'!$B$24:$B$63</c:f>
              <c:numCache>
                <c:formatCode>General</c:formatCode>
                <c:ptCount val="40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</c:numCache>
            </c:numRef>
          </c:cat>
          <c:val>
            <c:numRef>
              <c:f>'FRED Graph'!#REF!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0-4B00-80E1-6826B2828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459184"/>
        <c:axId val="1"/>
      </c:lineChart>
      <c:catAx>
        <c:axId val="3824591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4591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33184365467831"/>
          <c:y val="8.6956521739130432E-2"/>
          <c:w val="0.71636997375328082"/>
          <c:h val="0.80774392331393352"/>
        </c:manualLayout>
      </c:layout>
      <c:areaChart>
        <c:grouping val="standard"/>
        <c:varyColors val="0"/>
        <c:ser>
          <c:idx val="1"/>
          <c:order val="1"/>
          <c:tx>
            <c:strRef>
              <c:f>'FRED Graph'!$D$23</c:f>
              <c:strCache>
                <c:ptCount val="1"/>
                <c:pt idx="0">
                  <c:v>Total Federal Debt</c:v>
                </c:pt>
              </c:strCache>
            </c:strRef>
          </c:tx>
          <c:spPr>
            <a:pattFill prst="pct20">
              <a:fgClr>
                <a:srgbClr val="C00000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  <a:effectLst/>
          </c:spPr>
          <c:cat>
            <c:numRef>
              <c:f>'FRED Graph'!$B$24:$B$145</c:f>
              <c:numCache>
                <c:formatCode>General</c:formatCode>
                <c:ptCount val="122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  <c:pt idx="121">
                  <c:v>2021</c:v>
                </c:pt>
              </c:numCache>
            </c:numRef>
          </c:cat>
          <c:val>
            <c:numRef>
              <c:f>'FRED Graph'!$D$24:$D$145</c:f>
              <c:numCache>
                <c:formatCode>"$"#,##0_);[Red]\("$"#,##0\)</c:formatCode>
                <c:ptCount val="122"/>
                <c:pt idx="0">
                  <c:v>2140000000</c:v>
                </c:pt>
                <c:pt idx="1">
                  <c:v>2140000000</c:v>
                </c:pt>
                <c:pt idx="2">
                  <c:v>2160000000</c:v>
                </c:pt>
                <c:pt idx="3">
                  <c:v>2200000000</c:v>
                </c:pt>
                <c:pt idx="4">
                  <c:v>2260000000</c:v>
                </c:pt>
                <c:pt idx="5">
                  <c:v>2270000000</c:v>
                </c:pt>
                <c:pt idx="6">
                  <c:v>2340000000</c:v>
                </c:pt>
                <c:pt idx="7">
                  <c:v>2460000000</c:v>
                </c:pt>
                <c:pt idx="8">
                  <c:v>2630000000</c:v>
                </c:pt>
                <c:pt idx="9">
                  <c:v>2640000000</c:v>
                </c:pt>
                <c:pt idx="10">
                  <c:v>2650000000</c:v>
                </c:pt>
                <c:pt idx="11">
                  <c:v>2770000000</c:v>
                </c:pt>
                <c:pt idx="12">
                  <c:v>2870000000</c:v>
                </c:pt>
                <c:pt idx="13">
                  <c:v>2920000000</c:v>
                </c:pt>
                <c:pt idx="14">
                  <c:v>2140000000</c:v>
                </c:pt>
                <c:pt idx="15">
                  <c:v>3060000000</c:v>
                </c:pt>
                <c:pt idx="16">
                  <c:v>3610000000</c:v>
                </c:pt>
                <c:pt idx="17">
                  <c:v>5720000000</c:v>
                </c:pt>
                <c:pt idx="18">
                  <c:v>14590000000</c:v>
                </c:pt>
                <c:pt idx="19">
                  <c:v>27390000000</c:v>
                </c:pt>
                <c:pt idx="20">
                  <c:v>25950000000</c:v>
                </c:pt>
                <c:pt idx="21">
                  <c:v>23980000000</c:v>
                </c:pt>
                <c:pt idx="22">
                  <c:v>22960000000</c:v>
                </c:pt>
                <c:pt idx="23">
                  <c:v>22350000000</c:v>
                </c:pt>
                <c:pt idx="24">
                  <c:v>21250000000</c:v>
                </c:pt>
                <c:pt idx="25">
                  <c:v>20520000000</c:v>
                </c:pt>
                <c:pt idx="26">
                  <c:v>19640000000</c:v>
                </c:pt>
                <c:pt idx="27">
                  <c:v>18510000000</c:v>
                </c:pt>
                <c:pt idx="28">
                  <c:v>17600000000</c:v>
                </c:pt>
                <c:pt idx="29">
                  <c:v>16930000000</c:v>
                </c:pt>
                <c:pt idx="30">
                  <c:v>16190000000</c:v>
                </c:pt>
                <c:pt idx="31">
                  <c:v>16800000000</c:v>
                </c:pt>
                <c:pt idx="32">
                  <c:v>19490000000</c:v>
                </c:pt>
                <c:pt idx="33">
                  <c:v>22540000000</c:v>
                </c:pt>
                <c:pt idx="34">
                  <c:v>27050000000</c:v>
                </c:pt>
                <c:pt idx="35">
                  <c:v>28700000000</c:v>
                </c:pt>
                <c:pt idx="36">
                  <c:v>33780000000</c:v>
                </c:pt>
                <c:pt idx="37">
                  <c:v>36420000000</c:v>
                </c:pt>
                <c:pt idx="38">
                  <c:v>37160000000</c:v>
                </c:pt>
                <c:pt idx="39">
                  <c:v>40440000000</c:v>
                </c:pt>
                <c:pt idx="40">
                  <c:v>50700000000</c:v>
                </c:pt>
                <c:pt idx="41">
                  <c:v>57530000000</c:v>
                </c:pt>
                <c:pt idx="42">
                  <c:v>79200000000</c:v>
                </c:pt>
                <c:pt idx="43">
                  <c:v>142650000000</c:v>
                </c:pt>
                <c:pt idx="44">
                  <c:v>204080000000</c:v>
                </c:pt>
                <c:pt idx="45">
                  <c:v>260120000000</c:v>
                </c:pt>
                <c:pt idx="46">
                  <c:v>270990000000</c:v>
                </c:pt>
                <c:pt idx="47">
                  <c:v>257150000000</c:v>
                </c:pt>
                <c:pt idx="48">
                  <c:v>252030000000</c:v>
                </c:pt>
                <c:pt idx="49">
                  <c:v>252610000000</c:v>
                </c:pt>
                <c:pt idx="50">
                  <c:v>256850000000</c:v>
                </c:pt>
                <c:pt idx="51">
                  <c:v>255290000000</c:v>
                </c:pt>
                <c:pt idx="52">
                  <c:v>259100000000</c:v>
                </c:pt>
                <c:pt idx="53">
                  <c:v>265960000000</c:v>
                </c:pt>
                <c:pt idx="54">
                  <c:v>270810000000</c:v>
                </c:pt>
                <c:pt idx="55">
                  <c:v>274370000000</c:v>
                </c:pt>
                <c:pt idx="56">
                  <c:v>272690000000</c:v>
                </c:pt>
                <c:pt idx="57">
                  <c:v>272250000000</c:v>
                </c:pt>
                <c:pt idx="58">
                  <c:v>279670000000</c:v>
                </c:pt>
                <c:pt idx="59">
                  <c:v>287470000000</c:v>
                </c:pt>
                <c:pt idx="60">
                  <c:v>290530000000</c:v>
                </c:pt>
                <c:pt idx="61">
                  <c:v>292650000000</c:v>
                </c:pt>
                <c:pt idx="62">
                  <c:v>302930000000</c:v>
                </c:pt>
                <c:pt idx="63">
                  <c:v>310320000000</c:v>
                </c:pt>
                <c:pt idx="64">
                  <c:v>316060000000</c:v>
                </c:pt>
                <c:pt idx="65">
                  <c:v>322320000000</c:v>
                </c:pt>
                <c:pt idx="66">
                  <c:v>328500000000</c:v>
                </c:pt>
                <c:pt idx="67">
                  <c:v>340450000000</c:v>
                </c:pt>
                <c:pt idx="68">
                  <c:v>368690000000</c:v>
                </c:pt>
                <c:pt idx="69">
                  <c:v>365770000000</c:v>
                </c:pt>
                <c:pt idx="70">
                  <c:v>380920000000</c:v>
                </c:pt>
                <c:pt idx="71">
                  <c:v>408180000000</c:v>
                </c:pt>
                <c:pt idx="72">
                  <c:v>435940000000</c:v>
                </c:pt>
                <c:pt idx="73">
                  <c:v>466290000000</c:v>
                </c:pt>
                <c:pt idx="74">
                  <c:v>483890000000</c:v>
                </c:pt>
                <c:pt idx="75">
                  <c:v>541930000000</c:v>
                </c:pt>
                <c:pt idx="76">
                  <c:v>628970000000</c:v>
                </c:pt>
                <c:pt idx="77">
                  <c:v>706400000000</c:v>
                </c:pt>
                <c:pt idx="78">
                  <c:v>776600000000</c:v>
                </c:pt>
                <c:pt idx="79">
                  <c:v>829470000000</c:v>
                </c:pt>
                <c:pt idx="80">
                  <c:v>909040000000</c:v>
                </c:pt>
                <c:pt idx="81">
                  <c:v>994830000000</c:v>
                </c:pt>
                <c:pt idx="82">
                  <c:v>1137320000000</c:v>
                </c:pt>
                <c:pt idx="83">
                  <c:v>1371660000000</c:v>
                </c:pt>
                <c:pt idx="84">
                  <c:v>1564580000000</c:v>
                </c:pt>
                <c:pt idx="85">
                  <c:v>1817420000000</c:v>
                </c:pt>
                <c:pt idx="86">
                  <c:v>2120500000000</c:v>
                </c:pt>
                <c:pt idx="87">
                  <c:v>2345950000000</c:v>
                </c:pt>
                <c:pt idx="88">
                  <c:v>2601110000000</c:v>
                </c:pt>
                <c:pt idx="89">
                  <c:v>2867800000000</c:v>
                </c:pt>
                <c:pt idx="90">
                  <c:v>3206290000000</c:v>
                </c:pt>
                <c:pt idx="91">
                  <c:v>3598180000000</c:v>
                </c:pt>
                <c:pt idx="92">
                  <c:v>4001790000000</c:v>
                </c:pt>
                <c:pt idx="93">
                  <c:v>4351040000000</c:v>
                </c:pt>
                <c:pt idx="94">
                  <c:v>4643310000000</c:v>
                </c:pt>
                <c:pt idx="95">
                  <c:v>4920580000000</c:v>
                </c:pt>
                <c:pt idx="96">
                  <c:v>5181460000000</c:v>
                </c:pt>
                <c:pt idx="97">
                  <c:v>5369210000000</c:v>
                </c:pt>
                <c:pt idx="98">
                  <c:v>5478190000000</c:v>
                </c:pt>
                <c:pt idx="99">
                  <c:v>5605520000000</c:v>
                </c:pt>
                <c:pt idx="100">
                  <c:v>5628700000000</c:v>
                </c:pt>
                <c:pt idx="101">
                  <c:v>5769890000000</c:v>
                </c:pt>
                <c:pt idx="102">
                  <c:v>6198400000000</c:v>
                </c:pt>
                <c:pt idx="103">
                  <c:v>6760020000000</c:v>
                </c:pt>
                <c:pt idx="104">
                  <c:v>7354650000000</c:v>
                </c:pt>
                <c:pt idx="105">
                  <c:v>7905300000000</c:v>
                </c:pt>
                <c:pt idx="106">
                  <c:v>8451350000000</c:v>
                </c:pt>
                <c:pt idx="107">
                  <c:v>8950750000000</c:v>
                </c:pt>
                <c:pt idx="108">
                  <c:v>9986080000000</c:v>
                </c:pt>
                <c:pt idx="109">
                  <c:v>11875850000000</c:v>
                </c:pt>
                <c:pt idx="110">
                  <c:v>13528810000000</c:v>
                </c:pt>
                <c:pt idx="111">
                  <c:v>14764230000000</c:v>
                </c:pt>
                <c:pt idx="112">
                  <c:v>16050920000000</c:v>
                </c:pt>
                <c:pt idx="113">
                  <c:v>16719430000000</c:v>
                </c:pt>
                <c:pt idx="114">
                  <c:v>17794520000000</c:v>
                </c:pt>
                <c:pt idx="115">
                  <c:v>18120060000000</c:v>
                </c:pt>
                <c:pt idx="116">
                  <c:v>19539490000000</c:v>
                </c:pt>
                <c:pt idx="117">
                  <c:v>20205680000000</c:v>
                </c:pt>
                <c:pt idx="118">
                  <c:v>21462320000000</c:v>
                </c:pt>
                <c:pt idx="119">
                  <c:v>22669500000000</c:v>
                </c:pt>
                <c:pt idx="120">
                  <c:v>26902480000000</c:v>
                </c:pt>
                <c:pt idx="121">
                  <c:v>28549541000000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3-43DF-8C17-488AD85DE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583408"/>
        <c:axId val="587584656"/>
      </c:areaChart>
      <c:lineChart>
        <c:grouping val="standard"/>
        <c:varyColors val="0"/>
        <c:ser>
          <c:idx val="0"/>
          <c:order val="0"/>
          <c:tx>
            <c:strRef>
              <c:f>'FRED Graph'!$C$23</c:f>
              <c:strCache>
                <c:ptCount val="1"/>
                <c:pt idx="0">
                  <c:v>Federal Debt to GDP</c:v>
                </c:pt>
              </c:strCache>
            </c:strRef>
          </c:tx>
          <c:spPr>
            <a:ln w="50800" cap="rnd" cmpd="tri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'FRED Graph'!$B$24:$B$145</c:f>
              <c:numCache>
                <c:formatCode>General</c:formatCode>
                <c:ptCount val="122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  <c:pt idx="121">
                  <c:v>2021</c:v>
                </c:pt>
              </c:numCache>
            </c:numRef>
          </c:cat>
          <c:val>
            <c:numRef>
              <c:f>'FRED Graph'!$C$24:$C$145</c:f>
              <c:numCache>
                <c:formatCode>0.00%</c:formatCode>
                <c:ptCount val="122"/>
                <c:pt idx="0">
                  <c:v>0.10290000000000001</c:v>
                </c:pt>
                <c:pt idx="1">
                  <c:v>9.5299999999999996E-2</c:v>
                </c:pt>
                <c:pt idx="2">
                  <c:v>8.8900000000000007E-2</c:v>
                </c:pt>
                <c:pt idx="3">
                  <c:v>8.4099999999999994E-2</c:v>
                </c:pt>
                <c:pt idx="4">
                  <c:v>8.7300000000000003E-2</c:v>
                </c:pt>
                <c:pt idx="5">
                  <c:v>7.8299999999999995E-2</c:v>
                </c:pt>
                <c:pt idx="6">
                  <c:v>7.46E-2</c:v>
                </c:pt>
                <c:pt idx="7">
                  <c:v>7.1900000000000006E-2</c:v>
                </c:pt>
                <c:pt idx="8">
                  <c:v>8.6300000000000002E-2</c:v>
                </c:pt>
                <c:pt idx="9">
                  <c:v>8.1100000000000005E-2</c:v>
                </c:pt>
                <c:pt idx="10">
                  <c:v>7.8600000000000003E-2</c:v>
                </c:pt>
                <c:pt idx="11">
                  <c:v>7.9799999999999996E-2</c:v>
                </c:pt>
                <c:pt idx="12">
                  <c:v>7.5999999999999998E-2</c:v>
                </c:pt>
                <c:pt idx="13">
                  <c:v>7.3800000000000004E-2</c:v>
                </c:pt>
                <c:pt idx="14">
                  <c:v>7.9100000000000004E-2</c:v>
                </c:pt>
                <c:pt idx="15">
                  <c:v>7.8299999999999995E-2</c:v>
                </c:pt>
                <c:pt idx="16">
                  <c:v>7.1999999999999995E-2</c:v>
                </c:pt>
                <c:pt idx="17">
                  <c:v>9.4899999999999998E-2</c:v>
                </c:pt>
                <c:pt idx="18">
                  <c:v>0.19059999999999999</c:v>
                </c:pt>
                <c:pt idx="19">
                  <c:v>0.3463</c:v>
                </c:pt>
                <c:pt idx="20">
                  <c:v>0.2908</c:v>
                </c:pt>
                <c:pt idx="21">
                  <c:v>0.3226</c:v>
                </c:pt>
                <c:pt idx="22">
                  <c:v>0.30969999999999998</c:v>
                </c:pt>
                <c:pt idx="23">
                  <c:v>0.25919999999999999</c:v>
                </c:pt>
                <c:pt idx="24">
                  <c:v>0.24210000000000001</c:v>
                </c:pt>
                <c:pt idx="25">
                  <c:v>0.2243</c:v>
                </c:pt>
                <c:pt idx="26">
                  <c:v>0.20069999999999999</c:v>
                </c:pt>
                <c:pt idx="27">
                  <c:v>0.19189999999999999</c:v>
                </c:pt>
                <c:pt idx="28">
                  <c:v>0.17910000000000001</c:v>
                </c:pt>
                <c:pt idx="29">
                  <c:v>0.16189999999999999</c:v>
                </c:pt>
                <c:pt idx="30">
                  <c:v>0.17549999999999999</c:v>
                </c:pt>
                <c:pt idx="31">
                  <c:v>0.21709999999999999</c:v>
                </c:pt>
                <c:pt idx="32">
                  <c:v>0.32750000000000001</c:v>
                </c:pt>
                <c:pt idx="33">
                  <c:v>0.39400000000000002</c:v>
                </c:pt>
                <c:pt idx="34">
                  <c:v>0.40500000000000003</c:v>
                </c:pt>
                <c:pt idx="35">
                  <c:v>0.38679999999999998</c:v>
                </c:pt>
                <c:pt idx="36">
                  <c:v>0.39829999999999999</c:v>
                </c:pt>
                <c:pt idx="37">
                  <c:v>0.39169999999999999</c:v>
                </c:pt>
                <c:pt idx="38">
                  <c:v>0.42520000000000002</c:v>
                </c:pt>
                <c:pt idx="39">
                  <c:v>0.433</c:v>
                </c:pt>
                <c:pt idx="40">
                  <c:v>0.49270000000000003</c:v>
                </c:pt>
                <c:pt idx="41">
                  <c:v>0.44490000000000002</c:v>
                </c:pt>
                <c:pt idx="42">
                  <c:v>0.47710000000000002</c:v>
                </c:pt>
                <c:pt idx="43">
                  <c:v>0.70240000000000002</c:v>
                </c:pt>
                <c:pt idx="44">
                  <c:v>0.90939999999999999</c:v>
                </c:pt>
                <c:pt idx="45">
                  <c:v>1.1409</c:v>
                </c:pt>
                <c:pt idx="46">
                  <c:v>1.1912</c:v>
                </c:pt>
                <c:pt idx="47">
                  <c:v>1.0302</c:v>
                </c:pt>
                <c:pt idx="48">
                  <c:v>0.91810000000000003</c:v>
                </c:pt>
                <c:pt idx="49">
                  <c:v>0.92700000000000005</c:v>
                </c:pt>
                <c:pt idx="50">
                  <c:v>0.85670000000000002</c:v>
                </c:pt>
                <c:pt idx="51">
                  <c:v>0.7359</c:v>
                </c:pt>
                <c:pt idx="52">
                  <c:v>0.70540000000000003</c:v>
                </c:pt>
                <c:pt idx="53">
                  <c:v>0.68340000000000001</c:v>
                </c:pt>
                <c:pt idx="54">
                  <c:v>0.69350000000000001</c:v>
                </c:pt>
                <c:pt idx="55">
                  <c:v>0.64480000000000004</c:v>
                </c:pt>
                <c:pt idx="56">
                  <c:v>0.60680000000000001</c:v>
                </c:pt>
                <c:pt idx="57">
                  <c:v>0.57440000000000002</c:v>
                </c:pt>
                <c:pt idx="58">
                  <c:v>0.58120000000000005</c:v>
                </c:pt>
                <c:pt idx="59">
                  <c:v>0.55100000000000005</c:v>
                </c:pt>
                <c:pt idx="60">
                  <c:v>0.53559999999999997</c:v>
                </c:pt>
                <c:pt idx="61">
                  <c:v>0.52049999999999996</c:v>
                </c:pt>
                <c:pt idx="62">
                  <c:v>0.50160000000000005</c:v>
                </c:pt>
                <c:pt idx="63">
                  <c:v>0.48680000000000001</c:v>
                </c:pt>
                <c:pt idx="64">
                  <c:v>0.4617</c:v>
                </c:pt>
                <c:pt idx="65">
                  <c:v>0.43419999999999997</c:v>
                </c:pt>
                <c:pt idx="66">
                  <c:v>0.40389999999999998</c:v>
                </c:pt>
                <c:pt idx="67">
                  <c:v>0.39589999999999997</c:v>
                </c:pt>
                <c:pt idx="68">
                  <c:v>0.39190000000000003</c:v>
                </c:pt>
                <c:pt idx="69">
                  <c:v>0.3594</c:v>
                </c:pt>
                <c:pt idx="70">
                  <c:v>0.35489999999999999</c:v>
                </c:pt>
                <c:pt idx="71">
                  <c:v>0.35039999999999999</c:v>
                </c:pt>
                <c:pt idx="72">
                  <c:v>0.34079999999999999</c:v>
                </c:pt>
                <c:pt idx="73">
                  <c:v>0.3271</c:v>
                </c:pt>
                <c:pt idx="74">
                  <c:v>0.31319999999999998</c:v>
                </c:pt>
                <c:pt idx="75">
                  <c:v>0.3216</c:v>
                </c:pt>
                <c:pt idx="76">
                  <c:v>0.3357</c:v>
                </c:pt>
                <c:pt idx="77">
                  <c:v>0.33929999999999999</c:v>
                </c:pt>
                <c:pt idx="78">
                  <c:v>0.33019999999999999</c:v>
                </c:pt>
                <c:pt idx="79">
                  <c:v>0.31569999999999998</c:v>
                </c:pt>
                <c:pt idx="80">
                  <c:v>0.31809999999999999</c:v>
                </c:pt>
                <c:pt idx="81">
                  <c:v>0.31019999999999998</c:v>
                </c:pt>
                <c:pt idx="82">
                  <c:v>0.34010000000000001</c:v>
                </c:pt>
                <c:pt idx="83">
                  <c:v>0.3775</c:v>
                </c:pt>
                <c:pt idx="84">
                  <c:v>0.38750000000000001</c:v>
                </c:pt>
                <c:pt idx="85">
                  <c:v>0.41889999999999999</c:v>
                </c:pt>
                <c:pt idx="86">
                  <c:v>0.46300000000000002</c:v>
                </c:pt>
                <c:pt idx="87">
                  <c:v>0.48320000000000002</c:v>
                </c:pt>
                <c:pt idx="88">
                  <c:v>0.49669999999999997</c:v>
                </c:pt>
                <c:pt idx="89">
                  <c:v>0.50829999999999997</c:v>
                </c:pt>
                <c:pt idx="90">
                  <c:v>0.53769999999999996</c:v>
                </c:pt>
                <c:pt idx="91">
                  <c:v>0.58430000000000004</c:v>
                </c:pt>
                <c:pt idx="92">
                  <c:v>0.61370000000000002</c:v>
                </c:pt>
                <c:pt idx="93">
                  <c:v>0.63439999999999996</c:v>
                </c:pt>
                <c:pt idx="94">
                  <c:v>0.63719999999999999</c:v>
                </c:pt>
                <c:pt idx="95">
                  <c:v>0.64410000000000001</c:v>
                </c:pt>
                <c:pt idx="96">
                  <c:v>0.64180000000000004</c:v>
                </c:pt>
                <c:pt idx="97">
                  <c:v>0.626</c:v>
                </c:pt>
                <c:pt idx="98">
                  <c:v>0.60450000000000004</c:v>
                </c:pt>
                <c:pt idx="99">
                  <c:v>0.58199999999999996</c:v>
                </c:pt>
                <c:pt idx="100">
                  <c:v>0.54900000000000004</c:v>
                </c:pt>
                <c:pt idx="101">
                  <c:v>0.54530000000000001</c:v>
                </c:pt>
                <c:pt idx="102">
                  <c:v>0.56679999999999997</c:v>
                </c:pt>
                <c:pt idx="103">
                  <c:v>0.59</c:v>
                </c:pt>
                <c:pt idx="104">
                  <c:v>0.60219999999999996</c:v>
                </c:pt>
                <c:pt idx="105">
                  <c:v>0.60640000000000005</c:v>
                </c:pt>
                <c:pt idx="106">
                  <c:v>0.61180000000000001</c:v>
                </c:pt>
                <c:pt idx="107">
                  <c:v>0.61929999999999996</c:v>
                </c:pt>
                <c:pt idx="108">
                  <c:v>0.67869999999999997</c:v>
                </c:pt>
                <c:pt idx="109">
                  <c:v>0.82189999999999996</c:v>
                </c:pt>
                <c:pt idx="110">
                  <c:v>0.90239999999999998</c:v>
                </c:pt>
                <c:pt idx="111">
                  <c:v>0.94989999999999997</c:v>
                </c:pt>
                <c:pt idx="112">
                  <c:v>0.99099999999999999</c:v>
                </c:pt>
                <c:pt idx="113">
                  <c:v>0.99609999999999999</c:v>
                </c:pt>
                <c:pt idx="114">
                  <c:v>1.0152000000000001</c:v>
                </c:pt>
                <c:pt idx="115">
                  <c:v>0.99350000000000005</c:v>
                </c:pt>
                <c:pt idx="116">
                  <c:v>1.0424</c:v>
                </c:pt>
                <c:pt idx="117">
                  <c:v>1.0339</c:v>
                </c:pt>
                <c:pt idx="118">
                  <c:v>1.0412999999999999</c:v>
                </c:pt>
                <c:pt idx="119">
                  <c:v>1.0577000000000001</c:v>
                </c:pt>
                <c:pt idx="120">
                  <c:v>1.2919</c:v>
                </c:pt>
                <c:pt idx="121">
                  <c:v>1.2577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93-43DF-8C17-488AD85DE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6864"/>
        <c:axId val="30614784"/>
      </c:lineChart>
      <c:catAx>
        <c:axId val="58758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584656"/>
        <c:crosses val="autoZero"/>
        <c:auto val="1"/>
        <c:lblAlgn val="ctr"/>
        <c:lblOffset val="100"/>
        <c:noMultiLvlLbl val="0"/>
      </c:catAx>
      <c:valAx>
        <c:axId val="58758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583408"/>
        <c:crosses val="autoZero"/>
        <c:crossBetween val="between"/>
      </c:valAx>
      <c:valAx>
        <c:axId val="30614784"/>
        <c:scaling>
          <c:orientation val="minMax"/>
          <c:max val="1.5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6864"/>
        <c:crosses val="max"/>
        <c:crossBetween val="between"/>
      </c:valAx>
      <c:catAx>
        <c:axId val="30616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614784"/>
        <c:crosses val="autoZero"/>
        <c:auto val="1"/>
        <c:lblAlgn val="ctr"/>
        <c:lblOffset val="100"/>
        <c:noMultiLvlLbl val="0"/>
      </c:cat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81542172093349"/>
          <c:y val="1.1956179390619655E-2"/>
          <c:w val="0.45847875614532951"/>
          <c:h val="5.47394873513151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62</xdr:row>
      <xdr:rowOff>0</xdr:rowOff>
    </xdr:from>
    <xdr:to>
      <xdr:col>15</xdr:col>
      <xdr:colOff>219075</xdr:colOff>
      <xdr:row>62</xdr:row>
      <xdr:rowOff>0</xdr:rowOff>
    </xdr:to>
    <xdr:graphicFrame macro="">
      <xdr:nvGraphicFramePr>
        <xdr:cNvPr id="1043" name="Chart 3">
          <a:extLst>
            <a:ext uri="{FF2B5EF4-FFF2-40B4-BE49-F238E27FC236}">
              <a16:creationId xmlns:a16="http://schemas.microsoft.com/office/drawing/2014/main" id="{9CDE97FD-206F-4907-AB17-E29A80E06C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76200</xdr:colOff>
      <xdr:row>1</xdr:row>
      <xdr:rowOff>38100</xdr:rowOff>
    </xdr:from>
    <xdr:to>
      <xdr:col>9</xdr:col>
      <xdr:colOff>1428750</xdr:colOff>
      <xdr:row>4</xdr:row>
      <xdr:rowOff>161925</xdr:rowOff>
    </xdr:to>
    <xdr:pic>
      <xdr:nvPicPr>
        <xdr:cNvPr id="1044" name="Picture 8">
          <a:extLst>
            <a:ext uri="{FF2B5EF4-FFF2-40B4-BE49-F238E27FC236}">
              <a16:creationId xmlns:a16="http://schemas.microsoft.com/office/drawing/2014/main" id="{18630447-3ECC-49E4-BC8B-94BB5D8F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5667375"/>
          <a:ext cx="1352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</xdr:row>
      <xdr:rowOff>28575</xdr:rowOff>
    </xdr:from>
    <xdr:to>
      <xdr:col>7</xdr:col>
      <xdr:colOff>1371600</xdr:colOff>
      <xdr:row>21</xdr:row>
      <xdr:rowOff>123825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D256A5B-288E-41FA-A707-44682CDEF0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sgovernmentspending.com/spending_chart_1900_2021USb_22s2li011mcny_H0f" TargetMode="External"/><Relationship Id="rId2" Type="http://schemas.openxmlformats.org/officeDocument/2006/relationships/hyperlink" Target="https://www.usgovernmentspending.com/spending_chart_1900_2022USp_22s2li011tcny_H0f" TargetMode="External"/><Relationship Id="rId1" Type="http://schemas.openxmlformats.org/officeDocument/2006/relationships/hyperlink" Target="mailto:Peter_Knight@PeterKnightAdvisor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39"/>
  <sheetViews>
    <sheetView tabSelected="1" topLeftCell="A124" workbookViewId="0">
      <selection activeCell="J13" sqref="J13"/>
    </sheetView>
  </sheetViews>
  <sheetFormatPr defaultColWidth="20.7109375" defaultRowHeight="12.75" zeroHeight="1" x14ac:dyDescent="0.2"/>
  <cols>
    <col min="1" max="1" width="1.85546875" style="1" customWidth="1"/>
    <col min="2" max="2" width="10.42578125" style="26" customWidth="1"/>
    <col min="3" max="3" width="14.42578125" style="27" customWidth="1"/>
    <col min="4" max="4" width="21" style="27" customWidth="1"/>
    <col min="5" max="5" width="20.7109375" style="27" customWidth="1"/>
    <col min="6" max="6" width="9.7109375" style="46" customWidth="1"/>
    <col min="7" max="7" width="16" style="34" customWidth="1"/>
    <col min="8" max="8" width="20.7109375" style="38" customWidth="1"/>
    <col min="9" max="9" width="5.85546875" style="2" customWidth="1"/>
    <col min="10" max="10" width="23.42578125" style="2" customWidth="1"/>
    <col min="11" max="11" width="21.28515625" style="2" customWidth="1"/>
    <col min="12" max="13" width="4.28515625" style="2" customWidth="1"/>
    <col min="14" max="14" width="20.7109375" style="2" customWidth="1"/>
    <col min="15" max="15" width="19.42578125" style="2" customWidth="1"/>
    <col min="16" max="16" width="20.7109375" style="2" customWidth="1"/>
    <col min="17" max="31" width="20.7109375" style="3" customWidth="1"/>
    <col min="32" max="16384" width="20.7109375" style="1"/>
  </cols>
  <sheetData>
    <row r="1" spans="10:15" ht="13.5" customHeight="1" x14ac:dyDescent="0.2"/>
    <row r="2" spans="10:15" ht="17.25" customHeight="1" x14ac:dyDescent="0.2">
      <c r="J2" s="6"/>
      <c r="K2" s="7" t="s">
        <v>0</v>
      </c>
      <c r="L2" s="8"/>
      <c r="M2" s="59" t="s">
        <v>1</v>
      </c>
      <c r="N2" s="60"/>
      <c r="O2" s="60"/>
    </row>
    <row r="3" spans="10:15" ht="17.25" customHeight="1" x14ac:dyDescent="0.25">
      <c r="J3" s="9"/>
      <c r="K3" s="10" t="s">
        <v>2</v>
      </c>
      <c r="L3" s="11"/>
      <c r="M3" s="61" t="s">
        <v>12</v>
      </c>
      <c r="N3" s="61"/>
      <c r="O3" s="61"/>
    </row>
    <row r="4" spans="10:15" ht="17.25" customHeight="1" x14ac:dyDescent="0.25">
      <c r="J4" s="9"/>
      <c r="K4" s="10" t="s">
        <v>3</v>
      </c>
      <c r="L4" s="11"/>
      <c r="M4" s="62" t="s">
        <v>13</v>
      </c>
      <c r="N4" s="62"/>
      <c r="O4" s="62"/>
    </row>
    <row r="5" spans="10:15" ht="17.25" customHeight="1" x14ac:dyDescent="0.25">
      <c r="J5" s="9"/>
      <c r="K5" s="10" t="s">
        <v>4</v>
      </c>
      <c r="L5" s="11"/>
      <c r="M5" s="63"/>
      <c r="N5" s="63"/>
      <c r="O5" s="63"/>
    </row>
    <row r="6" spans="10:15" ht="17.25" customHeight="1" x14ac:dyDescent="0.25">
      <c r="J6" s="9"/>
      <c r="K6" s="12"/>
      <c r="L6" s="13"/>
      <c r="M6" s="63"/>
      <c r="N6" s="63"/>
      <c r="O6" s="63"/>
    </row>
    <row r="7" spans="10:15" ht="17.25" customHeight="1" x14ac:dyDescent="0.2">
      <c r="J7" s="14" t="s">
        <v>5</v>
      </c>
      <c r="K7" s="15" t="s">
        <v>6</v>
      </c>
      <c r="L7" s="11"/>
      <c r="M7" s="64"/>
      <c r="N7" s="64"/>
      <c r="O7" s="64"/>
    </row>
    <row r="8" spans="10:15" ht="17.25" customHeight="1" x14ac:dyDescent="0.2">
      <c r="J8" s="16" t="s">
        <v>7</v>
      </c>
      <c r="K8" s="17" t="s">
        <v>8</v>
      </c>
      <c r="L8" s="18"/>
      <c r="M8" s="65"/>
      <c r="N8" s="65"/>
      <c r="O8" s="65"/>
    </row>
    <row r="9" spans="10:15" ht="17.25" customHeight="1" x14ac:dyDescent="0.2">
      <c r="J9" s="19" t="s">
        <v>9</v>
      </c>
      <c r="K9" s="20"/>
      <c r="L9" s="21"/>
      <c r="M9" s="66"/>
      <c r="N9" s="66"/>
      <c r="O9" s="66"/>
    </row>
    <row r="10" spans="10:15" ht="17.25" customHeight="1" x14ac:dyDescent="0.2">
      <c r="J10" s="22"/>
      <c r="K10" s="23"/>
      <c r="L10" s="21"/>
      <c r="M10" s="66"/>
      <c r="N10" s="66"/>
      <c r="O10" s="66"/>
    </row>
    <row r="11" spans="10:15" ht="17.25" customHeight="1" x14ac:dyDescent="0.2"/>
    <row r="12" spans="10:15" ht="17.25" customHeight="1" x14ac:dyDescent="0.2"/>
    <row r="13" spans="10:15" ht="17.25" customHeight="1" x14ac:dyDescent="0.2"/>
    <row r="14" spans="10:15" ht="17.25" customHeight="1" x14ac:dyDescent="0.2"/>
    <row r="15" spans="10:15" ht="17.25" customHeight="1" x14ac:dyDescent="0.2"/>
    <row r="16" spans="10:15" ht="17.25" customHeight="1" x14ac:dyDescent="0.2"/>
    <row r="17" spans="1:31" ht="17.25" customHeight="1" x14ac:dyDescent="0.2"/>
    <row r="18" spans="1:31" ht="17.25" customHeight="1" x14ac:dyDescent="0.2"/>
    <row r="19" spans="1:31" ht="17.25" customHeight="1" x14ac:dyDescent="0.2"/>
    <row r="20" spans="1:31" ht="17.25" customHeight="1" x14ac:dyDescent="0.2"/>
    <row r="21" spans="1:31" ht="17.25" customHeight="1" x14ac:dyDescent="0.2"/>
    <row r="22" spans="1:31" ht="17.25" customHeight="1" x14ac:dyDescent="0.2"/>
    <row r="23" spans="1:31" customFormat="1" ht="30.75" customHeight="1" x14ac:dyDescent="0.2">
      <c r="A23" s="1"/>
      <c r="B23" s="32" t="s">
        <v>10</v>
      </c>
      <c r="C23" s="33" t="s">
        <v>11</v>
      </c>
      <c r="D23" s="33" t="s">
        <v>14</v>
      </c>
      <c r="E23" s="33" t="s">
        <v>15</v>
      </c>
      <c r="F23" s="47" t="s">
        <v>10</v>
      </c>
      <c r="G23" s="35" t="s">
        <v>16</v>
      </c>
      <c r="H23" s="39" t="s">
        <v>17</v>
      </c>
      <c r="I23" s="5"/>
      <c r="J23" s="2"/>
      <c r="K23" s="2"/>
      <c r="L23" s="2"/>
      <c r="M23" s="2"/>
      <c r="N23" s="2"/>
      <c r="O23" s="2"/>
      <c r="P23" s="5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customFormat="1" ht="14.25" customHeight="1" x14ac:dyDescent="0.2">
      <c r="A24" s="1"/>
      <c r="B24" s="28">
        <v>1900</v>
      </c>
      <c r="C24" s="29">
        <v>0.10290000000000001</v>
      </c>
      <c r="D24" s="42">
        <v>2140000000</v>
      </c>
      <c r="E24" s="30">
        <v>76212000</v>
      </c>
      <c r="F24" s="48">
        <f t="shared" ref="F24:F55" si="0">B24</f>
        <v>1900</v>
      </c>
      <c r="G24" s="36">
        <f t="shared" ref="G24:G55" si="1">D24/E24</f>
        <v>28.079567522174987</v>
      </c>
      <c r="H24" s="40"/>
      <c r="I24" s="2"/>
      <c r="J24" s="2"/>
      <c r="K24" s="2"/>
      <c r="L24" s="2"/>
      <c r="M24" s="2"/>
      <c r="N24" s="2"/>
      <c r="O24" s="2"/>
      <c r="P24" s="2"/>
      <c r="Q24" s="4">
        <v>200512.5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customFormat="1" ht="14.25" customHeight="1" x14ac:dyDescent="0.2">
      <c r="A25" s="1"/>
      <c r="B25" s="28">
        <v>1901</v>
      </c>
      <c r="C25" s="29">
        <v>9.5299999999999996E-2</v>
      </c>
      <c r="D25" s="42">
        <v>2140000000</v>
      </c>
      <c r="E25" s="30">
        <v>77680000</v>
      </c>
      <c r="F25" s="48">
        <f t="shared" si="0"/>
        <v>1901</v>
      </c>
      <c r="G25" s="36">
        <f t="shared" si="1"/>
        <v>27.548918640576726</v>
      </c>
      <c r="H25" s="40">
        <f t="shared" ref="H25:H56" si="2">(G25-G24)/G24</f>
        <v>-1.8898043254376926E-2</v>
      </c>
      <c r="I25" s="2"/>
      <c r="J25" s="2"/>
      <c r="K25" s="2"/>
      <c r="L25" s="2"/>
      <c r="M25" s="2"/>
      <c r="N25" s="2"/>
      <c r="O25" s="2"/>
      <c r="P25" s="2"/>
      <c r="Q25" s="4">
        <v>209971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customFormat="1" ht="14.25" customHeight="1" x14ac:dyDescent="0.2">
      <c r="A26" s="1"/>
      <c r="B26" s="28">
        <v>1902</v>
      </c>
      <c r="C26" s="29">
        <v>8.8900000000000007E-2</v>
      </c>
      <c r="D26" s="42">
        <v>2160000000</v>
      </c>
      <c r="E26" s="30">
        <v>79176000</v>
      </c>
      <c r="F26" s="48">
        <f t="shared" si="0"/>
        <v>1902</v>
      </c>
      <c r="G26" s="36">
        <f t="shared" si="1"/>
        <v>27.280994240678993</v>
      </c>
      <c r="H26" s="40">
        <f t="shared" si="2"/>
        <v>-9.7254053196523041E-3</v>
      </c>
      <c r="I26" s="2"/>
      <c r="J26" s="2"/>
      <c r="K26" s="2"/>
      <c r="L26" s="2"/>
      <c r="M26" s="2"/>
      <c r="N26" s="2"/>
      <c r="O26" s="2"/>
      <c r="P26" s="2"/>
      <c r="Q26" s="4">
        <v>226436.25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customFormat="1" ht="14.25" customHeight="1" x14ac:dyDescent="0.2">
      <c r="A27" s="1"/>
      <c r="B27" s="28">
        <v>1903</v>
      </c>
      <c r="C27" s="29">
        <v>8.4099999999999994E-2</v>
      </c>
      <c r="D27" s="42">
        <v>2200000000</v>
      </c>
      <c r="E27" s="30">
        <v>80701000</v>
      </c>
      <c r="F27" s="48">
        <f t="shared" si="0"/>
        <v>1903</v>
      </c>
      <c r="G27" s="36">
        <f t="shared" si="1"/>
        <v>27.261124397467192</v>
      </c>
      <c r="H27" s="40">
        <f t="shared" si="2"/>
        <v>-7.2834014173034053E-4</v>
      </c>
      <c r="I27" s="2"/>
      <c r="J27" s="2"/>
      <c r="K27" s="2"/>
      <c r="L27" s="2"/>
      <c r="M27" s="2"/>
      <c r="N27" s="2"/>
      <c r="O27" s="2"/>
      <c r="P27" s="2"/>
      <c r="Q27" s="4">
        <v>262531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customFormat="1" ht="14.25" customHeight="1" x14ac:dyDescent="0.2">
      <c r="A28" s="1"/>
      <c r="B28" s="28">
        <v>1904</v>
      </c>
      <c r="C28" s="29">
        <v>8.7300000000000003E-2</v>
      </c>
      <c r="D28" s="42">
        <v>2260000000</v>
      </c>
      <c r="E28" s="30">
        <v>82255000</v>
      </c>
      <c r="F28" s="48">
        <f t="shared" si="0"/>
        <v>1904</v>
      </c>
      <c r="G28" s="36">
        <f t="shared" si="1"/>
        <v>27.475533402224787</v>
      </c>
      <c r="H28" s="40">
        <f t="shared" si="2"/>
        <v>7.8650095877012185E-3</v>
      </c>
      <c r="I28" s="2"/>
      <c r="J28" s="2"/>
      <c r="K28" s="2"/>
      <c r="L28" s="2"/>
      <c r="M28" s="2"/>
      <c r="N28" s="2"/>
      <c r="O28" s="2"/>
      <c r="P28" s="2"/>
      <c r="Q28" s="4">
        <v>318764.75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customFormat="1" ht="14.25" customHeight="1" x14ac:dyDescent="0.2">
      <c r="A29" s="1"/>
      <c r="B29" s="28">
        <v>1905</v>
      </c>
      <c r="C29" s="29">
        <v>7.8299999999999995E-2</v>
      </c>
      <c r="D29" s="42">
        <v>2270000000</v>
      </c>
      <c r="E29" s="30">
        <v>83839000</v>
      </c>
      <c r="F29" s="48">
        <f t="shared" si="0"/>
        <v>1905</v>
      </c>
      <c r="G29" s="36">
        <f t="shared" si="1"/>
        <v>27.075704624339508</v>
      </c>
      <c r="H29" s="40">
        <f t="shared" si="2"/>
        <v>-1.4552175276528159E-2</v>
      </c>
      <c r="I29" s="2"/>
      <c r="J29" s="2"/>
      <c r="K29" s="2"/>
      <c r="L29" s="2"/>
      <c r="M29" s="2"/>
      <c r="N29" s="2"/>
      <c r="O29" s="2"/>
      <c r="P29" s="2"/>
      <c r="Q29" s="4">
        <v>378229.25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customFormat="1" ht="14.25" customHeight="1" x14ac:dyDescent="0.2">
      <c r="A30" s="1"/>
      <c r="B30" s="28">
        <v>1906</v>
      </c>
      <c r="C30" s="29">
        <v>7.46E-2</v>
      </c>
      <c r="D30" s="42">
        <v>2340000000</v>
      </c>
      <c r="E30" s="30">
        <v>85453000</v>
      </c>
      <c r="F30" s="48">
        <f t="shared" si="0"/>
        <v>1906</v>
      </c>
      <c r="G30" s="36">
        <f t="shared" si="1"/>
        <v>27.383473956443893</v>
      </c>
      <c r="H30" s="40">
        <f t="shared" si="2"/>
        <v>1.1366992526123153E-2</v>
      </c>
      <c r="I30" s="2"/>
      <c r="J30" s="2"/>
      <c r="K30" s="2"/>
      <c r="L30" s="2"/>
      <c r="M30" s="2"/>
      <c r="N30" s="2"/>
      <c r="O30" s="2"/>
      <c r="P30" s="2"/>
      <c r="Q30" s="4">
        <v>445104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customFormat="1" ht="14.25" customHeight="1" x14ac:dyDescent="0.2">
      <c r="A31" s="1"/>
      <c r="B31" s="28">
        <v>1907</v>
      </c>
      <c r="C31" s="29">
        <v>7.1900000000000006E-2</v>
      </c>
      <c r="D31" s="42">
        <v>2460000000</v>
      </c>
      <c r="E31" s="30">
        <v>87099000</v>
      </c>
      <c r="F31" s="48">
        <f t="shared" si="0"/>
        <v>1907</v>
      </c>
      <c r="G31" s="36">
        <f t="shared" si="1"/>
        <v>28.2437226604209</v>
      </c>
      <c r="H31" s="40">
        <f t="shared" si="2"/>
        <v>3.1414885684165457E-2</v>
      </c>
      <c r="I31" s="2"/>
      <c r="J31" s="2"/>
      <c r="K31" s="2"/>
      <c r="L31" s="2"/>
      <c r="M31" s="2"/>
      <c r="N31" s="2"/>
      <c r="O31" s="2"/>
      <c r="P31" s="2"/>
      <c r="Q31" s="4">
        <v>541185.75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customFormat="1" ht="14.25" customHeight="1" x14ac:dyDescent="0.2">
      <c r="A32" s="1"/>
      <c r="B32" s="28">
        <v>1908</v>
      </c>
      <c r="C32" s="29">
        <v>8.6300000000000002E-2</v>
      </c>
      <c r="D32" s="42">
        <v>2630000000</v>
      </c>
      <c r="E32" s="30">
        <v>88776000</v>
      </c>
      <c r="F32" s="48">
        <f t="shared" si="0"/>
        <v>1908</v>
      </c>
      <c r="G32" s="36">
        <f t="shared" si="1"/>
        <v>29.625123907362351</v>
      </c>
      <c r="H32" s="40">
        <f t="shared" si="2"/>
        <v>4.8910027320062367E-2</v>
      </c>
      <c r="I32" s="2"/>
      <c r="J32" s="2"/>
      <c r="K32" s="2"/>
      <c r="L32" s="2"/>
      <c r="M32" s="2"/>
      <c r="N32" s="2"/>
      <c r="O32" s="2"/>
      <c r="P32" s="2"/>
      <c r="Q32" s="4">
        <v>662452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customFormat="1" ht="14.25" customHeight="1" x14ac:dyDescent="0.2">
      <c r="A33" s="1"/>
      <c r="B33" s="28">
        <v>1909</v>
      </c>
      <c r="C33" s="29">
        <v>8.1100000000000005E-2</v>
      </c>
      <c r="D33" s="42">
        <v>2640000000</v>
      </c>
      <c r="E33" s="30">
        <v>90486000</v>
      </c>
      <c r="F33" s="48">
        <f t="shared" si="0"/>
        <v>1909</v>
      </c>
      <c r="G33" s="36">
        <f t="shared" si="1"/>
        <v>29.175784099197667</v>
      </c>
      <c r="H33" s="40">
        <f t="shared" si="2"/>
        <v>-1.516752502267223E-2</v>
      </c>
      <c r="I33" s="2"/>
      <c r="J33" s="2"/>
      <c r="K33" s="2"/>
      <c r="L33" s="2"/>
      <c r="M33" s="2"/>
      <c r="N33" s="2"/>
      <c r="O33" s="2"/>
      <c r="P33" s="2"/>
      <c r="Q33" s="4">
        <v>780428.25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customFormat="1" ht="14.25" customHeight="1" x14ac:dyDescent="0.2">
      <c r="A34" s="1"/>
      <c r="B34" s="28">
        <v>1910</v>
      </c>
      <c r="C34" s="29">
        <v>7.8600000000000003E-2</v>
      </c>
      <c r="D34" s="42">
        <v>2650000000</v>
      </c>
      <c r="E34" s="30">
        <v>92229000</v>
      </c>
      <c r="F34" s="48">
        <f t="shared" si="0"/>
        <v>1910</v>
      </c>
      <c r="G34" s="36">
        <f t="shared" si="1"/>
        <v>28.732828069262379</v>
      </c>
      <c r="H34" s="40">
        <f t="shared" si="2"/>
        <v>-1.5182317926032016E-2</v>
      </c>
      <c r="I34" s="2"/>
      <c r="J34" s="2"/>
      <c r="K34" s="2"/>
      <c r="L34" s="2"/>
      <c r="M34" s="2"/>
      <c r="N34" s="2"/>
      <c r="O34" s="2"/>
      <c r="P34" s="2"/>
      <c r="Q34" s="4">
        <v>912550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customFormat="1" ht="14.25" customHeight="1" x14ac:dyDescent="0.2">
      <c r="A35" s="1"/>
      <c r="B35" s="28">
        <v>1911</v>
      </c>
      <c r="C35" s="29">
        <v>7.9799999999999996E-2</v>
      </c>
      <c r="D35" s="42">
        <v>2770000000</v>
      </c>
      <c r="E35" s="30">
        <v>93523000</v>
      </c>
      <c r="F35" s="48">
        <f t="shared" si="0"/>
        <v>1911</v>
      </c>
      <c r="G35" s="36">
        <f t="shared" si="1"/>
        <v>29.61838264384162</v>
      </c>
      <c r="H35" s="40">
        <f t="shared" si="2"/>
        <v>3.0820306739195814E-2</v>
      </c>
      <c r="I35" s="2"/>
      <c r="J35" s="2"/>
      <c r="K35" s="2"/>
      <c r="L35" s="2"/>
      <c r="M35" s="2"/>
      <c r="N35" s="2"/>
      <c r="O35" s="2"/>
      <c r="P35" s="2"/>
      <c r="Q35" s="4">
        <v>1008892.75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customFormat="1" ht="14.25" customHeight="1" x14ac:dyDescent="0.2">
      <c r="A36" s="1"/>
      <c r="B36" s="28">
        <v>1912</v>
      </c>
      <c r="C36" s="29">
        <v>7.5999999999999998E-2</v>
      </c>
      <c r="D36" s="42">
        <v>2870000000</v>
      </c>
      <c r="E36" s="30">
        <v>94836000</v>
      </c>
      <c r="F36" s="48">
        <f t="shared" si="0"/>
        <v>1912</v>
      </c>
      <c r="G36" s="36">
        <f t="shared" si="1"/>
        <v>30.262769412459402</v>
      </c>
      <c r="H36" s="40">
        <f t="shared" si="2"/>
        <v>2.1756311827234948E-2</v>
      </c>
      <c r="I36" s="2"/>
      <c r="J36" s="2"/>
      <c r="K36" s="2"/>
      <c r="L36" s="2"/>
      <c r="M36" s="2"/>
      <c r="N36" s="2"/>
      <c r="O36" s="2"/>
      <c r="P36" s="2"/>
      <c r="Q36" s="4">
        <v>1103218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customFormat="1" ht="14.25" customHeight="1" x14ac:dyDescent="0.2">
      <c r="A37" s="1"/>
      <c r="B37" s="28">
        <v>1913</v>
      </c>
      <c r="C37" s="29">
        <v>7.3800000000000004E-2</v>
      </c>
      <c r="D37" s="42">
        <v>2920000000</v>
      </c>
      <c r="E37" s="30">
        <v>96167000</v>
      </c>
      <c r="F37" s="48">
        <f t="shared" si="0"/>
        <v>1913</v>
      </c>
      <c r="G37" s="36">
        <f t="shared" si="1"/>
        <v>30.363846225836305</v>
      </c>
      <c r="H37" s="40">
        <f t="shared" si="2"/>
        <v>3.3399723600738471E-3</v>
      </c>
      <c r="I37" s="2"/>
      <c r="J37" s="2"/>
      <c r="K37" s="2"/>
      <c r="L37" s="2"/>
      <c r="M37" s="2"/>
      <c r="N37" s="2"/>
      <c r="O37" s="2"/>
      <c r="P37" s="2"/>
      <c r="Q37" s="4">
        <v>1203681.25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customFormat="1" ht="14.25" customHeight="1" x14ac:dyDescent="0.2">
      <c r="A38" s="1"/>
      <c r="B38" s="28">
        <v>1914</v>
      </c>
      <c r="C38" s="29">
        <v>7.9100000000000004E-2</v>
      </c>
      <c r="D38" s="42">
        <v>2140000000</v>
      </c>
      <c r="E38" s="30">
        <v>97516000</v>
      </c>
      <c r="F38" s="48">
        <f t="shared" si="0"/>
        <v>1914</v>
      </c>
      <c r="G38" s="36">
        <f t="shared" si="1"/>
        <v>21.945116698798145</v>
      </c>
      <c r="H38" s="40">
        <f t="shared" si="2"/>
        <v>-0.27726163096804068</v>
      </c>
      <c r="I38" s="2"/>
      <c r="J38" s="2"/>
      <c r="K38" s="2"/>
      <c r="L38" s="2"/>
      <c r="M38" s="2"/>
      <c r="N38" s="2"/>
      <c r="O38" s="2"/>
      <c r="P38" s="2"/>
      <c r="Q38" s="4">
        <v>1299115.25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customFormat="1" ht="14.25" customHeight="1" x14ac:dyDescent="0.2">
      <c r="A39" s="1"/>
      <c r="B39" s="28">
        <v>1915</v>
      </c>
      <c r="C39" s="29">
        <v>7.8299999999999995E-2</v>
      </c>
      <c r="D39" s="42">
        <v>3060000000</v>
      </c>
      <c r="E39" s="30">
        <v>98885000</v>
      </c>
      <c r="F39" s="48">
        <f t="shared" si="0"/>
        <v>1915</v>
      </c>
      <c r="G39" s="36">
        <f t="shared" si="1"/>
        <v>30.945037164382867</v>
      </c>
      <c r="H39" s="40">
        <f t="shared" si="2"/>
        <v>0.41011039444951392</v>
      </c>
      <c r="I39" s="2"/>
      <c r="J39" s="2"/>
      <c r="K39" s="2"/>
      <c r="L39" s="2"/>
      <c r="M39" s="2"/>
      <c r="N39" s="2"/>
      <c r="O39" s="2"/>
      <c r="P39" s="2"/>
      <c r="Q39" s="4">
        <v>1430097.75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customFormat="1" ht="14.25" customHeight="1" x14ac:dyDescent="0.2">
      <c r="A40" s="1"/>
      <c r="B40" s="28">
        <v>1916</v>
      </c>
      <c r="C40" s="29">
        <v>7.1999999999999995E-2</v>
      </c>
      <c r="D40" s="42">
        <v>3610000000</v>
      </c>
      <c r="E40" s="30">
        <v>100273000</v>
      </c>
      <c r="F40" s="48">
        <f t="shared" si="0"/>
        <v>1916</v>
      </c>
      <c r="G40" s="36">
        <f t="shared" si="1"/>
        <v>36.001715317184086</v>
      </c>
      <c r="H40" s="40">
        <f t="shared" si="2"/>
        <v>0.16340837226789168</v>
      </c>
      <c r="I40" s="2"/>
      <c r="J40" s="2"/>
      <c r="K40" s="2"/>
      <c r="L40" s="2"/>
      <c r="M40" s="2"/>
      <c r="N40" s="2"/>
      <c r="O40" s="2"/>
      <c r="P40" s="2"/>
      <c r="Q40" s="4">
        <v>1582703.5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customFormat="1" ht="14.25" customHeight="1" x14ac:dyDescent="0.2">
      <c r="A41" s="1"/>
      <c r="B41" s="28">
        <v>1917</v>
      </c>
      <c r="C41" s="29">
        <v>9.4899999999999998E-2</v>
      </c>
      <c r="D41" s="42">
        <v>5720000000</v>
      </c>
      <c r="E41" s="30">
        <v>101680000</v>
      </c>
      <c r="F41" s="48">
        <f t="shared" si="0"/>
        <v>1917</v>
      </c>
      <c r="G41" s="36">
        <f t="shared" si="1"/>
        <v>56.254917387883559</v>
      </c>
      <c r="H41" s="40">
        <f t="shared" si="2"/>
        <v>0.56256214161641227</v>
      </c>
      <c r="I41" s="2"/>
      <c r="J41" s="2"/>
      <c r="K41" s="2"/>
      <c r="L41" s="2"/>
      <c r="M41" s="2"/>
      <c r="N41" s="2"/>
      <c r="O41" s="2"/>
      <c r="P41" s="2"/>
      <c r="Q41" s="4">
        <v>1754655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customFormat="1" ht="14.25" customHeight="1" x14ac:dyDescent="0.2">
      <c r="A42" s="1"/>
      <c r="B42" s="28">
        <v>1918</v>
      </c>
      <c r="C42" s="29">
        <v>0.19059999999999999</v>
      </c>
      <c r="D42" s="42">
        <v>14590000000</v>
      </c>
      <c r="E42" s="30">
        <v>103107000</v>
      </c>
      <c r="F42" s="48">
        <f t="shared" si="0"/>
        <v>1918</v>
      </c>
      <c r="G42" s="36">
        <f t="shared" si="1"/>
        <v>141.50348666918831</v>
      </c>
      <c r="H42" s="40">
        <f t="shared" si="2"/>
        <v>1.5153976441473893</v>
      </c>
      <c r="I42" s="2"/>
      <c r="J42" s="2"/>
      <c r="K42" s="2"/>
      <c r="L42" s="2"/>
      <c r="M42" s="2"/>
      <c r="N42" s="2"/>
      <c r="O42" s="2"/>
      <c r="P42" s="2"/>
      <c r="Q42" s="4">
        <v>1964978.25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customFormat="1" ht="14.25" customHeight="1" x14ac:dyDescent="0.2">
      <c r="A43" s="1"/>
      <c r="B43" s="28">
        <v>1919</v>
      </c>
      <c r="C43" s="29">
        <v>0.3463</v>
      </c>
      <c r="D43" s="42">
        <v>27390000000</v>
      </c>
      <c r="E43" s="30">
        <v>104554000</v>
      </c>
      <c r="F43" s="48">
        <f t="shared" si="0"/>
        <v>1919</v>
      </c>
      <c r="G43" s="36">
        <f t="shared" si="1"/>
        <v>261.96989115672284</v>
      </c>
      <c r="H43" s="40">
        <f t="shared" si="2"/>
        <v>0.85133170442057737</v>
      </c>
      <c r="I43" s="2"/>
      <c r="J43" s="2"/>
      <c r="K43" s="2"/>
      <c r="L43" s="2"/>
      <c r="M43" s="2"/>
      <c r="N43" s="2"/>
      <c r="O43" s="2"/>
      <c r="P43" s="2"/>
      <c r="Q43" s="4">
        <v>2190007.5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customFormat="1" ht="14.25" customHeight="1" x14ac:dyDescent="0.2">
      <c r="A44" s="1"/>
      <c r="B44" s="28">
        <v>1920</v>
      </c>
      <c r="C44" s="29">
        <v>0.2908</v>
      </c>
      <c r="D44" s="42">
        <v>25950000000</v>
      </c>
      <c r="E44" s="30">
        <v>106022000</v>
      </c>
      <c r="F44" s="48">
        <f t="shared" si="0"/>
        <v>1920</v>
      </c>
      <c r="G44" s="36">
        <f t="shared" si="1"/>
        <v>244.76052140121863</v>
      </c>
      <c r="H44" s="40">
        <f t="shared" si="2"/>
        <v>-6.5692166681890748E-2</v>
      </c>
      <c r="I44" s="2"/>
      <c r="J44" s="2"/>
      <c r="K44" s="2"/>
      <c r="L44" s="2"/>
      <c r="M44" s="2"/>
      <c r="N44" s="2"/>
      <c r="O44" s="2"/>
      <c r="P44" s="2"/>
      <c r="Q44" s="4">
        <v>2452607.75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customFormat="1" ht="14.25" customHeight="1" x14ac:dyDescent="0.2">
      <c r="A45" s="1"/>
      <c r="B45" s="28">
        <v>1921</v>
      </c>
      <c r="C45" s="29">
        <v>0.3226</v>
      </c>
      <c r="D45" s="42">
        <v>23980000000</v>
      </c>
      <c r="E45" s="30">
        <v>107626000</v>
      </c>
      <c r="F45" s="48">
        <f t="shared" si="0"/>
        <v>1921</v>
      </c>
      <c r="G45" s="36">
        <f t="shared" si="1"/>
        <v>222.80861501867579</v>
      </c>
      <c r="H45" s="40">
        <f t="shared" si="2"/>
        <v>-8.9687283949516611E-2</v>
      </c>
      <c r="I45" s="2"/>
      <c r="J45" s="2"/>
      <c r="K45" s="2"/>
      <c r="L45" s="2"/>
      <c r="M45" s="2"/>
      <c r="N45" s="2"/>
      <c r="O45" s="2"/>
      <c r="P45" s="2"/>
      <c r="Q45" s="4">
        <v>2664813.25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customFormat="1" ht="14.25" customHeight="1" x14ac:dyDescent="0.2">
      <c r="A46" s="1"/>
      <c r="B46" s="28">
        <v>1922</v>
      </c>
      <c r="C46" s="29">
        <v>0.30969999999999998</v>
      </c>
      <c r="D46" s="42">
        <v>22960000000</v>
      </c>
      <c r="E46" s="30">
        <v>109254000</v>
      </c>
      <c r="F46" s="48">
        <f t="shared" si="0"/>
        <v>1922</v>
      </c>
      <c r="G46" s="36">
        <f t="shared" si="1"/>
        <v>210.15248869606606</v>
      </c>
      <c r="H46" s="40">
        <f t="shared" si="2"/>
        <v>-5.6802679382702059E-2</v>
      </c>
      <c r="I46" s="2"/>
      <c r="J46" s="2"/>
      <c r="K46" s="2"/>
      <c r="L46" s="2"/>
      <c r="M46" s="2"/>
      <c r="N46" s="2"/>
      <c r="O46" s="2"/>
      <c r="P46" s="2"/>
      <c r="Q46" s="4">
        <v>2854256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customFormat="1" ht="14.25" customHeight="1" x14ac:dyDescent="0.2">
      <c r="A47" s="1"/>
      <c r="B47" s="28">
        <v>1923</v>
      </c>
      <c r="C47" s="29">
        <v>0.25919999999999999</v>
      </c>
      <c r="D47" s="42">
        <v>22350000000</v>
      </c>
      <c r="E47" s="30">
        <v>110908000</v>
      </c>
      <c r="F47" s="48">
        <f t="shared" si="0"/>
        <v>1923</v>
      </c>
      <c r="G47" s="36">
        <f t="shared" si="1"/>
        <v>201.51837559057958</v>
      </c>
      <c r="H47" s="40">
        <f t="shared" si="2"/>
        <v>-4.1084990994199461E-2</v>
      </c>
      <c r="I47" s="2"/>
      <c r="J47" s="2"/>
      <c r="K47" s="2"/>
      <c r="L47" s="2"/>
      <c r="M47" s="2"/>
      <c r="N47" s="2"/>
      <c r="O47" s="2"/>
      <c r="P47" s="2"/>
      <c r="Q47" s="4">
        <v>3068870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customFormat="1" ht="14.25" customHeight="1" x14ac:dyDescent="0.2">
      <c r="A48" s="1"/>
      <c r="B48" s="28">
        <v>1924</v>
      </c>
      <c r="C48" s="29">
        <v>0.24210000000000001</v>
      </c>
      <c r="D48" s="42">
        <v>21250000000</v>
      </c>
      <c r="E48" s="30">
        <v>112586000</v>
      </c>
      <c r="F48" s="48">
        <f t="shared" si="0"/>
        <v>1924</v>
      </c>
      <c r="G48" s="36">
        <f t="shared" si="1"/>
        <v>188.74460412484677</v>
      </c>
      <c r="H48" s="40">
        <f t="shared" si="2"/>
        <v>-6.3387626206778264E-2</v>
      </c>
      <c r="I48" s="2"/>
      <c r="J48" s="2"/>
      <c r="K48" s="2"/>
      <c r="L48" s="2"/>
      <c r="M48" s="2"/>
      <c r="N48" s="2"/>
      <c r="O48" s="2"/>
      <c r="P48" s="2"/>
      <c r="Q48" s="4">
        <v>3325136.75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customFormat="1" ht="14.25" customHeight="1" x14ac:dyDescent="0.2">
      <c r="A49" s="1"/>
      <c r="B49" s="28">
        <v>1925</v>
      </c>
      <c r="C49" s="29">
        <v>0.2243</v>
      </c>
      <c r="D49" s="42">
        <v>20520000000</v>
      </c>
      <c r="E49" s="30">
        <v>114290000</v>
      </c>
      <c r="F49" s="48">
        <f t="shared" si="0"/>
        <v>1925</v>
      </c>
      <c r="G49" s="36">
        <f t="shared" si="1"/>
        <v>179.54326712748272</v>
      </c>
      <c r="H49" s="40">
        <f t="shared" si="2"/>
        <v>-4.875019892636373E-2</v>
      </c>
      <c r="I49" s="2"/>
      <c r="J49" s="2"/>
      <c r="K49" s="2"/>
      <c r="L49" s="2"/>
      <c r="M49" s="2"/>
      <c r="N49" s="2"/>
      <c r="O49" s="2"/>
      <c r="P49" s="2"/>
      <c r="Q49" s="4">
        <v>3640931.5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customFormat="1" ht="14.25" customHeight="1" x14ac:dyDescent="0.2">
      <c r="A50" s="1"/>
      <c r="B50" s="28">
        <v>1926</v>
      </c>
      <c r="C50" s="29">
        <v>0.20069999999999999</v>
      </c>
      <c r="D50" s="42">
        <v>19640000000</v>
      </c>
      <c r="E50" s="30">
        <v>116019000</v>
      </c>
      <c r="F50" s="48">
        <f t="shared" si="0"/>
        <v>1926</v>
      </c>
      <c r="G50" s="36">
        <f t="shared" si="1"/>
        <v>169.28261750230567</v>
      </c>
      <c r="H50" s="40">
        <f t="shared" si="2"/>
        <v>-5.7148618209624039E-2</v>
      </c>
      <c r="I50" s="2"/>
      <c r="J50" s="2"/>
      <c r="K50" s="2"/>
      <c r="L50" s="2"/>
      <c r="M50" s="2"/>
      <c r="N50" s="2"/>
      <c r="O50" s="2"/>
      <c r="P50" s="2"/>
      <c r="Q50" s="4">
        <v>3942831.5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customFormat="1" ht="14.25" customHeight="1" x14ac:dyDescent="0.2">
      <c r="A51" s="1"/>
      <c r="B51" s="28">
        <v>1927</v>
      </c>
      <c r="C51" s="29">
        <v>0.19189999999999999</v>
      </c>
      <c r="D51" s="42">
        <v>18510000000</v>
      </c>
      <c r="E51" s="30">
        <v>117775000</v>
      </c>
      <c r="F51" s="48">
        <f t="shared" si="0"/>
        <v>1927</v>
      </c>
      <c r="G51" s="36">
        <f t="shared" si="1"/>
        <v>157.1640840585863</v>
      </c>
      <c r="H51" s="40">
        <f t="shared" si="2"/>
        <v>-7.1587583075706604E-2</v>
      </c>
      <c r="I51" s="2"/>
      <c r="J51" s="2"/>
      <c r="K51" s="2"/>
      <c r="L51" s="2"/>
      <c r="M51" s="2"/>
      <c r="N51" s="2"/>
      <c r="O51" s="2"/>
      <c r="P51" s="24"/>
      <c r="Q51" s="4">
        <v>4212041.5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customFormat="1" ht="14.25" customHeight="1" x14ac:dyDescent="0.2">
      <c r="A52" s="1"/>
      <c r="B52" s="28">
        <v>1928</v>
      </c>
      <c r="C52" s="29">
        <v>0.17910000000000001</v>
      </c>
      <c r="D52" s="42">
        <v>17600000000</v>
      </c>
      <c r="E52" s="30">
        <v>119557000</v>
      </c>
      <c r="F52" s="48">
        <f t="shared" si="0"/>
        <v>1928</v>
      </c>
      <c r="G52" s="36">
        <f t="shared" si="1"/>
        <v>147.21011734988332</v>
      </c>
      <c r="H52" s="40">
        <f t="shared" si="2"/>
        <v>-6.3334869212182232E-2</v>
      </c>
      <c r="I52" s="2"/>
      <c r="J52" s="2"/>
      <c r="K52" s="2"/>
      <c r="L52" s="2"/>
      <c r="M52" s="2"/>
      <c r="N52" s="2"/>
      <c r="O52" s="2"/>
      <c r="P52" s="25"/>
      <c r="Q52" s="4">
        <v>4377923.75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customFormat="1" ht="14.25" customHeight="1" x14ac:dyDescent="0.2">
      <c r="A53" s="1"/>
      <c r="B53" s="28">
        <v>1929</v>
      </c>
      <c r="C53" s="29">
        <v>0.16189999999999999</v>
      </c>
      <c r="D53" s="42">
        <v>16930000000</v>
      </c>
      <c r="E53" s="30">
        <v>121366000</v>
      </c>
      <c r="F53" s="48">
        <f t="shared" si="0"/>
        <v>1929</v>
      </c>
      <c r="G53" s="36">
        <f t="shared" si="1"/>
        <v>139.49541057627343</v>
      </c>
      <c r="H53" s="40">
        <f t="shared" si="2"/>
        <v>-5.2406090780254412E-2</v>
      </c>
      <c r="I53" s="2"/>
      <c r="J53" s="2"/>
      <c r="K53" s="2"/>
      <c r="L53" s="2"/>
      <c r="M53" s="2"/>
      <c r="N53" s="2"/>
      <c r="O53" s="2"/>
      <c r="P53" s="2"/>
      <c r="Q53" s="4">
        <v>4551314.75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customFormat="1" ht="14.25" customHeight="1" x14ac:dyDescent="0.2">
      <c r="A54" s="1"/>
      <c r="B54" s="28">
        <v>1930</v>
      </c>
      <c r="C54" s="29">
        <v>0.17549999999999999</v>
      </c>
      <c r="D54" s="42">
        <v>16190000000</v>
      </c>
      <c r="E54" s="30">
        <v>123203000</v>
      </c>
      <c r="F54" s="48">
        <f t="shared" si="0"/>
        <v>1930</v>
      </c>
      <c r="G54" s="36">
        <f t="shared" si="1"/>
        <v>131.40913776450247</v>
      </c>
      <c r="H54" s="40">
        <f t="shared" si="2"/>
        <v>-5.7968020441429034E-2</v>
      </c>
      <c r="I54" s="2"/>
      <c r="J54" s="2"/>
      <c r="K54" s="2"/>
      <c r="L54" s="2"/>
      <c r="M54" s="2"/>
      <c r="N54" s="2"/>
      <c r="O54" s="2"/>
      <c r="P54" s="2"/>
      <c r="Q54" s="4">
        <v>4659624.75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customFormat="1" ht="14.25" customHeight="1" x14ac:dyDescent="0.2">
      <c r="A55" s="1"/>
      <c r="B55" s="28">
        <v>1931</v>
      </c>
      <c r="C55" s="29">
        <v>0.21709999999999999</v>
      </c>
      <c r="D55" s="42">
        <v>16800000000</v>
      </c>
      <c r="E55" s="30">
        <v>124071000</v>
      </c>
      <c r="F55" s="48">
        <f t="shared" si="0"/>
        <v>1931</v>
      </c>
      <c r="G55" s="36">
        <f t="shared" si="1"/>
        <v>135.40633991827261</v>
      </c>
      <c r="H55" s="40">
        <f t="shared" si="2"/>
        <v>3.0417992399687566E-2</v>
      </c>
      <c r="I55" s="2"/>
      <c r="J55" s="2"/>
      <c r="K55" s="2"/>
      <c r="L55" s="2"/>
      <c r="M55" s="2"/>
      <c r="N55" s="2"/>
      <c r="O55" s="2"/>
      <c r="P55" s="2"/>
      <c r="Q55" s="4">
        <v>4793740.5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customFormat="1" ht="14.25" customHeight="1" x14ac:dyDescent="0.2">
      <c r="A56" s="1"/>
      <c r="B56" s="28">
        <v>1932</v>
      </c>
      <c r="C56" s="29">
        <v>0.32750000000000001</v>
      </c>
      <c r="D56" s="42">
        <v>19490000000</v>
      </c>
      <c r="E56" s="30">
        <v>124945000</v>
      </c>
      <c r="F56" s="48">
        <f t="shared" ref="F56:F87" si="3">B56</f>
        <v>1932</v>
      </c>
      <c r="G56" s="36">
        <f t="shared" ref="G56:G87" si="4">D56/E56</f>
        <v>155.98863499939975</v>
      </c>
      <c r="H56" s="40">
        <f t="shared" si="2"/>
        <v>0.15200392458395987</v>
      </c>
      <c r="I56" s="2"/>
      <c r="J56" s="2"/>
      <c r="K56" s="2"/>
      <c r="L56" s="2"/>
      <c r="M56" s="2"/>
      <c r="N56" s="2"/>
      <c r="O56" s="2"/>
      <c r="P56" s="2"/>
      <c r="Q56" s="4">
        <v>4858668.75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customFormat="1" ht="14.25" customHeight="1" x14ac:dyDescent="0.2">
      <c r="A57" s="1"/>
      <c r="B57" s="28">
        <v>1933</v>
      </c>
      <c r="C57" s="29">
        <v>0.39400000000000002</v>
      </c>
      <c r="D57" s="42">
        <v>22540000000</v>
      </c>
      <c r="E57" s="30">
        <v>125825000</v>
      </c>
      <c r="F57" s="48">
        <f t="shared" si="3"/>
        <v>1933</v>
      </c>
      <c r="G57" s="36">
        <f t="shared" si="4"/>
        <v>179.13769123783032</v>
      </c>
      <c r="H57" s="40">
        <f t="shared" ref="H57:H88" si="5">(G57-G56)/G56</f>
        <v>0.1484021976249722</v>
      </c>
      <c r="I57" s="2"/>
      <c r="J57" s="2"/>
      <c r="K57" s="2"/>
      <c r="L57" s="2"/>
      <c r="M57" s="2"/>
      <c r="N57" s="2"/>
      <c r="O57" s="2"/>
      <c r="P57" s="2"/>
      <c r="Q57" s="4">
        <v>5049876.75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customFormat="1" ht="14.25" customHeight="1" x14ac:dyDescent="0.2">
      <c r="A58" s="1"/>
      <c r="B58" s="28">
        <v>1934</v>
      </c>
      <c r="C58" s="29">
        <v>0.40500000000000003</v>
      </c>
      <c r="D58" s="42">
        <v>27050000000</v>
      </c>
      <c r="E58" s="30">
        <v>126712000</v>
      </c>
      <c r="F58" s="48">
        <f t="shared" si="3"/>
        <v>1934</v>
      </c>
      <c r="G58" s="36">
        <f t="shared" si="4"/>
        <v>213.47622955994697</v>
      </c>
      <c r="H58" s="40">
        <f t="shared" si="5"/>
        <v>0.19168795849069775</v>
      </c>
      <c r="I58" s="2"/>
      <c r="J58" s="2"/>
      <c r="K58" s="2"/>
      <c r="L58" s="2"/>
      <c r="M58" s="2"/>
      <c r="N58" s="2"/>
      <c r="O58" s="2"/>
      <c r="P58" s="2"/>
      <c r="Q58" s="4">
        <v>5097002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customFormat="1" ht="14.25" customHeight="1" x14ac:dyDescent="0.2">
      <c r="A59" s="1"/>
      <c r="B59" s="28">
        <v>1935</v>
      </c>
      <c r="C59" s="29">
        <v>0.38679999999999998</v>
      </c>
      <c r="D59" s="42">
        <v>28700000000</v>
      </c>
      <c r="E59" s="30">
        <v>127605000</v>
      </c>
      <c r="F59" s="48">
        <f t="shared" si="3"/>
        <v>1935</v>
      </c>
      <c r="G59" s="36">
        <f t="shared" si="4"/>
        <v>224.91281689588965</v>
      </c>
      <c r="H59" s="40">
        <f t="shared" si="5"/>
        <v>5.3573118466246517E-2</v>
      </c>
      <c r="I59" s="2"/>
      <c r="J59" s="2"/>
      <c r="K59" s="2"/>
      <c r="L59" s="2"/>
      <c r="M59" s="2"/>
      <c r="N59" s="2"/>
      <c r="O59" s="2"/>
      <c r="P59" s="2"/>
      <c r="Q59" s="4">
        <v>5428163.75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customFormat="1" ht="14.25" customHeight="1" x14ac:dyDescent="0.2">
      <c r="A60" s="1"/>
      <c r="B60" s="28">
        <v>1936</v>
      </c>
      <c r="C60" s="29">
        <v>0.39829999999999999</v>
      </c>
      <c r="D60" s="42">
        <v>33780000000</v>
      </c>
      <c r="E60" s="30">
        <v>128504000</v>
      </c>
      <c r="F60" s="48">
        <f t="shared" si="3"/>
        <v>1936</v>
      </c>
      <c r="G60" s="36">
        <f t="shared" si="4"/>
        <v>262.87119467098302</v>
      </c>
      <c r="H60" s="40">
        <f t="shared" si="5"/>
        <v>0.16876929602755364</v>
      </c>
      <c r="I60" s="2"/>
      <c r="J60" s="2"/>
      <c r="K60" s="2"/>
      <c r="L60" s="2"/>
      <c r="M60" s="2"/>
      <c r="N60" s="2"/>
      <c r="O60" s="2"/>
      <c r="P60" s="2"/>
      <c r="Q60" s="4">
        <v>5544583.25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customFormat="1" ht="14.25" customHeight="1" x14ac:dyDescent="0.2">
      <c r="A61" s="1"/>
      <c r="B61" s="28">
        <v>1937</v>
      </c>
      <c r="C61" s="29">
        <v>0.39169999999999999</v>
      </c>
      <c r="D61" s="42">
        <v>36420000000</v>
      </c>
      <c r="E61" s="30">
        <v>129410000</v>
      </c>
      <c r="F61" s="48">
        <f t="shared" si="3"/>
        <v>1937</v>
      </c>
      <c r="G61" s="36">
        <f t="shared" si="4"/>
        <v>281.43111042423305</v>
      </c>
      <c r="H61" s="40">
        <f t="shared" si="5"/>
        <v>7.0604600768373091E-2</v>
      </c>
      <c r="I61" s="2"/>
      <c r="J61" s="2"/>
      <c r="K61" s="2"/>
      <c r="L61" s="2"/>
      <c r="M61" s="2"/>
      <c r="N61" s="2"/>
      <c r="O61" s="2"/>
      <c r="P61" s="2"/>
      <c r="Q61" s="4">
        <v>5738747.25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customFormat="1" ht="14.25" customHeight="1" x14ac:dyDescent="0.2">
      <c r="A62" s="1"/>
      <c r="B62" s="28">
        <v>1938</v>
      </c>
      <c r="C62" s="29">
        <v>0.42520000000000002</v>
      </c>
      <c r="D62" s="42">
        <v>37160000000</v>
      </c>
      <c r="E62" s="30">
        <v>130321000</v>
      </c>
      <c r="F62" s="48">
        <f t="shared" si="3"/>
        <v>1938</v>
      </c>
      <c r="G62" s="36">
        <f t="shared" si="4"/>
        <v>285.14207226770822</v>
      </c>
      <c r="H62" s="40">
        <f t="shared" si="5"/>
        <v>1.3186039872710616E-2</v>
      </c>
      <c r="I62" s="2"/>
      <c r="J62" s="2"/>
      <c r="K62" s="2"/>
      <c r="L62" s="2"/>
      <c r="M62" s="2"/>
      <c r="N62" s="2"/>
      <c r="O62" s="2"/>
      <c r="P62" s="2"/>
      <c r="Q62" s="4">
        <v>5882501.25</v>
      </c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customFormat="1" ht="14.25" customHeight="1" x14ac:dyDescent="0.2">
      <c r="A63" s="1"/>
      <c r="B63" s="28">
        <v>1939</v>
      </c>
      <c r="C63" s="29">
        <v>0.433</v>
      </c>
      <c r="D63" s="42">
        <v>40440000000</v>
      </c>
      <c r="E63" s="30">
        <v>131240000</v>
      </c>
      <c r="F63" s="48">
        <f t="shared" si="3"/>
        <v>1939</v>
      </c>
      <c r="G63" s="36">
        <f t="shared" si="4"/>
        <v>308.13776287717161</v>
      </c>
      <c r="H63" s="40">
        <f t="shared" si="5"/>
        <v>8.0646431537025803E-2</v>
      </c>
      <c r="I63" s="2"/>
      <c r="J63" s="2"/>
      <c r="K63" s="2"/>
      <c r="L63" s="2"/>
      <c r="M63" s="2"/>
      <c r="N63" s="2"/>
      <c r="O63" s="2"/>
      <c r="P63" s="2"/>
      <c r="Q63" s="4">
        <v>5982011.75</v>
      </c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customFormat="1" ht="14.25" customHeight="1" x14ac:dyDescent="0.2">
      <c r="A64" s="1"/>
      <c r="B64" s="28">
        <v>1940</v>
      </c>
      <c r="C64" s="29">
        <v>0.49270000000000003</v>
      </c>
      <c r="D64" s="42">
        <v>50700000000</v>
      </c>
      <c r="E64" s="30">
        <v>132165000</v>
      </c>
      <c r="F64" s="48">
        <f t="shared" si="3"/>
        <v>1940</v>
      </c>
      <c r="G64" s="36">
        <f t="shared" si="4"/>
        <v>383.61139484734991</v>
      </c>
      <c r="H64" s="40">
        <f t="shared" si="5"/>
        <v>0.24493470474199308</v>
      </c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customFormat="1" ht="14.25" customHeight="1" x14ac:dyDescent="0.2">
      <c r="A65" s="1"/>
      <c r="B65" s="28">
        <v>1941</v>
      </c>
      <c r="C65" s="29">
        <v>0.44490000000000002</v>
      </c>
      <c r="D65" s="42">
        <v>57530000000</v>
      </c>
      <c r="E65" s="30">
        <v>133966000</v>
      </c>
      <c r="F65" s="48">
        <f t="shared" si="3"/>
        <v>1941</v>
      </c>
      <c r="G65" s="36">
        <f t="shared" si="4"/>
        <v>429.43731991699389</v>
      </c>
      <c r="H65" s="40">
        <f t="shared" si="5"/>
        <v>0.11945923839900385</v>
      </c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customFormat="1" ht="14.25" customHeight="1" x14ac:dyDescent="0.2">
      <c r="A66" s="1"/>
      <c r="B66" s="28">
        <v>1942</v>
      </c>
      <c r="C66" s="29">
        <v>0.47710000000000002</v>
      </c>
      <c r="D66" s="42">
        <v>79200000000</v>
      </c>
      <c r="E66" s="30">
        <v>135792000</v>
      </c>
      <c r="F66" s="48">
        <f t="shared" si="3"/>
        <v>1942</v>
      </c>
      <c r="G66" s="36">
        <f t="shared" si="4"/>
        <v>583.24496288441151</v>
      </c>
      <c r="H66" s="40">
        <f t="shared" si="5"/>
        <v>0.35816086733483521</v>
      </c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ht="14.25" customHeight="1" x14ac:dyDescent="0.2">
      <c r="B67" s="28">
        <v>1943</v>
      </c>
      <c r="C67" s="29">
        <v>0.70240000000000002</v>
      </c>
      <c r="D67" s="42">
        <v>142650000000</v>
      </c>
      <c r="E67" s="30">
        <v>137643000</v>
      </c>
      <c r="F67" s="48">
        <f t="shared" si="3"/>
        <v>1943</v>
      </c>
      <c r="G67" s="36">
        <f t="shared" si="4"/>
        <v>1036.3767136723263</v>
      </c>
      <c r="H67" s="40">
        <f t="shared" si="5"/>
        <v>0.77691498362364297</v>
      </c>
    </row>
    <row r="68" spans="1:31" ht="14.25" customHeight="1" x14ac:dyDescent="0.2">
      <c r="B68" s="28">
        <v>1944</v>
      </c>
      <c r="C68" s="29">
        <v>0.90939999999999999</v>
      </c>
      <c r="D68" s="42">
        <v>204080000000</v>
      </c>
      <c r="E68" s="30">
        <v>139519000</v>
      </c>
      <c r="F68" s="48">
        <f t="shared" si="3"/>
        <v>1944</v>
      </c>
      <c r="G68" s="36">
        <f t="shared" si="4"/>
        <v>1462.7398418853347</v>
      </c>
      <c r="H68" s="40">
        <f t="shared" si="5"/>
        <v>0.41139782724586826</v>
      </c>
    </row>
    <row r="69" spans="1:31" ht="14.25" customHeight="1" x14ac:dyDescent="0.2">
      <c r="B69" s="28">
        <v>1945</v>
      </c>
      <c r="C69" s="29">
        <v>1.1409</v>
      </c>
      <c r="D69" s="42">
        <v>260120000000</v>
      </c>
      <c r="E69" s="30">
        <v>141421000</v>
      </c>
      <c r="F69" s="48">
        <f t="shared" si="3"/>
        <v>1945</v>
      </c>
      <c r="G69" s="36">
        <f t="shared" si="4"/>
        <v>1839.3307924565659</v>
      </c>
      <c r="H69" s="40">
        <f t="shared" si="5"/>
        <v>0.2574558645273794</v>
      </c>
    </row>
    <row r="70" spans="1:31" ht="14.25" customHeight="1" x14ac:dyDescent="0.2">
      <c r="B70" s="28">
        <v>1946</v>
      </c>
      <c r="C70" s="29">
        <v>1.1912</v>
      </c>
      <c r="D70" s="42">
        <v>270990000000</v>
      </c>
      <c r="E70" s="30">
        <v>143349000</v>
      </c>
      <c r="F70" s="48">
        <f t="shared" si="3"/>
        <v>1946</v>
      </c>
      <c r="G70" s="36">
        <f t="shared" si="4"/>
        <v>1890.4212795345625</v>
      </c>
      <c r="H70" s="40">
        <f t="shared" si="5"/>
        <v>2.7776671432636318E-2</v>
      </c>
    </row>
    <row r="71" spans="1:31" ht="14.25" customHeight="1" x14ac:dyDescent="0.2">
      <c r="B71" s="28">
        <v>1947</v>
      </c>
      <c r="C71" s="29">
        <v>1.0302</v>
      </c>
      <c r="D71" s="42">
        <v>257150000000</v>
      </c>
      <c r="E71" s="30">
        <v>145303000</v>
      </c>
      <c r="F71" s="48">
        <f t="shared" si="3"/>
        <v>1947</v>
      </c>
      <c r="G71" s="36">
        <f t="shared" si="4"/>
        <v>1769.7501083941831</v>
      </c>
      <c r="H71" s="40">
        <f t="shared" si="5"/>
        <v>-6.3832952182007588E-2</v>
      </c>
    </row>
    <row r="72" spans="1:31" ht="14.25" customHeight="1" x14ac:dyDescent="0.2">
      <c r="B72" s="28">
        <v>1948</v>
      </c>
      <c r="C72" s="29">
        <v>0.91810000000000003</v>
      </c>
      <c r="D72" s="42">
        <v>252030000000</v>
      </c>
      <c r="E72" s="30">
        <v>147283000</v>
      </c>
      <c r="F72" s="48">
        <f t="shared" si="3"/>
        <v>1948</v>
      </c>
      <c r="G72" s="36">
        <f t="shared" si="4"/>
        <v>1711.1954536504552</v>
      </c>
      <c r="H72" s="40">
        <f t="shared" si="5"/>
        <v>-3.3086397037635246E-2</v>
      </c>
    </row>
    <row r="73" spans="1:31" ht="14.25" customHeight="1" x14ac:dyDescent="0.2">
      <c r="B73" s="28">
        <v>1949</v>
      </c>
      <c r="C73" s="29">
        <v>0.92700000000000005</v>
      </c>
      <c r="D73" s="42">
        <v>252610000000</v>
      </c>
      <c r="E73" s="30">
        <v>149291000</v>
      </c>
      <c r="F73" s="48">
        <f t="shared" si="3"/>
        <v>1949</v>
      </c>
      <c r="G73" s="36">
        <f t="shared" si="4"/>
        <v>1692.0644914964732</v>
      </c>
      <c r="H73" s="40">
        <f t="shared" si="5"/>
        <v>-1.1179881359064097E-2</v>
      </c>
    </row>
    <row r="74" spans="1:31" ht="14.25" customHeight="1" x14ac:dyDescent="0.2">
      <c r="B74" s="28">
        <v>1950</v>
      </c>
      <c r="C74" s="29">
        <v>0.85670000000000002</v>
      </c>
      <c r="D74" s="42">
        <v>256850000000</v>
      </c>
      <c r="E74" s="30">
        <v>151326000</v>
      </c>
      <c r="F74" s="48">
        <f t="shared" si="3"/>
        <v>1950</v>
      </c>
      <c r="G74" s="36">
        <f t="shared" si="4"/>
        <v>1697.3289454555068</v>
      </c>
      <c r="H74" s="40">
        <f t="shared" si="5"/>
        <v>3.111260821020834E-3</v>
      </c>
    </row>
    <row r="75" spans="1:31" ht="14.25" customHeight="1" x14ac:dyDescent="0.2">
      <c r="B75" s="28">
        <v>1951</v>
      </c>
      <c r="C75" s="29">
        <v>0.7359</v>
      </c>
      <c r="D75" s="42">
        <v>255290000000</v>
      </c>
      <c r="E75" s="30">
        <v>153917000</v>
      </c>
      <c r="F75" s="48">
        <f t="shared" si="3"/>
        <v>1951</v>
      </c>
      <c r="G75" s="36">
        <f t="shared" si="4"/>
        <v>1658.6212049351275</v>
      </c>
      <c r="H75" s="40">
        <f t="shared" si="5"/>
        <v>-2.2805090683227228E-2</v>
      </c>
    </row>
    <row r="76" spans="1:31" ht="14.25" customHeight="1" x14ac:dyDescent="0.2">
      <c r="B76" s="28">
        <v>1952</v>
      </c>
      <c r="C76" s="29">
        <v>0.70540000000000003</v>
      </c>
      <c r="D76" s="42">
        <v>259100000000</v>
      </c>
      <c r="E76" s="30">
        <v>156552000</v>
      </c>
      <c r="F76" s="48">
        <f t="shared" si="3"/>
        <v>1952</v>
      </c>
      <c r="G76" s="36">
        <f t="shared" si="4"/>
        <v>1655.0411364913894</v>
      </c>
      <c r="H76" s="40">
        <f t="shared" si="5"/>
        <v>-2.1584605533112983E-3</v>
      </c>
    </row>
    <row r="77" spans="1:31" ht="14.25" customHeight="1" x14ac:dyDescent="0.2">
      <c r="B77" s="28">
        <v>1953</v>
      </c>
      <c r="C77" s="29">
        <v>0.68340000000000001</v>
      </c>
      <c r="D77" s="42">
        <v>265960000000</v>
      </c>
      <c r="E77" s="30">
        <v>159232000</v>
      </c>
      <c r="F77" s="48">
        <f t="shared" si="3"/>
        <v>1953</v>
      </c>
      <c r="G77" s="36">
        <f t="shared" si="4"/>
        <v>1670.2672829581993</v>
      </c>
      <c r="H77" s="40">
        <f t="shared" si="5"/>
        <v>9.1998598289155988E-3</v>
      </c>
    </row>
    <row r="78" spans="1:31" ht="14.25" customHeight="1" x14ac:dyDescent="0.2">
      <c r="B78" s="28">
        <v>1954</v>
      </c>
      <c r="C78" s="29">
        <v>0.69350000000000001</v>
      </c>
      <c r="D78" s="42">
        <v>270810000000</v>
      </c>
      <c r="E78" s="30">
        <v>161958000</v>
      </c>
      <c r="F78" s="48">
        <f t="shared" si="3"/>
        <v>1954</v>
      </c>
      <c r="G78" s="36">
        <f t="shared" si="4"/>
        <v>1672.100174119216</v>
      </c>
      <c r="H78" s="40">
        <f t="shared" si="5"/>
        <v>1.0973639846255691E-3</v>
      </c>
    </row>
    <row r="79" spans="1:31" ht="14.25" customHeight="1" x14ac:dyDescent="0.2">
      <c r="B79" s="28">
        <v>1955</v>
      </c>
      <c r="C79" s="29">
        <v>0.64480000000000004</v>
      </c>
      <c r="D79" s="42">
        <v>274370000000</v>
      </c>
      <c r="E79" s="30">
        <v>164731000</v>
      </c>
      <c r="F79" s="48">
        <f t="shared" si="3"/>
        <v>1955</v>
      </c>
      <c r="G79" s="36">
        <f t="shared" si="4"/>
        <v>1665.5638586544123</v>
      </c>
      <c r="H79" s="40">
        <f t="shared" si="5"/>
        <v>-3.9090453825511486E-3</v>
      </c>
    </row>
    <row r="80" spans="1:31" ht="14.25" customHeight="1" x14ac:dyDescent="0.2">
      <c r="B80" s="28">
        <v>1956</v>
      </c>
      <c r="C80" s="29">
        <v>0.60680000000000001</v>
      </c>
      <c r="D80" s="42">
        <v>272690000000</v>
      </c>
      <c r="E80" s="30">
        <v>167551000</v>
      </c>
      <c r="F80" s="48">
        <f t="shared" si="3"/>
        <v>1956</v>
      </c>
      <c r="G80" s="36">
        <f t="shared" si="4"/>
        <v>1627.5044613281925</v>
      </c>
      <c r="H80" s="40">
        <f t="shared" si="5"/>
        <v>-2.2850758395398615E-2</v>
      </c>
    </row>
    <row r="81" spans="2:8" ht="14.25" customHeight="1" x14ac:dyDescent="0.2">
      <c r="B81" s="28">
        <v>1957</v>
      </c>
      <c r="C81" s="29">
        <v>0.57440000000000002</v>
      </c>
      <c r="D81" s="42">
        <v>272250000000</v>
      </c>
      <c r="E81" s="30">
        <v>170420000</v>
      </c>
      <c r="F81" s="48">
        <f t="shared" si="3"/>
        <v>1957</v>
      </c>
      <c r="G81" s="36">
        <f t="shared" si="4"/>
        <v>1597.5237648163361</v>
      </c>
      <c r="H81" s="40">
        <f t="shared" si="5"/>
        <v>-1.8421268404628169E-2</v>
      </c>
    </row>
    <row r="82" spans="2:8" ht="14.25" customHeight="1" x14ac:dyDescent="0.2">
      <c r="B82" s="28">
        <v>1958</v>
      </c>
      <c r="C82" s="29">
        <v>0.58120000000000005</v>
      </c>
      <c r="D82" s="42">
        <v>279670000000</v>
      </c>
      <c r="E82" s="30">
        <v>173337000</v>
      </c>
      <c r="F82" s="48">
        <f t="shared" si="3"/>
        <v>1958</v>
      </c>
      <c r="G82" s="36">
        <f t="shared" si="4"/>
        <v>1613.4466386287982</v>
      </c>
      <c r="H82" s="40">
        <f t="shared" si="5"/>
        <v>9.9672218737182142E-3</v>
      </c>
    </row>
    <row r="83" spans="2:8" ht="14.25" customHeight="1" x14ac:dyDescent="0.2">
      <c r="B83" s="28">
        <v>1959</v>
      </c>
      <c r="C83" s="29">
        <v>0.55100000000000005</v>
      </c>
      <c r="D83" s="42">
        <v>287470000000</v>
      </c>
      <c r="E83" s="30">
        <v>176305000</v>
      </c>
      <c r="F83" s="48">
        <f t="shared" si="3"/>
        <v>1959</v>
      </c>
      <c r="G83" s="36">
        <f t="shared" si="4"/>
        <v>1630.5266441677775</v>
      </c>
      <c r="H83" s="40">
        <f t="shared" si="5"/>
        <v>1.0586036829513566E-2</v>
      </c>
    </row>
    <row r="84" spans="2:8" ht="14.25" customHeight="1" x14ac:dyDescent="0.2">
      <c r="B84" s="28">
        <v>1960</v>
      </c>
      <c r="C84" s="29">
        <v>0.53559999999999997</v>
      </c>
      <c r="D84" s="42">
        <v>290530000000</v>
      </c>
      <c r="E84" s="30">
        <v>179323000</v>
      </c>
      <c r="F84" s="48">
        <f t="shared" si="3"/>
        <v>1960</v>
      </c>
      <c r="G84" s="36">
        <f t="shared" si="4"/>
        <v>1620.1491163989003</v>
      </c>
      <c r="H84" s="40">
        <f t="shared" si="5"/>
        <v>-6.3645251097223529E-3</v>
      </c>
    </row>
    <row r="85" spans="2:8" ht="14.25" customHeight="1" x14ac:dyDescent="0.2">
      <c r="B85" s="28">
        <v>1961</v>
      </c>
      <c r="C85" s="29">
        <v>0.52049999999999996</v>
      </c>
      <c r="D85" s="42">
        <v>292650000000</v>
      </c>
      <c r="E85" s="30">
        <v>181588000</v>
      </c>
      <c r="F85" s="48">
        <f t="shared" si="3"/>
        <v>1961</v>
      </c>
      <c r="G85" s="36">
        <f t="shared" si="4"/>
        <v>1611.6153049760997</v>
      </c>
      <c r="H85" s="40">
        <f t="shared" si="5"/>
        <v>-5.2672999888854393E-3</v>
      </c>
    </row>
    <row r="86" spans="2:8" ht="14.25" customHeight="1" x14ac:dyDescent="0.2">
      <c r="B86" s="28">
        <v>1962</v>
      </c>
      <c r="C86" s="29">
        <v>0.50160000000000005</v>
      </c>
      <c r="D86" s="42">
        <v>302930000000</v>
      </c>
      <c r="E86" s="30">
        <v>183881000</v>
      </c>
      <c r="F86" s="48">
        <f t="shared" si="3"/>
        <v>1962</v>
      </c>
      <c r="G86" s="36">
        <f t="shared" si="4"/>
        <v>1647.4241493139584</v>
      </c>
      <c r="H86" s="40">
        <f t="shared" si="5"/>
        <v>2.2219225783779599E-2</v>
      </c>
    </row>
    <row r="87" spans="2:8" ht="14.25" customHeight="1" x14ac:dyDescent="0.2">
      <c r="B87" s="28">
        <v>1963</v>
      </c>
      <c r="C87" s="29">
        <v>0.48680000000000001</v>
      </c>
      <c r="D87" s="42">
        <v>310320000000</v>
      </c>
      <c r="E87" s="30">
        <v>186204000</v>
      </c>
      <c r="F87" s="48">
        <f t="shared" si="3"/>
        <v>1963</v>
      </c>
      <c r="G87" s="36">
        <f t="shared" si="4"/>
        <v>1666.5592575884514</v>
      </c>
      <c r="H87" s="40">
        <f t="shared" si="5"/>
        <v>1.1615168007863328E-2</v>
      </c>
    </row>
    <row r="88" spans="2:8" ht="14.25" customHeight="1" x14ac:dyDescent="0.2">
      <c r="B88" s="28">
        <v>1964</v>
      </c>
      <c r="C88" s="29">
        <v>0.4617</v>
      </c>
      <c r="D88" s="42">
        <v>316060000000</v>
      </c>
      <c r="E88" s="30">
        <v>188555000</v>
      </c>
      <c r="F88" s="48">
        <f t="shared" ref="F88:F119" si="6">B88</f>
        <v>1964</v>
      </c>
      <c r="G88" s="36">
        <f t="shared" ref="G88:G119" si="7">D88/E88</f>
        <v>1676.221792050065</v>
      </c>
      <c r="H88" s="40">
        <f t="shared" si="5"/>
        <v>5.797894324859193E-3</v>
      </c>
    </row>
    <row r="89" spans="2:8" ht="14.25" customHeight="1" x14ac:dyDescent="0.2">
      <c r="B89" s="28">
        <v>1965</v>
      </c>
      <c r="C89" s="29">
        <v>0.43419999999999997</v>
      </c>
      <c r="D89" s="42">
        <v>322320000000</v>
      </c>
      <c r="E89" s="30">
        <v>190937000</v>
      </c>
      <c r="F89" s="48">
        <f t="shared" si="6"/>
        <v>1965</v>
      </c>
      <c r="G89" s="36">
        <f t="shared" si="7"/>
        <v>1688.0960735740061</v>
      </c>
      <c r="H89" s="40">
        <f t="shared" ref="H89:H120" si="8">(G89-G88)/G88</f>
        <v>7.0839560613387359E-3</v>
      </c>
    </row>
    <row r="90" spans="2:8" ht="14.25" customHeight="1" x14ac:dyDescent="0.2">
      <c r="B90" s="28">
        <v>1966</v>
      </c>
      <c r="C90" s="29">
        <v>0.40389999999999998</v>
      </c>
      <c r="D90" s="42">
        <v>328500000000</v>
      </c>
      <c r="E90" s="30">
        <v>193348000</v>
      </c>
      <c r="F90" s="48">
        <f t="shared" si="6"/>
        <v>1966</v>
      </c>
      <c r="G90" s="36">
        <f t="shared" si="7"/>
        <v>1699.0090406934646</v>
      </c>
      <c r="H90" s="40">
        <f t="shared" si="8"/>
        <v>6.464659974212094E-3</v>
      </c>
    </row>
    <row r="91" spans="2:8" ht="14.25" customHeight="1" x14ac:dyDescent="0.2">
      <c r="B91" s="28">
        <v>1967</v>
      </c>
      <c r="C91" s="29">
        <v>0.39589999999999997</v>
      </c>
      <c r="D91" s="42">
        <v>340450000000</v>
      </c>
      <c r="E91" s="30">
        <v>195790000</v>
      </c>
      <c r="F91" s="48">
        <f t="shared" si="6"/>
        <v>1967</v>
      </c>
      <c r="G91" s="36">
        <f t="shared" si="7"/>
        <v>1738.8528525460954</v>
      </c>
      <c r="H91" s="40">
        <f t="shared" si="8"/>
        <v>2.3451206496445831E-2</v>
      </c>
    </row>
    <row r="92" spans="2:8" ht="14.25" customHeight="1" x14ac:dyDescent="0.2">
      <c r="B92" s="28">
        <v>1968</v>
      </c>
      <c r="C92" s="29">
        <v>0.39190000000000003</v>
      </c>
      <c r="D92" s="42">
        <v>368690000000</v>
      </c>
      <c r="E92" s="30">
        <v>198263000</v>
      </c>
      <c r="F92" s="48">
        <f t="shared" si="6"/>
        <v>1968</v>
      </c>
      <c r="G92" s="36">
        <f t="shared" si="7"/>
        <v>1859.6006314844424</v>
      </c>
      <c r="H92" s="40">
        <f t="shared" si="8"/>
        <v>6.9441056361694689E-2</v>
      </c>
    </row>
    <row r="93" spans="2:8" ht="14.25" customHeight="1" x14ac:dyDescent="0.2">
      <c r="B93" s="28">
        <v>1969</v>
      </c>
      <c r="C93" s="29">
        <v>0.3594</v>
      </c>
      <c r="D93" s="42">
        <v>365770000000</v>
      </c>
      <c r="E93" s="30">
        <v>200766000</v>
      </c>
      <c r="F93" s="48">
        <f t="shared" si="6"/>
        <v>1969</v>
      </c>
      <c r="G93" s="36">
        <f t="shared" si="7"/>
        <v>1821.8722293615454</v>
      </c>
      <c r="H93" s="40">
        <f t="shared" si="8"/>
        <v>-2.0288443380867213E-2</v>
      </c>
    </row>
    <row r="94" spans="2:8" ht="14.25" customHeight="1" x14ac:dyDescent="0.2">
      <c r="B94" s="28">
        <v>1970</v>
      </c>
      <c r="C94" s="29">
        <v>0.35489999999999999</v>
      </c>
      <c r="D94" s="42">
        <v>380920000000</v>
      </c>
      <c r="E94" s="30">
        <v>203302000</v>
      </c>
      <c r="F94" s="48">
        <f t="shared" si="6"/>
        <v>1970</v>
      </c>
      <c r="G94" s="36">
        <f t="shared" si="7"/>
        <v>1873.6657780051353</v>
      </c>
      <c r="H94" s="40">
        <f t="shared" si="8"/>
        <v>2.8428749178387992E-2</v>
      </c>
    </row>
    <row r="95" spans="2:8" ht="14.25" customHeight="1" x14ac:dyDescent="0.2">
      <c r="B95" s="28">
        <v>1971</v>
      </c>
      <c r="C95" s="29">
        <v>0.35039999999999999</v>
      </c>
      <c r="D95" s="42">
        <v>408180000000</v>
      </c>
      <c r="E95" s="30">
        <v>205515000</v>
      </c>
      <c r="F95" s="48">
        <f t="shared" si="6"/>
        <v>1971</v>
      </c>
      <c r="G95" s="36">
        <f t="shared" si="7"/>
        <v>1986.1323990949566</v>
      </c>
      <c r="H95" s="40">
        <f t="shared" si="8"/>
        <v>6.0024910744520751E-2</v>
      </c>
    </row>
    <row r="96" spans="2:8" ht="14.25" customHeight="1" x14ac:dyDescent="0.2">
      <c r="B96" s="28">
        <v>1972</v>
      </c>
      <c r="C96" s="29">
        <v>0.34079999999999999</v>
      </c>
      <c r="D96" s="42">
        <v>435940000000</v>
      </c>
      <c r="E96" s="30">
        <v>207752000</v>
      </c>
      <c r="F96" s="48">
        <f t="shared" si="6"/>
        <v>1972</v>
      </c>
      <c r="G96" s="36">
        <f t="shared" si="7"/>
        <v>2098.3672840694676</v>
      </c>
      <c r="H96" s="40">
        <f t="shared" si="8"/>
        <v>5.6509266464639704E-2</v>
      </c>
    </row>
    <row r="97" spans="2:8" ht="14.25" customHeight="1" x14ac:dyDescent="0.2">
      <c r="B97" s="28">
        <v>1973</v>
      </c>
      <c r="C97" s="29">
        <v>0.3271</v>
      </c>
      <c r="D97" s="42">
        <v>466290000000</v>
      </c>
      <c r="E97" s="30">
        <v>210013000</v>
      </c>
      <c r="F97" s="48">
        <f t="shared" si="6"/>
        <v>1973</v>
      </c>
      <c r="G97" s="36">
        <f t="shared" si="7"/>
        <v>2220.2911248351293</v>
      </c>
      <c r="H97" s="40">
        <f t="shared" si="8"/>
        <v>5.8104146824672534E-2</v>
      </c>
    </row>
    <row r="98" spans="2:8" ht="14.25" customHeight="1" x14ac:dyDescent="0.2">
      <c r="B98" s="28">
        <v>1974</v>
      </c>
      <c r="C98" s="29">
        <v>0.31319999999999998</v>
      </c>
      <c r="D98" s="42">
        <v>483890000000</v>
      </c>
      <c r="E98" s="30">
        <v>212299000</v>
      </c>
      <c r="F98" s="48">
        <f t="shared" si="6"/>
        <v>1974</v>
      </c>
      <c r="G98" s="36">
        <f t="shared" si="7"/>
        <v>2279.2853475522729</v>
      </c>
      <c r="H98" s="40">
        <f t="shared" si="8"/>
        <v>2.6570489814268999E-2</v>
      </c>
    </row>
    <row r="99" spans="2:8" ht="14.25" customHeight="1" x14ac:dyDescent="0.2">
      <c r="B99" s="28">
        <v>1975</v>
      </c>
      <c r="C99" s="29">
        <v>0.3216</v>
      </c>
      <c r="D99" s="42">
        <v>541930000000</v>
      </c>
      <c r="E99" s="30">
        <v>214609000</v>
      </c>
      <c r="F99" s="48">
        <f t="shared" si="6"/>
        <v>1975</v>
      </c>
      <c r="G99" s="36">
        <f t="shared" si="7"/>
        <v>2525.1969861468997</v>
      </c>
      <c r="H99" s="40">
        <f t="shared" si="8"/>
        <v>0.10788979925603065</v>
      </c>
    </row>
    <row r="100" spans="2:8" ht="14.25" customHeight="1" x14ac:dyDescent="0.2">
      <c r="B100" s="28">
        <v>1976</v>
      </c>
      <c r="C100" s="29">
        <v>0.3357</v>
      </c>
      <c r="D100" s="42">
        <v>628970000000</v>
      </c>
      <c r="E100" s="30">
        <v>216945000</v>
      </c>
      <c r="F100" s="48">
        <f t="shared" si="6"/>
        <v>1976</v>
      </c>
      <c r="G100" s="36">
        <f t="shared" si="7"/>
        <v>2899.2140865196247</v>
      </c>
      <c r="H100" s="40">
        <f t="shared" si="8"/>
        <v>0.14811402929140322</v>
      </c>
    </row>
    <row r="101" spans="2:8" ht="14.25" customHeight="1" x14ac:dyDescent="0.2">
      <c r="B101" s="28">
        <v>1977</v>
      </c>
      <c r="C101" s="29">
        <v>0.33929999999999999</v>
      </c>
      <c r="D101" s="42">
        <v>706400000000</v>
      </c>
      <c r="E101" s="30">
        <v>219307000</v>
      </c>
      <c r="F101" s="48">
        <f t="shared" si="6"/>
        <v>1977</v>
      </c>
      <c r="G101" s="36">
        <f t="shared" si="7"/>
        <v>3221.0554154678143</v>
      </c>
      <c r="H101" s="40">
        <f t="shared" si="8"/>
        <v>0.11100985278894858</v>
      </c>
    </row>
    <row r="102" spans="2:8" ht="14.25" customHeight="1" x14ac:dyDescent="0.2">
      <c r="B102" s="28">
        <v>1978</v>
      </c>
      <c r="C102" s="29">
        <v>0.33019999999999999</v>
      </c>
      <c r="D102" s="42">
        <v>776600000000</v>
      </c>
      <c r="E102" s="30">
        <v>221694000</v>
      </c>
      <c r="F102" s="48">
        <f t="shared" si="6"/>
        <v>1978</v>
      </c>
      <c r="G102" s="36">
        <f t="shared" si="7"/>
        <v>3503.0266944527143</v>
      </c>
      <c r="H102" s="40">
        <f t="shared" si="8"/>
        <v>8.7540027293801614E-2</v>
      </c>
    </row>
    <row r="103" spans="2:8" ht="14.25" customHeight="1" x14ac:dyDescent="0.2">
      <c r="B103" s="28">
        <v>1979</v>
      </c>
      <c r="C103" s="29">
        <v>0.31569999999999998</v>
      </c>
      <c r="D103" s="42">
        <v>829470000000</v>
      </c>
      <c r="E103" s="30">
        <v>224107000</v>
      </c>
      <c r="F103" s="48">
        <f t="shared" si="6"/>
        <v>1979</v>
      </c>
      <c r="G103" s="36">
        <f t="shared" si="7"/>
        <v>3701.2230764768615</v>
      </c>
      <c r="H103" s="40">
        <f t="shared" si="8"/>
        <v>5.6578610245250169E-2</v>
      </c>
    </row>
    <row r="104" spans="2:8" ht="14.25" customHeight="1" x14ac:dyDescent="0.2">
      <c r="B104" s="28">
        <v>1980</v>
      </c>
      <c r="C104" s="29">
        <v>0.31809999999999999</v>
      </c>
      <c r="D104" s="42">
        <v>909040000000</v>
      </c>
      <c r="E104" s="30">
        <v>226546000</v>
      </c>
      <c r="F104" s="48">
        <f t="shared" si="6"/>
        <v>1980</v>
      </c>
      <c r="G104" s="36">
        <f t="shared" si="7"/>
        <v>4012.6067112197966</v>
      </c>
      <c r="H104" s="40">
        <f t="shared" si="8"/>
        <v>8.4129929028578437E-2</v>
      </c>
    </row>
    <row r="105" spans="2:8" ht="14.25" customHeight="1" x14ac:dyDescent="0.2">
      <c r="B105" s="28">
        <v>1981</v>
      </c>
      <c r="C105" s="29">
        <v>0.31019999999999998</v>
      </c>
      <c r="D105" s="42">
        <v>994830000000</v>
      </c>
      <c r="E105" s="30">
        <v>228670000</v>
      </c>
      <c r="F105" s="48">
        <f t="shared" si="6"/>
        <v>1981</v>
      </c>
      <c r="G105" s="36">
        <f t="shared" si="7"/>
        <v>4350.5050946779202</v>
      </c>
      <c r="H105" s="40">
        <f t="shared" si="8"/>
        <v>8.4209195611748722E-2</v>
      </c>
    </row>
    <row r="106" spans="2:8" ht="14.25" customHeight="1" x14ac:dyDescent="0.2">
      <c r="B106" s="28">
        <v>1982</v>
      </c>
      <c r="C106" s="29">
        <v>0.34010000000000001</v>
      </c>
      <c r="D106" s="42">
        <v>1137320000000</v>
      </c>
      <c r="E106" s="30">
        <v>230815000</v>
      </c>
      <c r="F106" s="48">
        <f t="shared" si="6"/>
        <v>1982</v>
      </c>
      <c r="G106" s="36">
        <f t="shared" si="7"/>
        <v>4927.4093971362345</v>
      </c>
      <c r="H106" s="40">
        <f t="shared" si="8"/>
        <v>0.13260628131755448</v>
      </c>
    </row>
    <row r="107" spans="2:8" ht="14.25" customHeight="1" x14ac:dyDescent="0.2">
      <c r="B107" s="28">
        <v>1983</v>
      </c>
      <c r="C107" s="29">
        <v>0.3775</v>
      </c>
      <c r="D107" s="42">
        <v>1371660000000</v>
      </c>
      <c r="E107" s="30">
        <v>232979000</v>
      </c>
      <c r="F107" s="48">
        <f t="shared" si="6"/>
        <v>1983</v>
      </c>
      <c r="G107" s="36">
        <f t="shared" si="7"/>
        <v>5887.4834212525593</v>
      </c>
      <c r="H107" s="40">
        <f t="shared" si="8"/>
        <v>0.19484356722506377</v>
      </c>
    </row>
    <row r="108" spans="2:8" ht="14.25" customHeight="1" x14ac:dyDescent="0.2">
      <c r="B108" s="28">
        <v>1984</v>
      </c>
      <c r="C108" s="29">
        <v>0.38750000000000001</v>
      </c>
      <c r="D108" s="42">
        <v>1564580000000</v>
      </c>
      <c r="E108" s="30">
        <v>235164000</v>
      </c>
      <c r="F108" s="48">
        <f t="shared" si="6"/>
        <v>1984</v>
      </c>
      <c r="G108" s="36">
        <f t="shared" si="7"/>
        <v>6653.1441887363708</v>
      </c>
      <c r="H108" s="40">
        <f t="shared" si="8"/>
        <v>0.13004890420921431</v>
      </c>
    </row>
    <row r="109" spans="2:8" ht="14.25" customHeight="1" x14ac:dyDescent="0.2">
      <c r="B109" s="28">
        <v>1985</v>
      </c>
      <c r="C109" s="29">
        <v>0.41889999999999999</v>
      </c>
      <c r="D109" s="42">
        <v>1817420000000</v>
      </c>
      <c r="E109" s="30">
        <v>237369000</v>
      </c>
      <c r="F109" s="48">
        <f t="shared" si="6"/>
        <v>1985</v>
      </c>
      <c r="G109" s="36">
        <f t="shared" si="7"/>
        <v>7656.5179109319242</v>
      </c>
      <c r="H109" s="40">
        <f t="shared" si="8"/>
        <v>0.15081196104155437</v>
      </c>
    </row>
    <row r="110" spans="2:8" ht="14.25" customHeight="1" x14ac:dyDescent="0.2">
      <c r="B110" s="28">
        <v>1986</v>
      </c>
      <c r="C110" s="29">
        <v>0.46300000000000002</v>
      </c>
      <c r="D110" s="42">
        <v>2120500000000</v>
      </c>
      <c r="E110" s="30">
        <v>239595000</v>
      </c>
      <c r="F110" s="48">
        <f t="shared" si="6"/>
        <v>1986</v>
      </c>
      <c r="G110" s="36">
        <f t="shared" si="7"/>
        <v>8850.3516350508144</v>
      </c>
      <c r="H110" s="40">
        <f t="shared" si="8"/>
        <v>0.15592384658492633</v>
      </c>
    </row>
    <row r="111" spans="2:8" ht="14.25" customHeight="1" x14ac:dyDescent="0.2">
      <c r="B111" s="28">
        <v>1987</v>
      </c>
      <c r="C111" s="29">
        <v>0.48320000000000002</v>
      </c>
      <c r="D111" s="42">
        <v>2345950000000</v>
      </c>
      <c r="E111" s="30">
        <v>241842000</v>
      </c>
      <c r="F111" s="48">
        <f t="shared" si="6"/>
        <v>1987</v>
      </c>
      <c r="G111" s="36">
        <f t="shared" si="7"/>
        <v>9700.341545306439</v>
      </c>
      <c r="H111" s="40">
        <f t="shared" si="8"/>
        <v>9.6040241710774063E-2</v>
      </c>
    </row>
    <row r="112" spans="2:8" ht="14.25" customHeight="1" x14ac:dyDescent="0.2">
      <c r="B112" s="28">
        <v>1988</v>
      </c>
      <c r="C112" s="29">
        <v>0.49669999999999997</v>
      </c>
      <c r="D112" s="42">
        <v>2601110000000</v>
      </c>
      <c r="E112" s="30">
        <v>244110000</v>
      </c>
      <c r="F112" s="48">
        <f t="shared" si="6"/>
        <v>1988</v>
      </c>
      <c r="G112" s="36">
        <f t="shared" si="7"/>
        <v>10655.483183810577</v>
      </c>
      <c r="H112" s="40">
        <f t="shared" si="8"/>
        <v>9.8464743127141513E-2</v>
      </c>
    </row>
    <row r="113" spans="2:8" ht="14.25" customHeight="1" x14ac:dyDescent="0.2">
      <c r="B113" s="28">
        <v>1989</v>
      </c>
      <c r="C113" s="29">
        <v>0.50829999999999997</v>
      </c>
      <c r="D113" s="42">
        <v>2867800000000</v>
      </c>
      <c r="E113" s="30">
        <v>246399000</v>
      </c>
      <c r="F113" s="48">
        <f t="shared" si="6"/>
        <v>1989</v>
      </c>
      <c r="G113" s="36">
        <f t="shared" si="7"/>
        <v>11638.845936874744</v>
      </c>
      <c r="H113" s="40">
        <f t="shared" si="8"/>
        <v>9.2287016562349944E-2</v>
      </c>
    </row>
    <row r="114" spans="2:8" ht="14.25" customHeight="1" x14ac:dyDescent="0.2">
      <c r="B114" s="28">
        <v>1990</v>
      </c>
      <c r="C114" s="29">
        <v>0.53769999999999996</v>
      </c>
      <c r="D114" s="42">
        <v>3206290000000</v>
      </c>
      <c r="E114" s="30">
        <v>248710000</v>
      </c>
      <c r="F114" s="48">
        <f t="shared" si="6"/>
        <v>1990</v>
      </c>
      <c r="G114" s="36">
        <f t="shared" si="7"/>
        <v>12891.681074343613</v>
      </c>
      <c r="H114" s="40">
        <f t="shared" si="8"/>
        <v>0.10764255702531265</v>
      </c>
    </row>
    <row r="115" spans="2:8" ht="14.25" customHeight="1" x14ac:dyDescent="0.2">
      <c r="B115" s="28">
        <v>1991</v>
      </c>
      <c r="C115" s="29">
        <v>0.58430000000000004</v>
      </c>
      <c r="D115" s="42">
        <v>3598180000000</v>
      </c>
      <c r="E115" s="30">
        <v>251802000</v>
      </c>
      <c r="F115" s="48">
        <f t="shared" si="6"/>
        <v>1991</v>
      </c>
      <c r="G115" s="36">
        <f t="shared" si="7"/>
        <v>14289.719700399521</v>
      </c>
      <c r="H115" s="40">
        <f t="shared" si="8"/>
        <v>0.10844502109489937</v>
      </c>
    </row>
    <row r="116" spans="2:8" ht="14.25" customHeight="1" x14ac:dyDescent="0.2">
      <c r="B116" s="28">
        <v>1992</v>
      </c>
      <c r="C116" s="29">
        <v>0.61370000000000002</v>
      </c>
      <c r="D116" s="42">
        <v>4001790000000</v>
      </c>
      <c r="E116" s="30">
        <v>254933000</v>
      </c>
      <c r="F116" s="48">
        <f t="shared" si="6"/>
        <v>1992</v>
      </c>
      <c r="G116" s="36">
        <f t="shared" si="7"/>
        <v>15697.418537419635</v>
      </c>
      <c r="H116" s="40">
        <f t="shared" si="8"/>
        <v>9.851129808940598E-2</v>
      </c>
    </row>
    <row r="117" spans="2:8" ht="14.25" customHeight="1" x14ac:dyDescent="0.2">
      <c r="B117" s="28">
        <v>1993</v>
      </c>
      <c r="C117" s="29">
        <v>0.63439999999999996</v>
      </c>
      <c r="D117" s="42">
        <v>4351040000000</v>
      </c>
      <c r="E117" s="30">
        <v>258103000</v>
      </c>
      <c r="F117" s="48">
        <f t="shared" si="6"/>
        <v>1993</v>
      </c>
      <c r="G117" s="36">
        <f t="shared" si="7"/>
        <v>16857.76608563248</v>
      </c>
      <c r="H117" s="40">
        <f t="shared" si="8"/>
        <v>7.3919641337637718E-2</v>
      </c>
    </row>
    <row r="118" spans="2:8" ht="14.25" customHeight="1" x14ac:dyDescent="0.2">
      <c r="B118" s="28">
        <v>1994</v>
      </c>
      <c r="C118" s="29">
        <v>0.63719999999999999</v>
      </c>
      <c r="D118" s="42">
        <v>4643310000000</v>
      </c>
      <c r="E118" s="30">
        <v>261312000</v>
      </c>
      <c r="F118" s="48">
        <f t="shared" si="6"/>
        <v>1994</v>
      </c>
      <c r="G118" s="36">
        <f t="shared" si="7"/>
        <v>17769.218405584128</v>
      </c>
      <c r="H118" s="40">
        <f t="shared" si="8"/>
        <v>5.4067206492351298E-2</v>
      </c>
    </row>
    <row r="119" spans="2:8" ht="14.25" customHeight="1" x14ac:dyDescent="0.2">
      <c r="B119" s="28">
        <v>1995</v>
      </c>
      <c r="C119" s="29">
        <v>0.64410000000000001</v>
      </c>
      <c r="D119" s="42">
        <v>4920580000000</v>
      </c>
      <c r="E119" s="30">
        <v>264561000</v>
      </c>
      <c r="F119" s="48">
        <f t="shared" si="6"/>
        <v>1995</v>
      </c>
      <c r="G119" s="36">
        <f t="shared" si="7"/>
        <v>18599.03765105212</v>
      </c>
      <c r="H119" s="40">
        <f t="shared" si="8"/>
        <v>4.6699816870235229E-2</v>
      </c>
    </row>
    <row r="120" spans="2:8" ht="14.25" customHeight="1" x14ac:dyDescent="0.2">
      <c r="B120" s="28">
        <v>1996</v>
      </c>
      <c r="C120" s="29">
        <v>0.64180000000000004</v>
      </c>
      <c r="D120" s="42">
        <v>5181460000000</v>
      </c>
      <c r="E120" s="30">
        <v>267850000</v>
      </c>
      <c r="F120" s="48">
        <f t="shared" ref="F120:F145" si="9">B120</f>
        <v>1996</v>
      </c>
      <c r="G120" s="36">
        <f t="shared" ref="G120:G145" si="10">D120/E120</f>
        <v>19344.633190218407</v>
      </c>
      <c r="H120" s="40">
        <f t="shared" si="8"/>
        <v>4.0087855788824067E-2</v>
      </c>
    </row>
    <row r="121" spans="2:8" ht="14.25" customHeight="1" x14ac:dyDescent="0.2">
      <c r="B121" s="28">
        <v>1997</v>
      </c>
      <c r="C121" s="29">
        <v>0.626</v>
      </c>
      <c r="D121" s="42">
        <v>5369210000000</v>
      </c>
      <c r="E121" s="30">
        <v>271180000</v>
      </c>
      <c r="F121" s="48">
        <f t="shared" si="9"/>
        <v>1997</v>
      </c>
      <c r="G121" s="36">
        <f t="shared" si="10"/>
        <v>19799.432111512648</v>
      </c>
      <c r="H121" s="40">
        <f t="shared" ref="H121:H152" si="11">(G121-G120)/G120</f>
        <v>2.35103409210266E-2</v>
      </c>
    </row>
    <row r="122" spans="2:8" ht="14.25" customHeight="1" x14ac:dyDescent="0.2">
      <c r="B122" s="28">
        <v>1998</v>
      </c>
      <c r="C122" s="29">
        <v>0.60450000000000004</v>
      </c>
      <c r="D122" s="42">
        <v>5478190000000</v>
      </c>
      <c r="E122" s="30">
        <v>274552000</v>
      </c>
      <c r="F122" s="48">
        <f t="shared" si="9"/>
        <v>1998</v>
      </c>
      <c r="G122" s="36">
        <f t="shared" si="10"/>
        <v>19953.19648008392</v>
      </c>
      <c r="H122" s="40">
        <f t="shared" si="11"/>
        <v>7.7660999419202304E-3</v>
      </c>
    </row>
    <row r="123" spans="2:8" ht="14.25" customHeight="1" x14ac:dyDescent="0.2">
      <c r="B123" s="28">
        <v>1999</v>
      </c>
      <c r="C123" s="29">
        <v>0.58199999999999996</v>
      </c>
      <c r="D123" s="42">
        <v>5605520000000</v>
      </c>
      <c r="E123" s="30">
        <v>277966000</v>
      </c>
      <c r="F123" s="48">
        <f t="shared" si="9"/>
        <v>1999</v>
      </c>
      <c r="G123" s="36">
        <f t="shared" si="10"/>
        <v>20166.207377880746</v>
      </c>
      <c r="H123" s="40">
        <f t="shared" si="11"/>
        <v>1.0675527503046506E-2</v>
      </c>
    </row>
    <row r="124" spans="2:8" ht="14.25" customHeight="1" x14ac:dyDescent="0.2">
      <c r="B124" s="28">
        <v>2000</v>
      </c>
      <c r="C124" s="29">
        <v>0.54900000000000004</v>
      </c>
      <c r="D124" s="42">
        <v>5628700000000</v>
      </c>
      <c r="E124" s="30">
        <v>282172000</v>
      </c>
      <c r="F124" s="48">
        <f t="shared" si="9"/>
        <v>2000</v>
      </c>
      <c r="G124" s="36">
        <f t="shared" si="10"/>
        <v>19947.762357710901</v>
      </c>
      <c r="H124" s="40">
        <f t="shared" si="11"/>
        <v>-1.0832231171511525E-2</v>
      </c>
    </row>
    <row r="125" spans="2:8" ht="14.25" customHeight="1" x14ac:dyDescent="0.2">
      <c r="B125" s="28">
        <v>2001</v>
      </c>
      <c r="C125" s="29">
        <v>0.54530000000000001</v>
      </c>
      <c r="D125" s="42">
        <v>5769890000000</v>
      </c>
      <c r="E125" s="30">
        <v>285082000</v>
      </c>
      <c r="F125" s="48">
        <f t="shared" si="9"/>
        <v>2001</v>
      </c>
      <c r="G125" s="36">
        <f t="shared" si="10"/>
        <v>20239.40480282866</v>
      </c>
      <c r="H125" s="40">
        <f t="shared" si="11"/>
        <v>1.4620308778895358E-2</v>
      </c>
    </row>
    <row r="126" spans="2:8" ht="14.25" customHeight="1" x14ac:dyDescent="0.2">
      <c r="B126" s="28">
        <v>2002</v>
      </c>
      <c r="C126" s="29">
        <v>0.56679999999999997</v>
      </c>
      <c r="D126" s="42">
        <v>6198400000000</v>
      </c>
      <c r="E126" s="30">
        <v>287804000</v>
      </c>
      <c r="F126" s="48">
        <f t="shared" si="9"/>
        <v>2002</v>
      </c>
      <c r="G126" s="36">
        <f t="shared" si="10"/>
        <v>21536.879265055384</v>
      </c>
      <c r="H126" s="40">
        <f t="shared" si="11"/>
        <v>6.4106354651565112E-2</v>
      </c>
    </row>
    <row r="127" spans="2:8" ht="14.25" customHeight="1" x14ac:dyDescent="0.2">
      <c r="B127" s="28">
        <v>2003</v>
      </c>
      <c r="C127" s="29">
        <v>0.59</v>
      </c>
      <c r="D127" s="42">
        <v>6760020000000</v>
      </c>
      <c r="E127" s="30">
        <v>290326000</v>
      </c>
      <c r="F127" s="48">
        <f t="shared" si="9"/>
        <v>2003</v>
      </c>
      <c r="G127" s="36">
        <f t="shared" si="10"/>
        <v>23284.239096739526</v>
      </c>
      <c r="H127" s="40">
        <f t="shared" si="11"/>
        <v>8.1133381033496182E-2</v>
      </c>
    </row>
    <row r="128" spans="2:8" ht="14.25" customHeight="1" x14ac:dyDescent="0.2">
      <c r="B128" s="28">
        <v>2004</v>
      </c>
      <c r="C128" s="29">
        <v>0.60219999999999996</v>
      </c>
      <c r="D128" s="42">
        <v>7354650000000</v>
      </c>
      <c r="E128" s="30">
        <v>293046000</v>
      </c>
      <c r="F128" s="48">
        <f t="shared" si="9"/>
        <v>2004</v>
      </c>
      <c r="G128" s="36">
        <f t="shared" si="10"/>
        <v>25097.254355971418</v>
      </c>
      <c r="H128" s="40">
        <f t="shared" si="11"/>
        <v>7.7864483855337452E-2</v>
      </c>
    </row>
    <row r="129" spans="2:8" ht="14.25" customHeight="1" x14ac:dyDescent="0.2">
      <c r="B129" s="28">
        <v>2005</v>
      </c>
      <c r="C129" s="29">
        <v>0.60640000000000005</v>
      </c>
      <c r="D129" s="42">
        <v>7905300000000</v>
      </c>
      <c r="E129" s="30">
        <v>295753000</v>
      </c>
      <c r="F129" s="48">
        <f t="shared" si="9"/>
        <v>2005</v>
      </c>
      <c r="G129" s="36">
        <f t="shared" si="10"/>
        <v>26729.399194598194</v>
      </c>
      <c r="H129" s="40">
        <f t="shared" si="11"/>
        <v>6.5032804603920288E-2</v>
      </c>
    </row>
    <row r="130" spans="2:8" ht="14.25" customHeight="1" x14ac:dyDescent="0.2">
      <c r="B130" s="28">
        <v>2006</v>
      </c>
      <c r="C130" s="29">
        <v>0.61180000000000001</v>
      </c>
      <c r="D130" s="42">
        <v>8451350000000</v>
      </c>
      <c r="E130" s="30">
        <v>298593000</v>
      </c>
      <c r="F130" s="48">
        <f t="shared" si="9"/>
        <v>2006</v>
      </c>
      <c r="G130" s="36">
        <f t="shared" si="10"/>
        <v>28303.912014012385</v>
      </c>
      <c r="H130" s="40">
        <f t="shared" si="11"/>
        <v>5.890565694916134E-2</v>
      </c>
    </row>
    <row r="131" spans="2:8" ht="14.25" customHeight="1" x14ac:dyDescent="0.2">
      <c r="B131" s="28">
        <v>2007</v>
      </c>
      <c r="C131" s="29">
        <v>0.61929999999999996</v>
      </c>
      <c r="D131" s="42">
        <v>8950750000000</v>
      </c>
      <c r="E131" s="30">
        <v>301580000</v>
      </c>
      <c r="F131" s="48">
        <f t="shared" si="9"/>
        <v>2007</v>
      </c>
      <c r="G131" s="36">
        <f t="shared" si="10"/>
        <v>29679.521188407718</v>
      </c>
      <c r="H131" s="40">
        <f t="shared" si="11"/>
        <v>4.8601379686112355E-2</v>
      </c>
    </row>
    <row r="132" spans="2:8" ht="14.25" customHeight="1" x14ac:dyDescent="0.2">
      <c r="B132" s="28">
        <v>2008</v>
      </c>
      <c r="C132" s="29">
        <v>0.67869999999999997</v>
      </c>
      <c r="D132" s="42">
        <v>9986080000000</v>
      </c>
      <c r="E132" s="30">
        <v>304375000</v>
      </c>
      <c r="F132" s="48">
        <f t="shared" si="9"/>
        <v>2008</v>
      </c>
      <c r="G132" s="36">
        <f t="shared" si="10"/>
        <v>32808.476386036964</v>
      </c>
      <c r="H132" s="40">
        <f t="shared" si="11"/>
        <v>0.10542471954875603</v>
      </c>
    </row>
    <row r="133" spans="2:8" ht="14.25" customHeight="1" x14ac:dyDescent="0.2">
      <c r="B133" s="28">
        <v>2009</v>
      </c>
      <c r="C133" s="29">
        <v>0.82189999999999996</v>
      </c>
      <c r="D133" s="42">
        <v>11875850000000</v>
      </c>
      <c r="E133" s="30">
        <v>307007000</v>
      </c>
      <c r="F133" s="48">
        <f t="shared" si="9"/>
        <v>2009</v>
      </c>
      <c r="G133" s="36">
        <f t="shared" si="10"/>
        <v>38682.668473357284</v>
      </c>
      <c r="H133" s="40">
        <f t="shared" si="11"/>
        <v>0.17904495223131822</v>
      </c>
    </row>
    <row r="134" spans="2:8" ht="14.25" customHeight="1" x14ac:dyDescent="0.2">
      <c r="B134" s="28">
        <v>2010</v>
      </c>
      <c r="C134" s="29">
        <v>0.90239999999999998</v>
      </c>
      <c r="D134" s="42">
        <v>13528810000000</v>
      </c>
      <c r="E134" s="30">
        <v>309327000</v>
      </c>
      <c r="F134" s="48">
        <f t="shared" si="9"/>
        <v>2010</v>
      </c>
      <c r="G134" s="36">
        <f t="shared" si="10"/>
        <v>43736.272617650575</v>
      </c>
      <c r="H134" s="40">
        <f t="shared" si="11"/>
        <v>0.13064259379556414</v>
      </c>
    </row>
    <row r="135" spans="2:8" ht="14.25" customHeight="1" x14ac:dyDescent="0.2">
      <c r="B135" s="28">
        <v>2011</v>
      </c>
      <c r="C135" s="29">
        <v>0.94989999999999997</v>
      </c>
      <c r="D135" s="42">
        <v>14764230000000</v>
      </c>
      <c r="E135" s="30">
        <v>311583000</v>
      </c>
      <c r="F135" s="48">
        <f t="shared" si="9"/>
        <v>2011</v>
      </c>
      <c r="G135" s="36">
        <f t="shared" si="10"/>
        <v>47384.581315411946</v>
      </c>
      <c r="H135" s="40">
        <f t="shared" si="11"/>
        <v>8.3416086451981494E-2</v>
      </c>
    </row>
    <row r="136" spans="2:8" ht="14.25" customHeight="1" x14ac:dyDescent="0.2">
      <c r="B136" s="28">
        <v>2012</v>
      </c>
      <c r="C136" s="29">
        <v>0.99099999999999999</v>
      </c>
      <c r="D136" s="42">
        <v>16050920000000</v>
      </c>
      <c r="E136" s="30">
        <v>313878000</v>
      </c>
      <c r="F136" s="48">
        <f t="shared" si="9"/>
        <v>2012</v>
      </c>
      <c r="G136" s="36">
        <f t="shared" si="10"/>
        <v>51137.448307941304</v>
      </c>
      <c r="H136" s="40">
        <f t="shared" si="11"/>
        <v>7.9200172046444334E-2</v>
      </c>
    </row>
    <row r="137" spans="2:8" ht="14.25" customHeight="1" x14ac:dyDescent="0.2">
      <c r="B137" s="28">
        <v>2013</v>
      </c>
      <c r="C137" s="29">
        <v>0.99609999999999999</v>
      </c>
      <c r="D137" s="42">
        <v>16719430000000</v>
      </c>
      <c r="E137" s="30">
        <v>316060000</v>
      </c>
      <c r="F137" s="48">
        <f t="shared" si="9"/>
        <v>2013</v>
      </c>
      <c r="G137" s="36">
        <f t="shared" si="10"/>
        <v>52899.544390305637</v>
      </c>
      <c r="H137" s="40">
        <f t="shared" si="11"/>
        <v>3.4458036931238334E-2</v>
      </c>
    </row>
    <row r="138" spans="2:8" ht="14.25" customHeight="1" x14ac:dyDescent="0.2">
      <c r="B138" s="28">
        <v>2014</v>
      </c>
      <c r="C138" s="29">
        <v>1.0152000000000001</v>
      </c>
      <c r="D138" s="42">
        <v>17794520000000</v>
      </c>
      <c r="E138" s="30">
        <v>318386000</v>
      </c>
      <c r="F138" s="48">
        <f t="shared" si="9"/>
        <v>2014</v>
      </c>
      <c r="G138" s="36">
        <f t="shared" si="10"/>
        <v>55889.769022507273</v>
      </c>
      <c r="H138" s="40">
        <f t="shared" si="11"/>
        <v>5.6526472329119427E-2</v>
      </c>
    </row>
    <row r="139" spans="2:8" ht="14.25" customHeight="1" x14ac:dyDescent="0.2">
      <c r="B139" s="28">
        <v>2015</v>
      </c>
      <c r="C139" s="29">
        <v>0.99350000000000005</v>
      </c>
      <c r="D139" s="42">
        <v>18120060000000</v>
      </c>
      <c r="E139" s="30">
        <v>320739000</v>
      </c>
      <c r="F139" s="48">
        <f t="shared" si="9"/>
        <v>2015</v>
      </c>
      <c r="G139" s="36">
        <f t="shared" si="10"/>
        <v>56494.720005986179</v>
      </c>
      <c r="H139" s="40">
        <f t="shared" si="11"/>
        <v>1.0824002211125389E-2</v>
      </c>
    </row>
    <row r="140" spans="2:8" ht="14.25" customHeight="1" x14ac:dyDescent="0.2">
      <c r="B140" s="28">
        <v>2016</v>
      </c>
      <c r="C140" s="29">
        <v>1.0424</v>
      </c>
      <c r="D140" s="42">
        <v>19539490000000</v>
      </c>
      <c r="E140" s="30">
        <v>323072000</v>
      </c>
      <c r="F140" s="48">
        <f t="shared" si="9"/>
        <v>2016</v>
      </c>
      <c r="G140" s="36">
        <f t="shared" si="10"/>
        <v>60480.295414025357</v>
      </c>
      <c r="H140" s="40">
        <f t="shared" si="11"/>
        <v>7.0547750437861559E-2</v>
      </c>
    </row>
    <row r="141" spans="2:8" ht="14.25" customHeight="1" x14ac:dyDescent="0.2">
      <c r="B141" s="28">
        <v>2017</v>
      </c>
      <c r="C141" s="29">
        <v>1.0339</v>
      </c>
      <c r="D141" s="42">
        <v>20205680000000</v>
      </c>
      <c r="E141" s="30">
        <v>325122000</v>
      </c>
      <c r="F141" s="48">
        <f t="shared" si="9"/>
        <v>2017</v>
      </c>
      <c r="G141" s="36">
        <f t="shared" si="10"/>
        <v>62147.993676220001</v>
      </c>
      <c r="H141" s="40">
        <f t="shared" si="11"/>
        <v>2.7574241342212525E-2</v>
      </c>
    </row>
    <row r="142" spans="2:8" ht="14.25" customHeight="1" x14ac:dyDescent="0.2">
      <c r="B142" s="28">
        <v>2018</v>
      </c>
      <c r="C142" s="29">
        <v>1.0412999999999999</v>
      </c>
      <c r="D142" s="42">
        <v>21462320000000</v>
      </c>
      <c r="E142" s="30">
        <v>326838000</v>
      </c>
      <c r="F142" s="48">
        <f t="shared" si="9"/>
        <v>2018</v>
      </c>
      <c r="G142" s="36">
        <f t="shared" si="10"/>
        <v>65666.538162637153</v>
      </c>
      <c r="H142" s="40">
        <f t="shared" si="11"/>
        <v>5.6615576437561967E-2</v>
      </c>
    </row>
    <row r="143" spans="2:8" ht="14.25" customHeight="1" x14ac:dyDescent="0.2">
      <c r="B143" s="28">
        <v>2019</v>
      </c>
      <c r="C143" s="29">
        <v>1.0577000000000001</v>
      </c>
      <c r="D143" s="42">
        <v>22669500000000</v>
      </c>
      <c r="E143" s="30">
        <v>328330000</v>
      </c>
      <c r="F143" s="48">
        <f t="shared" si="9"/>
        <v>2019</v>
      </c>
      <c r="G143" s="36">
        <f t="shared" si="10"/>
        <v>69044.863399628419</v>
      </c>
      <c r="H143" s="40">
        <f t="shared" si="11"/>
        <v>5.1446677889797156E-2</v>
      </c>
    </row>
    <row r="144" spans="2:8" ht="14.25" customHeight="1" x14ac:dyDescent="0.2">
      <c r="B144" s="28">
        <v>2020</v>
      </c>
      <c r="C144" s="29">
        <v>1.2919</v>
      </c>
      <c r="D144" s="42">
        <v>26902480000000</v>
      </c>
      <c r="E144" s="30">
        <v>329484000</v>
      </c>
      <c r="F144" s="48">
        <f t="shared" si="9"/>
        <v>2020</v>
      </c>
      <c r="G144" s="36">
        <f t="shared" si="10"/>
        <v>81650.33810442996</v>
      </c>
      <c r="H144" s="40">
        <f t="shared" si="11"/>
        <v>0.18256933367862063</v>
      </c>
    </row>
    <row r="145" spans="2:8" ht="14.25" customHeight="1" x14ac:dyDescent="0.2">
      <c r="B145" s="28">
        <v>2021</v>
      </c>
      <c r="C145" s="29">
        <v>1.2577</v>
      </c>
      <c r="D145" s="42">
        <v>28549541000000</v>
      </c>
      <c r="E145" s="30">
        <v>331823000</v>
      </c>
      <c r="F145" s="48">
        <f t="shared" si="9"/>
        <v>2021</v>
      </c>
      <c r="G145" s="36">
        <f t="shared" si="10"/>
        <v>86038.463277108574</v>
      </c>
      <c r="H145" s="40">
        <f t="shared" si="11"/>
        <v>5.3742890409911669E-2</v>
      </c>
    </row>
    <row r="146" spans="2:8" ht="12.75" customHeight="1" x14ac:dyDescent="0.2">
      <c r="B146" s="44"/>
      <c r="C146" s="45"/>
      <c r="D146" s="43"/>
      <c r="E146" s="31"/>
      <c r="F146" s="49"/>
      <c r="G146" s="37"/>
      <c r="H146" s="41"/>
    </row>
    <row r="147" spans="2:8" ht="12.75" customHeight="1" x14ac:dyDescent="0.2">
      <c r="B147" s="58" t="s">
        <v>18</v>
      </c>
      <c r="C147" s="53">
        <f>AVERAGE(C24:C131)</f>
        <v>0.42170277777777793</v>
      </c>
      <c r="D147" s="50"/>
      <c r="E147" s="50"/>
      <c r="F147" s="51"/>
      <c r="G147" s="52"/>
      <c r="H147" s="53"/>
    </row>
    <row r="148" spans="2:8" x14ac:dyDescent="0.2">
      <c r="B148" s="58" t="s">
        <v>19</v>
      </c>
      <c r="C148" s="57">
        <f>AVERAGE(C132:C145)</f>
        <v>1.0052571428571428</v>
      </c>
      <c r="D148" s="54"/>
      <c r="E148" s="54"/>
      <c r="F148" s="55"/>
      <c r="G148" s="56"/>
      <c r="H148" s="57"/>
    </row>
    <row r="149" spans="2:8" x14ac:dyDescent="0.2">
      <c r="B149" s="44"/>
      <c r="C149" s="54"/>
      <c r="D149" s="54"/>
      <c r="E149" s="54"/>
      <c r="F149" s="55"/>
      <c r="G149" s="56"/>
      <c r="H149" s="57"/>
    </row>
    <row r="150" spans="2:8" x14ac:dyDescent="0.2">
      <c r="B150" s="44"/>
      <c r="C150" s="54"/>
      <c r="D150" s="54"/>
      <c r="E150" s="54"/>
      <c r="F150" s="55"/>
      <c r="G150" s="56"/>
      <c r="H150" s="57"/>
    </row>
    <row r="151" spans="2:8" x14ac:dyDescent="0.2">
      <c r="B151" s="44"/>
      <c r="C151" s="54"/>
      <c r="D151" s="54"/>
      <c r="E151" s="54"/>
      <c r="F151" s="55"/>
      <c r="G151" s="56"/>
      <c r="H151" s="57"/>
    </row>
    <row r="152" spans="2:8" ht="4.5" customHeight="1" x14ac:dyDescent="0.2">
      <c r="B152" s="44"/>
      <c r="C152" s="54"/>
      <c r="D152" s="54"/>
      <c r="E152" s="54"/>
      <c r="F152" s="55"/>
      <c r="G152" s="56"/>
      <c r="H152" s="57"/>
    </row>
    <row r="153" spans="2:8" x14ac:dyDescent="0.2"/>
    <row r="154" spans="2:8" x14ac:dyDescent="0.2"/>
    <row r="155" spans="2:8" x14ac:dyDescent="0.2"/>
    <row r="156" spans="2:8" x14ac:dyDescent="0.2"/>
    <row r="157" spans="2:8" x14ac:dyDescent="0.2"/>
    <row r="158" spans="2:8" x14ac:dyDescent="0.2"/>
    <row r="159" spans="2:8" x14ac:dyDescent="0.2"/>
    <row r="160" spans="2:8" x14ac:dyDescent="0.2"/>
    <row r="238" x14ac:dyDescent="0.2"/>
    <row r="239" x14ac:dyDescent="0.2"/>
  </sheetData>
  <mergeCells count="9">
    <mergeCell ref="M7:O7"/>
    <mergeCell ref="M8:O8"/>
    <mergeCell ref="M9:O9"/>
    <mergeCell ref="M10:O10"/>
    <mergeCell ref="M2:O2"/>
    <mergeCell ref="M3:O3"/>
    <mergeCell ref="M4:O4"/>
    <mergeCell ref="M5:O5"/>
    <mergeCell ref="M6:O6"/>
  </mergeCells>
  <phoneticPr fontId="0" type="noConversion"/>
  <hyperlinks>
    <hyperlink ref="J9" r:id="rId1" xr:uid="{00000000-0004-0000-0000-000000000000}"/>
    <hyperlink ref="M3:O3" r:id="rId2" display="Debt to GDP Ratio" xr:uid="{00000000-0004-0000-0000-000001000000}"/>
    <hyperlink ref="M4:O4" r:id="rId3" display="Total Federal Debt " xr:uid="{883F0E3C-ED47-47C7-B5C7-59FE9A4803B4}"/>
  </hyperlinks>
  <pageMargins left="0.75" right="0.75" top="1" bottom="1" header="0.5" footer="0.5"/>
  <headerFooter alignWithMargins="0"/>
  <ignoredErrors>
    <ignoredError sqref="C147:C148" formulaRange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FRED 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Asset Investment Management</dc:creator>
  <cp:lastModifiedBy>Peter Knight</cp:lastModifiedBy>
  <dcterms:created xsi:type="dcterms:W3CDTF">2021-05-17T17:37:48Z</dcterms:created>
  <dcterms:modified xsi:type="dcterms:W3CDTF">2021-07-29T16:23:02Z</dcterms:modified>
</cp:coreProperties>
</file>