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\202005 Report\"/>
    </mc:Choice>
  </mc:AlternateContent>
  <xr:revisionPtr revIDLastSave="0" documentId="13_ncr:40009_{23DECD80-6B76-4E86-AA5E-31F21699A7EC}" xr6:coauthVersionLast="46" xr6:coauthVersionMax="46" xr10:uidLastSave="{00000000-0000-0000-0000-000000000000}"/>
  <bookViews>
    <workbookView xWindow="9135" yWindow="45" windowWidth="19470" windowHeight="9390"/>
  </bookViews>
  <sheets>
    <sheet name="usgs_1970_2021" sheetId="1" r:id="rId1"/>
  </sheets>
  <calcPr calcId="0"/>
</workbook>
</file>

<file path=xl/calcChain.xml><?xml version="1.0" encoding="utf-8"?>
<calcChain xmlns="http://schemas.openxmlformats.org/spreadsheetml/2006/main">
  <c r="E89" i="1" l="1"/>
  <c r="F83" i="1"/>
  <c r="E83" i="1"/>
  <c r="F69" i="1"/>
  <c r="E69" i="1"/>
  <c r="D88" i="1"/>
  <c r="C88" i="1"/>
  <c r="D87" i="1"/>
  <c r="E87" i="1" s="1"/>
  <c r="C87" i="1"/>
  <c r="D86" i="1"/>
  <c r="C86" i="1"/>
  <c r="D85" i="1"/>
  <c r="E85" i="1" s="1"/>
  <c r="C85" i="1"/>
  <c r="D84" i="1"/>
  <c r="C84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E84" i="1" l="1"/>
  <c r="E86" i="1"/>
  <c r="E88" i="1"/>
  <c r="C31" i="1"/>
  <c r="E33" i="1" l="1"/>
  <c r="E32" i="1"/>
  <c r="E36" i="1" l="1"/>
  <c r="E44" i="1"/>
  <c r="E48" i="1"/>
  <c r="E52" i="1"/>
  <c r="E56" i="1"/>
  <c r="E60" i="1"/>
  <c r="E64" i="1"/>
  <c r="E68" i="1"/>
  <c r="E73" i="1"/>
  <c r="E81" i="1"/>
  <c r="E40" i="1"/>
  <c r="E37" i="1"/>
  <c r="E41" i="1"/>
  <c r="E45" i="1"/>
  <c r="E49" i="1"/>
  <c r="E53" i="1"/>
  <c r="E57" i="1"/>
  <c r="E61" i="1"/>
  <c r="E65" i="1"/>
  <c r="E70" i="1"/>
  <c r="E74" i="1"/>
  <c r="E78" i="1"/>
  <c r="E82" i="1"/>
  <c r="E38" i="1"/>
  <c r="E46" i="1"/>
  <c r="E54" i="1"/>
  <c r="E62" i="1"/>
  <c r="E66" i="1"/>
  <c r="E75" i="1"/>
  <c r="E35" i="1"/>
  <c r="E39" i="1"/>
  <c r="E43" i="1"/>
  <c r="E47" i="1"/>
  <c r="E51" i="1"/>
  <c r="E55" i="1"/>
  <c r="E59" i="1"/>
  <c r="E63" i="1"/>
  <c r="E67" i="1"/>
  <c r="E72" i="1"/>
  <c r="E76" i="1"/>
  <c r="E80" i="1"/>
  <c r="E34" i="1"/>
  <c r="E42" i="1"/>
  <c r="E50" i="1"/>
  <c r="E58" i="1"/>
  <c r="E71" i="1"/>
  <c r="E79" i="1"/>
  <c r="E77" i="1"/>
</calcChain>
</file>

<file path=xl/sharedStrings.xml><?xml version="1.0" encoding="utf-8"?>
<sst xmlns="http://schemas.openxmlformats.org/spreadsheetml/2006/main" count="27" uniqueCount="27">
  <si>
    <t>Year</t>
  </si>
  <si>
    <t>Population-US million</t>
  </si>
  <si>
    <t>Percent Change</t>
  </si>
  <si>
    <t>Reported Inflation</t>
  </si>
  <si>
    <t>Peter Knight Advisor</t>
  </si>
  <si>
    <t>Little Mountain Road</t>
  </si>
  <si>
    <t>Beef Island VG1120</t>
  </si>
  <si>
    <t>British Virgin Islands</t>
  </si>
  <si>
    <t>+340-244-4310 (BVI)</t>
  </si>
  <si>
    <t xml:space="preserve">Skype: Peter Knight Advisor </t>
  </si>
  <si>
    <t>+312-436-2891 Chicago</t>
  </si>
  <si>
    <t>+44-20-3289-9796 (London)</t>
  </si>
  <si>
    <t>Peter_Knight@PeterKnightAdvisor.com</t>
  </si>
  <si>
    <t>Sources</t>
  </si>
  <si>
    <t>Total Employed Population</t>
  </si>
  <si>
    <t>Total Population</t>
  </si>
  <si>
    <t>Reported inflation</t>
  </si>
  <si>
    <t>2020 Social Security Trustees Report</t>
  </si>
  <si>
    <t>Old Age Survivor Ins (OASI) - Federal $ billion nominal</t>
  </si>
  <si>
    <t>Disability Ins (DI) - Federal $ billion nominal</t>
  </si>
  <si>
    <t>Total Social Security Spending</t>
  </si>
  <si>
    <t xml:space="preserve">Social Security Per Capita Spending </t>
  </si>
  <si>
    <t>2021 est</t>
  </si>
  <si>
    <t>2022 est</t>
  </si>
  <si>
    <t>2023 est</t>
  </si>
  <si>
    <t>2024 est</t>
  </si>
  <si>
    <t>2025 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</si>
</sst>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"/>
    <numFmt numFmtId="165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justify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33" borderId="0" xfId="0" applyFill="1"/>
    <xf numFmtId="0" fontId="0" fillId="33" borderId="0" xfId="0" applyFill="1" applyAlignment="1">
      <alignment horizontal="center"/>
    </xf>
    <xf numFmtId="165" fontId="0" fillId="33" borderId="0" xfId="0" applyNumberFormat="1" applyFill="1" applyAlignment="1">
      <alignment horizontal="center"/>
    </xf>
    <xf numFmtId="0" fontId="0" fillId="33" borderId="0" xfId="0" applyFill="1" applyAlignment="1">
      <alignment vertical="justify"/>
    </xf>
    <xf numFmtId="0" fontId="13" fillId="34" borderId="10" xfId="0" applyFont="1" applyFill="1" applyBorder="1" applyAlignment="1">
      <alignment horizontal="center" vertical="justify"/>
    </xf>
    <xf numFmtId="165" fontId="13" fillId="34" borderId="10" xfId="0" applyNumberFormat="1" applyFont="1" applyFill="1" applyBorder="1" applyAlignment="1">
      <alignment horizontal="center" vertical="justify"/>
    </xf>
    <xf numFmtId="164" fontId="0" fillId="33" borderId="0" xfId="0" applyNumberFormat="1" applyFill="1" applyAlignment="1">
      <alignment horizontal="center"/>
    </xf>
    <xf numFmtId="164" fontId="13" fillId="34" borderId="10" xfId="0" applyNumberFormat="1" applyFont="1" applyFill="1" applyBorder="1" applyAlignment="1">
      <alignment horizontal="center" vertical="justify"/>
    </xf>
    <xf numFmtId="10" fontId="0" fillId="33" borderId="0" xfId="0" applyNumberFormat="1" applyFill="1" applyAlignment="1">
      <alignment horizontal="center"/>
    </xf>
    <xf numFmtId="10" fontId="13" fillId="34" borderId="10" xfId="0" applyNumberFormat="1" applyFont="1" applyFill="1" applyBorder="1" applyAlignment="1">
      <alignment horizontal="center" vertical="justify"/>
    </xf>
    <xf numFmtId="10" fontId="0" fillId="0" borderId="0" xfId="0" applyNumberFormat="1" applyAlignment="1">
      <alignment horizontal="center"/>
    </xf>
    <xf numFmtId="10" fontId="13" fillId="34" borderId="11" xfId="0" applyNumberFormat="1" applyFont="1" applyFill="1" applyBorder="1" applyAlignment="1">
      <alignment horizontal="center" vertical="justify"/>
    </xf>
    <xf numFmtId="10" fontId="18" fillId="0" borderId="0" xfId="0" applyNumberFormat="1" applyFont="1" applyAlignment="1">
      <alignment horizontal="center" vertical="center"/>
    </xf>
    <xf numFmtId="10" fontId="19" fillId="0" borderId="0" xfId="0" applyNumberFormat="1" applyFont="1" applyAlignment="1">
      <alignment horizontal="center" vertical="center"/>
    </xf>
    <xf numFmtId="4" fontId="17" fillId="34" borderId="0" xfId="0" applyNumberFormat="1" applyFont="1" applyFill="1" applyAlignment="1">
      <alignment horizontal="center" vertical="center"/>
    </xf>
    <xf numFmtId="4" fontId="13" fillId="34" borderId="0" xfId="0" applyNumberFormat="1" applyFont="1" applyFill="1" applyAlignment="1">
      <alignment horizontal="left" vertical="center" indent="3"/>
    </xf>
    <xf numFmtId="8" fontId="13" fillId="34" borderId="0" xfId="0" applyNumberFormat="1" applyFont="1" applyFill="1" applyAlignment="1">
      <alignment horizontal="left" vertical="center" indent="5"/>
    </xf>
    <xf numFmtId="4" fontId="17" fillId="34" borderId="0" xfId="0" applyNumberFormat="1" applyFont="1" applyFill="1" applyAlignment="1">
      <alignment horizontal="left" vertical="center" indent="3"/>
    </xf>
    <xf numFmtId="8" fontId="17" fillId="34" borderId="0" xfId="0" applyNumberFormat="1" applyFont="1" applyFill="1" applyAlignment="1">
      <alignment horizontal="left" vertical="center" indent="5"/>
    </xf>
    <xf numFmtId="4" fontId="0" fillId="34" borderId="0" xfId="0" applyNumberFormat="1" applyFill="1" applyAlignment="1">
      <alignment horizontal="left" vertical="center"/>
    </xf>
    <xf numFmtId="0" fontId="0" fillId="34" borderId="0" xfId="0" applyFill="1" applyAlignment="1">
      <alignment horizontal="left" indent="5"/>
    </xf>
    <xf numFmtId="4" fontId="17" fillId="34" borderId="0" xfId="0" applyNumberFormat="1" applyFont="1" applyFill="1" applyAlignment="1">
      <alignment horizontal="left" vertical="center" indent="1"/>
    </xf>
    <xf numFmtId="8" fontId="17" fillId="34" borderId="0" xfId="0" applyNumberFormat="1" applyFont="1" applyFill="1" applyAlignment="1">
      <alignment horizontal="left" vertical="center" indent="6"/>
    </xf>
    <xf numFmtId="49" fontId="17" fillId="34" borderId="0" xfId="0" applyNumberFormat="1" applyFont="1" applyFill="1" applyAlignment="1">
      <alignment horizontal="left" vertical="center" indent="5"/>
    </xf>
    <xf numFmtId="4" fontId="20" fillId="34" borderId="0" xfId="42" applyNumberFormat="1" applyFill="1" applyAlignment="1">
      <alignment horizontal="left" vertical="center" indent="1"/>
    </xf>
    <xf numFmtId="49" fontId="20" fillId="34" borderId="0" xfId="42" applyNumberFormat="1" applyFill="1" applyAlignment="1">
      <alignment horizontal="left" vertical="center"/>
    </xf>
    <xf numFmtId="4" fontId="21" fillId="34" borderId="0" xfId="0" applyNumberFormat="1" applyFont="1" applyFill="1" applyAlignment="1">
      <alignment horizontal="center" vertical="center"/>
    </xf>
    <xf numFmtId="4" fontId="21" fillId="34" borderId="0" xfId="0" applyNumberFormat="1" applyFont="1" applyFill="1" applyAlignment="1">
      <alignment horizontal="left" vertical="center"/>
    </xf>
    <xf numFmtId="4" fontId="21" fillId="33" borderId="0" xfId="0" applyNumberFormat="1" applyFont="1" applyFill="1" applyAlignment="1">
      <alignment horizontal="center" vertical="center"/>
    </xf>
    <xf numFmtId="4" fontId="21" fillId="33" borderId="0" xfId="0" applyNumberFormat="1" applyFont="1" applyFill="1" applyAlignment="1">
      <alignment horizontal="left" vertical="center"/>
    </xf>
    <xf numFmtId="0" fontId="21" fillId="33" borderId="0" xfId="0" applyFont="1" applyFill="1" applyAlignment="1">
      <alignment horizontal="left"/>
    </xf>
    <xf numFmtId="4" fontId="13" fillId="34" borderId="0" xfId="0" applyNumberFormat="1" applyFont="1" applyFill="1" applyAlignment="1">
      <alignment horizontal="left" vertical="center"/>
    </xf>
    <xf numFmtId="0" fontId="13" fillId="34" borderId="0" xfId="0" applyFont="1" applyFill="1" applyAlignment="1">
      <alignment horizontal="left" indent="1"/>
    </xf>
    <xf numFmtId="0" fontId="0" fillId="0" borderId="0" xfId="0" applyAlignment="1">
      <alignment horizontal="center"/>
    </xf>
    <xf numFmtId="0" fontId="23" fillId="0" borderId="0" xfId="42" applyFont="1" applyFill="1" applyAlignment="1">
      <alignment horizontal="left" vertical="center" indent="1"/>
    </xf>
    <xf numFmtId="0" fontId="23" fillId="0" borderId="0" xfId="42" applyFont="1" applyAlignment="1">
      <alignment horizontal="left" vertical="center" indent="1"/>
    </xf>
    <xf numFmtId="0" fontId="23" fillId="0" borderId="0" xfId="42" applyFont="1" applyBorder="1" applyAlignment="1">
      <alignment horizontal="left" vertical="center" indent="1"/>
    </xf>
    <xf numFmtId="0" fontId="24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4" fontId="13" fillId="34" borderId="0" xfId="0" applyNumberFormat="1" applyFont="1" applyFill="1" applyAlignment="1">
      <alignment horizontal="center" vertical="center"/>
    </xf>
    <xf numFmtId="4" fontId="22" fillId="34" borderId="0" xfId="0" applyNumberFormat="1" applyFont="1" applyFill="1" applyAlignment="1">
      <alignment horizontal="center" vertical="center"/>
    </xf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0" fillId="33" borderId="0" xfId="0" applyFill="1" applyAlignment="1">
      <alignment horizontal="left" indent="2"/>
    </xf>
    <xf numFmtId="4" fontId="20" fillId="34" borderId="0" xfId="42" applyNumberFormat="1" applyFill="1" applyAlignment="1">
      <alignment horizontal="left" vertical="center" indent="3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92611150878869"/>
          <c:y val="4.6060606060606059E-2"/>
          <c:w val="0.70071025212757498"/>
          <c:h val="0.77617370555953236"/>
        </c:manualLayout>
      </c:layout>
      <c:areaChart>
        <c:grouping val="standard"/>
        <c:varyColors val="0"/>
        <c:ser>
          <c:idx val="0"/>
          <c:order val="0"/>
          <c:tx>
            <c:strRef>
              <c:f>usgs_1970_2021!$C$30</c:f>
              <c:strCache>
                <c:ptCount val="1"/>
                <c:pt idx="0">
                  <c:v>Total Social Security Spending</c:v>
                </c:pt>
              </c:strCache>
            </c:strRef>
          </c:tx>
          <c:spPr>
            <a:solidFill>
              <a:srgbClr val="FF0000">
                <a:alpha val="20000"/>
              </a:srgbClr>
            </a:solidFill>
            <a:ln w="53975" cmpd="tri">
              <a:solidFill>
                <a:srgbClr val="FF0000"/>
              </a:solidFill>
            </a:ln>
            <a:effectLst/>
          </c:spPr>
          <c:cat>
            <c:strRef>
              <c:f>usgs_1970_2021!$B$31:$B$88</c:f>
              <c:strCach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  <c:pt idx="48">
                  <c:v>2017</c:v>
                </c:pt>
                <c:pt idx="49">
                  <c:v>2018</c:v>
                </c:pt>
                <c:pt idx="50">
                  <c:v>2019</c:v>
                </c:pt>
                <c:pt idx="51">
                  <c:v>2020</c:v>
                </c:pt>
                <c:pt idx="53">
                  <c:v>2021 est</c:v>
                </c:pt>
                <c:pt idx="54">
                  <c:v>2022 est</c:v>
                </c:pt>
                <c:pt idx="55">
                  <c:v>2023 est</c:v>
                </c:pt>
                <c:pt idx="56">
                  <c:v>2024 est</c:v>
                </c:pt>
                <c:pt idx="57">
                  <c:v>2025 est</c:v>
                </c:pt>
              </c:strCache>
            </c:strRef>
          </c:cat>
          <c:val>
            <c:numRef>
              <c:f>usgs_1970_2021!$C$31:$C$88</c:f>
              <c:numCache>
                <c:formatCode>"$"#,##0</c:formatCode>
                <c:ptCount val="58"/>
                <c:pt idx="0">
                  <c:v>30270000000</c:v>
                </c:pt>
                <c:pt idx="1">
                  <c:v>35880000000</c:v>
                </c:pt>
                <c:pt idx="2">
                  <c:v>40160000000</c:v>
                </c:pt>
                <c:pt idx="3">
                  <c:v>49090000000</c:v>
                </c:pt>
                <c:pt idx="4">
                  <c:v>55860000000</c:v>
                </c:pt>
                <c:pt idx="5">
                  <c:v>64660000000</c:v>
                </c:pt>
                <c:pt idx="6">
                  <c:v>73910000000</c:v>
                </c:pt>
                <c:pt idx="7">
                  <c:v>85070000000</c:v>
                </c:pt>
                <c:pt idx="8">
                  <c:v>93869999999.999985</c:v>
                </c:pt>
                <c:pt idx="9">
                  <c:v>104070000000</c:v>
                </c:pt>
                <c:pt idx="10">
                  <c:v>118560000000</c:v>
                </c:pt>
                <c:pt idx="11">
                  <c:v>139579999999.99997</c:v>
                </c:pt>
                <c:pt idx="12">
                  <c:v>155970000000</c:v>
                </c:pt>
                <c:pt idx="13">
                  <c:v>172280000000</c:v>
                </c:pt>
                <c:pt idx="14">
                  <c:v>180870000000</c:v>
                </c:pt>
                <c:pt idx="15">
                  <c:v>190980000000.00003</c:v>
                </c:pt>
                <c:pt idx="16">
                  <c:v>199810000000</c:v>
                </c:pt>
                <c:pt idx="17">
                  <c:v>208070000000</c:v>
                </c:pt>
                <c:pt idx="18">
                  <c:v>220260000000</c:v>
                </c:pt>
                <c:pt idx="19">
                  <c:v>233630000000</c:v>
                </c:pt>
                <c:pt idx="20">
                  <c:v>249700000000</c:v>
                </c:pt>
                <c:pt idx="21">
                  <c:v>272360000000</c:v>
                </c:pt>
                <c:pt idx="22">
                  <c:v>287590000000.00006</c:v>
                </c:pt>
                <c:pt idx="23">
                  <c:v>304599999999.99994</c:v>
                </c:pt>
                <c:pt idx="24">
                  <c:v>319570000000</c:v>
                </c:pt>
                <c:pt idx="25">
                  <c:v>335850000000</c:v>
                </c:pt>
                <c:pt idx="26">
                  <c:v>350020000000</c:v>
                </c:pt>
                <c:pt idx="27">
                  <c:v>365270000000</c:v>
                </c:pt>
                <c:pt idx="28">
                  <c:v>379229999999.99994</c:v>
                </c:pt>
                <c:pt idx="29">
                  <c:v>390060000000</c:v>
                </c:pt>
                <c:pt idx="30">
                  <c:v>409470000000</c:v>
                </c:pt>
                <c:pt idx="31">
                  <c:v>433870000000</c:v>
                </c:pt>
                <c:pt idx="32">
                  <c:v>456010000000</c:v>
                </c:pt>
                <c:pt idx="33">
                  <c:v>474680000000</c:v>
                </c:pt>
                <c:pt idx="34">
                  <c:v>495850000000</c:v>
                </c:pt>
                <c:pt idx="35">
                  <c:v>523299999999.99994</c:v>
                </c:pt>
                <c:pt idx="36">
                  <c:v>554620000000</c:v>
                </c:pt>
                <c:pt idx="37">
                  <c:v>586140000000</c:v>
                </c:pt>
                <c:pt idx="39">
                  <c:v>617140000000</c:v>
                </c:pt>
                <c:pt idx="40">
                  <c:v>669730000000</c:v>
                </c:pt>
                <c:pt idx="41">
                  <c:v>706329999999.99988</c:v>
                </c:pt>
                <c:pt idx="42">
                  <c:v>730910000000</c:v>
                </c:pt>
                <c:pt idx="43">
                  <c:v>773330000000</c:v>
                </c:pt>
                <c:pt idx="44">
                  <c:v>813420000000.00012</c:v>
                </c:pt>
                <c:pt idx="45">
                  <c:v>850550000000</c:v>
                </c:pt>
                <c:pt idx="46">
                  <c:v>887750000000</c:v>
                </c:pt>
                <c:pt idx="47">
                  <c:v>916060000000</c:v>
                </c:pt>
                <c:pt idx="48">
                  <c:v>944900000000</c:v>
                </c:pt>
                <c:pt idx="49">
                  <c:v>987890000000</c:v>
                </c:pt>
                <c:pt idx="50">
                  <c:v>1044589999999.9999</c:v>
                </c:pt>
                <c:pt idx="51">
                  <c:v>1095649999999.9999</c:v>
                </c:pt>
                <c:pt idx="53">
                  <c:v>1156470000000</c:v>
                </c:pt>
                <c:pt idx="54">
                  <c:v>1221950000000</c:v>
                </c:pt>
                <c:pt idx="55">
                  <c:v>1291570000000.0002</c:v>
                </c:pt>
                <c:pt idx="56">
                  <c:v>1366540000000.0002</c:v>
                </c:pt>
                <c:pt idx="57">
                  <c:v>1445370000000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D-4A27-A917-82C6D8AB7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2500096"/>
        <c:axId val="1092519232"/>
      </c:areaChart>
      <c:barChart>
        <c:barDir val="col"/>
        <c:grouping val="clustered"/>
        <c:varyColors val="0"/>
        <c:ser>
          <c:idx val="1"/>
          <c:order val="1"/>
          <c:tx>
            <c:strRef>
              <c:f>usgs_1970_2021!$D$30</c:f>
              <c:strCache>
                <c:ptCount val="1"/>
                <c:pt idx="0">
                  <c:v>Social Security Per Capita Spending </c:v>
                </c:pt>
              </c:strCache>
            </c:strRef>
          </c:tx>
          <c:spPr>
            <a:solidFill>
              <a:schemeClr val="tx1"/>
            </a:solidFill>
            <a:ln w="28575">
              <a:solidFill>
                <a:schemeClr val="tx1"/>
              </a:solidFill>
            </a:ln>
            <a:effectLst/>
          </c:spPr>
          <c:invertIfNegative val="0"/>
          <c:cat>
            <c:strRef>
              <c:f>usgs_1970_2021!$B$31:$B$88</c:f>
              <c:strCach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  <c:pt idx="48">
                  <c:v>2017</c:v>
                </c:pt>
                <c:pt idx="49">
                  <c:v>2018</c:v>
                </c:pt>
                <c:pt idx="50">
                  <c:v>2019</c:v>
                </c:pt>
                <c:pt idx="51">
                  <c:v>2020</c:v>
                </c:pt>
                <c:pt idx="53">
                  <c:v>2021 est</c:v>
                </c:pt>
                <c:pt idx="54">
                  <c:v>2022 est</c:v>
                </c:pt>
                <c:pt idx="55">
                  <c:v>2023 est</c:v>
                </c:pt>
                <c:pt idx="56">
                  <c:v>2024 est</c:v>
                </c:pt>
                <c:pt idx="57">
                  <c:v>2025 est</c:v>
                </c:pt>
              </c:strCache>
            </c:strRef>
          </c:cat>
          <c:val>
            <c:numRef>
              <c:f>usgs_1970_2021!$D$31:$D$88</c:f>
              <c:numCache>
                <c:formatCode>"$"#,##0.00</c:formatCode>
                <c:ptCount val="58"/>
                <c:pt idx="0">
                  <c:v>148.89179644076302</c:v>
                </c:pt>
                <c:pt idx="1">
                  <c:v>174.58579665717832</c:v>
                </c:pt>
                <c:pt idx="2">
                  <c:v>193.30740498286417</c:v>
                </c:pt>
                <c:pt idx="3">
                  <c:v>233.74743468261488</c:v>
                </c:pt>
                <c:pt idx="4">
                  <c:v>263.11946829707159</c:v>
                </c:pt>
                <c:pt idx="5">
                  <c:v>301.29211729237824</c:v>
                </c:pt>
                <c:pt idx="6">
                  <c:v>340.68542718200467</c:v>
                </c:pt>
                <c:pt idx="7">
                  <c:v>387.90371488370187</c:v>
                </c:pt>
                <c:pt idx="8">
                  <c:v>423.42147284094284</c:v>
                </c:pt>
                <c:pt idx="9">
                  <c:v>464.37639163435324</c:v>
                </c:pt>
                <c:pt idx="10">
                  <c:v>523.33742374617077</c:v>
                </c:pt>
                <c:pt idx="11">
                  <c:v>610.39926531683193</c:v>
                </c:pt>
                <c:pt idx="12">
                  <c:v>675.73597903082555</c:v>
                </c:pt>
                <c:pt idx="13">
                  <c:v>739.4657887620773</c:v>
                </c:pt>
                <c:pt idx="14">
                  <c:v>769.12282492218196</c:v>
                </c:pt>
                <c:pt idx="15">
                  <c:v>804.57009971816046</c:v>
                </c:pt>
                <c:pt idx="16">
                  <c:v>833.94895552912203</c:v>
                </c:pt>
                <c:pt idx="17">
                  <c:v>860.35510788035162</c:v>
                </c:pt>
                <c:pt idx="18">
                  <c:v>902.29814427921838</c:v>
                </c:pt>
                <c:pt idx="19">
                  <c:v>948.17754942187264</c:v>
                </c:pt>
                <c:pt idx="20">
                  <c:v>1003.9805395842548</c:v>
                </c:pt>
                <c:pt idx="21">
                  <c:v>1081.6435135543006</c:v>
                </c:pt>
                <c:pt idx="22">
                  <c:v>1128.1003243989599</c:v>
                </c:pt>
                <c:pt idx="23">
                  <c:v>1180.1490102788418</c:v>
                </c:pt>
                <c:pt idx="24">
                  <c:v>1222.9442199363214</c:v>
                </c:pt>
                <c:pt idx="25">
                  <c:v>1269.4614852529285</c:v>
                </c:pt>
                <c:pt idx="26">
                  <c:v>1306.7761806981518</c:v>
                </c:pt>
                <c:pt idx="27">
                  <c:v>1346.9651154214912</c:v>
                </c:pt>
                <c:pt idx="28">
                  <c:v>1381.268393601212</c:v>
                </c:pt>
                <c:pt idx="29">
                  <c:v>1403.2651475360296</c:v>
                </c:pt>
                <c:pt idx="30">
                  <c:v>1451.1361864394767</c:v>
                </c:pt>
                <c:pt idx="31">
                  <c:v>1521.9129934545149</c:v>
                </c:pt>
                <c:pt idx="32">
                  <c:v>1584.4463593278758</c:v>
                </c:pt>
                <c:pt idx="33">
                  <c:v>1634.9896323443302</c:v>
                </c:pt>
                <c:pt idx="34">
                  <c:v>1692.0551722255209</c:v>
                </c:pt>
                <c:pt idx="35">
                  <c:v>1769.3818828549497</c:v>
                </c:pt>
                <c:pt idx="36">
                  <c:v>1857.4447492071147</c:v>
                </c:pt>
                <c:pt idx="37">
                  <c:v>1943.5638968101332</c:v>
                </c:pt>
                <c:pt idx="39">
                  <c:v>2027.564681724846</c:v>
                </c:pt>
                <c:pt idx="40">
                  <c:v>2181.4812040116349</c:v>
                </c:pt>
                <c:pt idx="41">
                  <c:v>2283.4411480407462</c:v>
                </c:pt>
                <c:pt idx="42">
                  <c:v>2345.7955023220138</c:v>
                </c:pt>
                <c:pt idx="43">
                  <c:v>2463.7916642772034</c:v>
                </c:pt>
                <c:pt idx="44">
                  <c:v>2573.6252610263878</c:v>
                </c:pt>
                <c:pt idx="45">
                  <c:v>2671.442839823359</c:v>
                </c:pt>
                <c:pt idx="46">
                  <c:v>2767.8267999837876</c:v>
                </c:pt>
                <c:pt idx="47">
                  <c:v>2835.4670166402534</c:v>
                </c:pt>
                <c:pt idx="48">
                  <c:v>2906.2936374653209</c:v>
                </c:pt>
                <c:pt idx="49">
                  <c:v>3022.5677552793741</c:v>
                </c:pt>
                <c:pt idx="50">
                  <c:v>3181.5246855298019</c:v>
                </c:pt>
                <c:pt idx="51">
                  <c:v>3325.3511551395513</c:v>
                </c:pt>
                <c:pt idx="53">
                  <c:v>3509.9428196816839</c:v>
                </c:pt>
                <c:pt idx="54">
                  <c:v>3708.6778113656505</c:v>
                </c:pt>
                <c:pt idx="55">
                  <c:v>3919.9779048451524</c:v>
                </c:pt>
                <c:pt idx="56">
                  <c:v>4147.5155090990766</c:v>
                </c:pt>
                <c:pt idx="57">
                  <c:v>4386.7684015005279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2D-4A27-A917-82C6D8AB7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039952"/>
        <c:axId val="792027888"/>
      </c:barChart>
      <c:catAx>
        <c:axId val="109250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519232"/>
        <c:crosses val="autoZero"/>
        <c:auto val="1"/>
        <c:lblAlgn val="ctr"/>
        <c:lblOffset val="100"/>
        <c:noMultiLvlLbl val="0"/>
      </c:catAx>
      <c:valAx>
        <c:axId val="1092519232"/>
        <c:scaling>
          <c:orientation val="minMax"/>
          <c:max val="150000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500096"/>
        <c:crossesAt val="1"/>
        <c:crossBetween val="between"/>
        <c:majorUnit val="100000000000"/>
      </c:valAx>
      <c:valAx>
        <c:axId val="792027888"/>
        <c:scaling>
          <c:orientation val="minMax"/>
          <c:max val="7500"/>
          <c:min val="-"/>
        </c:scaling>
        <c:delete val="0"/>
        <c:axPos val="r"/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2039952"/>
        <c:crosses val="max"/>
        <c:crossBetween val="between"/>
        <c:majorUnit val="500"/>
      </c:valAx>
      <c:catAx>
        <c:axId val="79203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202788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538073649884674"/>
          <c:y val="0.90090880458124567"/>
          <c:w val="0.60923852700230652"/>
          <c:h val="9.66669529945120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190499</xdr:rowOff>
    </xdr:from>
    <xdr:to>
      <xdr:col>7</xdr:col>
      <xdr:colOff>419100</xdr:colOff>
      <xdr:row>28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701D6FF-88FF-43C5-AC3A-F5178D41EE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49636</xdr:colOff>
      <xdr:row>1</xdr:row>
      <xdr:rowOff>42628</xdr:rowOff>
    </xdr:from>
    <xdr:to>
      <xdr:col>9</xdr:col>
      <xdr:colOff>119440</xdr:colOff>
      <xdr:row>5</xdr:row>
      <xdr:rowOff>104775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1788931-C2EA-4998-BFC2-75D9C00A3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7161" y="204553"/>
          <a:ext cx="1403304" cy="8241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red.stlouisfed.org/graph/?graph_id=598910" TargetMode="External"/><Relationship Id="rId2" Type="http://schemas.openxmlformats.org/officeDocument/2006/relationships/hyperlink" Target="https://fred.stlouisfed.org/graph/?graph_id=598910" TargetMode="External"/><Relationship Id="rId1" Type="http://schemas.openxmlformats.org/officeDocument/2006/relationships/hyperlink" Target="mailto:Peter_Knight@PeterKnightAdvisor.com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www.ssa.gov/oact/TRSUM/2019/tr19summary.pdf" TargetMode="External"/><Relationship Id="rId4" Type="http://schemas.openxmlformats.org/officeDocument/2006/relationships/hyperlink" Target="https://fred.stlouisfed.org/graph/?graph_id=8922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1"/>
  <sheetViews>
    <sheetView tabSelected="1" workbookViewId="0">
      <selection activeCell="H6" sqref="H6"/>
    </sheetView>
  </sheetViews>
  <sheetFormatPr defaultRowHeight="15" zeroHeight="1" x14ac:dyDescent="0.25"/>
  <cols>
    <col min="1" max="1" width="2.5703125" style="5" customWidth="1"/>
    <col min="2" max="2" width="9.140625" style="2"/>
    <col min="3" max="3" width="18.28515625" style="3" customWidth="1"/>
    <col min="4" max="4" width="22.85546875" style="4" customWidth="1"/>
    <col min="5" max="6" width="14" style="15" customWidth="1"/>
    <col min="7" max="7" width="9.7109375" style="7" customWidth="1"/>
    <col min="8" max="8" width="23.28515625" style="2" customWidth="1"/>
    <col min="9" max="9" width="20" style="2" customWidth="1"/>
    <col min="10" max="10" width="13.42578125" style="2" customWidth="1"/>
    <col min="11" max="11" width="15.7109375" style="2" customWidth="1"/>
    <col min="12" max="12" width="13.42578125" style="2" customWidth="1"/>
    <col min="13" max="26" width="9.140625" style="5"/>
  </cols>
  <sheetData>
    <row r="1" spans="2:12" s="5" customFormat="1" x14ac:dyDescent="0.25">
      <c r="B1" s="6"/>
      <c r="C1" s="11"/>
      <c r="D1" s="7"/>
      <c r="E1" s="13"/>
      <c r="F1" s="13"/>
      <c r="G1" s="7"/>
      <c r="H1" s="6"/>
      <c r="I1" s="6"/>
      <c r="J1" s="6"/>
      <c r="K1" s="6"/>
      <c r="L1" s="6"/>
    </row>
    <row r="2" spans="2:12" s="5" customFormat="1" x14ac:dyDescent="0.25">
      <c r="B2" s="6"/>
      <c r="C2" s="11"/>
      <c r="D2" s="7"/>
      <c r="E2" s="13"/>
      <c r="F2" s="13"/>
      <c r="G2" s="7"/>
      <c r="H2" s="6"/>
      <c r="I2" s="19"/>
      <c r="J2" s="20" t="s">
        <v>4</v>
      </c>
      <c r="K2" s="21"/>
      <c r="L2" s="6"/>
    </row>
    <row r="3" spans="2:12" s="5" customFormat="1" x14ac:dyDescent="0.25">
      <c r="B3" s="6"/>
      <c r="C3" s="11"/>
      <c r="D3" s="7"/>
      <c r="E3" s="13"/>
      <c r="F3" s="13"/>
      <c r="G3" s="7"/>
      <c r="H3" s="6"/>
      <c r="I3" s="19"/>
      <c r="J3" s="22" t="s">
        <v>5</v>
      </c>
      <c r="K3" s="23"/>
      <c r="L3" s="6"/>
    </row>
    <row r="4" spans="2:12" s="5" customFormat="1" x14ac:dyDescent="0.25">
      <c r="B4" s="6"/>
      <c r="C4" s="11"/>
      <c r="D4" s="7"/>
      <c r="E4" s="13"/>
      <c r="F4" s="13"/>
      <c r="G4" s="7"/>
      <c r="H4" s="6"/>
      <c r="I4" s="19"/>
      <c r="J4" s="22" t="s">
        <v>6</v>
      </c>
      <c r="K4" s="23"/>
      <c r="L4" s="6"/>
    </row>
    <row r="5" spans="2:12" s="5" customFormat="1" x14ac:dyDescent="0.25">
      <c r="B5" s="6"/>
      <c r="C5" s="11"/>
      <c r="D5" s="7"/>
      <c r="E5" s="13"/>
      <c r="F5" s="13"/>
      <c r="G5" s="7"/>
      <c r="H5" s="6"/>
      <c r="I5" s="19"/>
      <c r="J5" s="22" t="s">
        <v>7</v>
      </c>
      <c r="K5" s="23"/>
      <c r="L5" s="6"/>
    </row>
    <row r="6" spans="2:12" s="5" customFormat="1" x14ac:dyDescent="0.25">
      <c r="B6" s="6"/>
      <c r="C6" s="11"/>
      <c r="D6" s="7"/>
      <c r="E6" s="13"/>
      <c r="F6" s="13"/>
      <c r="G6" s="7"/>
      <c r="H6" s="6"/>
      <c r="I6" s="19"/>
      <c r="J6" s="24"/>
      <c r="K6" s="25"/>
      <c r="L6" s="6"/>
    </row>
    <row r="7" spans="2:12" s="5" customFormat="1" x14ac:dyDescent="0.25">
      <c r="B7" s="6"/>
      <c r="C7" s="11"/>
      <c r="D7" s="7"/>
      <c r="E7" s="13"/>
      <c r="F7" s="13"/>
      <c r="G7" s="7"/>
      <c r="H7" s="6"/>
      <c r="I7" s="44" t="s">
        <v>8</v>
      </c>
      <c r="J7" s="26" t="s">
        <v>9</v>
      </c>
      <c r="K7" s="27"/>
      <c r="L7" s="6"/>
    </row>
    <row r="8" spans="2:12" s="5" customFormat="1" x14ac:dyDescent="0.25">
      <c r="B8" s="6"/>
      <c r="C8" s="11"/>
      <c r="D8" s="7"/>
      <c r="E8" s="13"/>
      <c r="F8" s="13"/>
      <c r="G8" s="7"/>
      <c r="H8" s="6"/>
      <c r="I8" s="26" t="s">
        <v>10</v>
      </c>
      <c r="J8" s="26" t="s">
        <v>11</v>
      </c>
      <c r="K8" s="28"/>
      <c r="L8" s="6"/>
    </row>
    <row r="9" spans="2:12" s="5" customFormat="1" x14ac:dyDescent="0.25">
      <c r="B9" s="6"/>
      <c r="C9" s="11"/>
      <c r="D9" s="7"/>
      <c r="E9" s="13"/>
      <c r="F9" s="13"/>
      <c r="G9" s="7"/>
      <c r="H9" s="48"/>
      <c r="I9" s="29" t="s">
        <v>12</v>
      </c>
      <c r="J9" s="49"/>
      <c r="K9" s="30"/>
      <c r="L9" s="6"/>
    </row>
    <row r="10" spans="2:12" s="5" customFormat="1" x14ac:dyDescent="0.25">
      <c r="B10" s="6"/>
      <c r="C10" s="11"/>
      <c r="D10" s="7"/>
      <c r="E10" s="13"/>
      <c r="F10" s="13"/>
      <c r="G10" s="7"/>
      <c r="H10" s="6"/>
      <c r="I10" s="31"/>
      <c r="J10" s="32"/>
      <c r="K10" s="30"/>
      <c r="L10" s="6"/>
    </row>
    <row r="11" spans="2:12" s="5" customFormat="1" x14ac:dyDescent="0.25">
      <c r="B11" s="6"/>
      <c r="C11" s="11"/>
      <c r="D11" s="7"/>
      <c r="E11" s="13"/>
      <c r="F11" s="13"/>
      <c r="G11" s="7"/>
      <c r="H11" s="6"/>
      <c r="I11" s="33"/>
      <c r="J11" s="34"/>
      <c r="K11" s="35"/>
      <c r="L11" s="6"/>
    </row>
    <row r="12" spans="2:12" s="5" customFormat="1" ht="15.75" x14ac:dyDescent="0.25">
      <c r="B12" s="6"/>
      <c r="C12" s="11"/>
      <c r="D12" s="7"/>
      <c r="E12" s="13"/>
      <c r="F12" s="13"/>
      <c r="G12" s="7"/>
      <c r="H12" s="6"/>
      <c r="I12" s="45" t="s">
        <v>13</v>
      </c>
      <c r="J12" s="36"/>
      <c r="K12" s="37"/>
      <c r="L12" s="6"/>
    </row>
    <row r="13" spans="2:12" s="5" customFormat="1" x14ac:dyDescent="0.25">
      <c r="B13" s="6"/>
      <c r="C13" s="11"/>
      <c r="D13" s="7"/>
      <c r="E13" s="13"/>
      <c r="F13" s="13"/>
      <c r="G13" s="7"/>
      <c r="H13" s="6"/>
      <c r="I13" s="39"/>
      <c r="J13" s="39"/>
      <c r="K13" s="39"/>
      <c r="L13" s="6"/>
    </row>
    <row r="14" spans="2:12" s="5" customFormat="1" x14ac:dyDescent="0.25">
      <c r="B14" s="6"/>
      <c r="C14" s="11"/>
      <c r="D14" s="7"/>
      <c r="E14" s="13"/>
      <c r="F14" s="13"/>
      <c r="G14" s="7"/>
      <c r="H14" s="6"/>
      <c r="I14" s="40" t="s">
        <v>17</v>
      </c>
      <c r="J14" s="40"/>
      <c r="K14" s="40"/>
      <c r="L14" s="6"/>
    </row>
    <row r="15" spans="2:12" s="5" customFormat="1" x14ac:dyDescent="0.25">
      <c r="B15" s="6"/>
      <c r="C15" s="11"/>
      <c r="D15" s="7"/>
      <c r="E15" s="13"/>
      <c r="F15" s="13"/>
      <c r="G15" s="7"/>
      <c r="H15" s="6"/>
      <c r="I15" s="41" t="s">
        <v>16</v>
      </c>
      <c r="J15" s="41"/>
      <c r="K15" s="41"/>
      <c r="L15" s="6"/>
    </row>
    <row r="16" spans="2:12" s="5" customFormat="1" x14ac:dyDescent="0.25">
      <c r="B16" s="6"/>
      <c r="C16" s="11"/>
      <c r="D16" s="7"/>
      <c r="E16" s="13"/>
      <c r="F16" s="13"/>
      <c r="G16" s="7"/>
      <c r="H16" s="6"/>
      <c r="I16" s="40" t="s">
        <v>15</v>
      </c>
      <c r="J16" s="40"/>
      <c r="K16" s="40"/>
      <c r="L16" s="6"/>
    </row>
    <row r="17" spans="1:26" s="5" customFormat="1" x14ac:dyDescent="0.25">
      <c r="B17" s="6"/>
      <c r="C17" s="11"/>
      <c r="D17" s="7"/>
      <c r="E17" s="13"/>
      <c r="F17" s="13"/>
      <c r="G17" s="7"/>
      <c r="H17" s="6"/>
      <c r="I17" s="40" t="s">
        <v>14</v>
      </c>
      <c r="J17" s="40"/>
      <c r="K17" s="40"/>
      <c r="L17" s="6"/>
    </row>
    <row r="18" spans="1:26" s="5" customFormat="1" x14ac:dyDescent="0.25">
      <c r="B18" s="6"/>
      <c r="C18" s="11"/>
      <c r="D18" s="7"/>
      <c r="E18" s="13"/>
      <c r="F18" s="13"/>
      <c r="G18" s="7"/>
      <c r="H18" s="6"/>
      <c r="I18" s="40"/>
      <c r="J18" s="40"/>
      <c r="K18" s="40"/>
      <c r="L18" s="6"/>
    </row>
    <row r="19" spans="1:26" s="5" customFormat="1" x14ac:dyDescent="0.25">
      <c r="B19" s="6"/>
      <c r="C19" s="11"/>
      <c r="D19" s="7"/>
      <c r="E19" s="13"/>
      <c r="F19" s="13"/>
      <c r="G19" s="7"/>
      <c r="H19" s="6"/>
      <c r="I19" s="42"/>
      <c r="J19" s="42"/>
      <c r="K19" s="42"/>
      <c r="L19" s="6"/>
    </row>
    <row r="20" spans="1:26" s="5" customFormat="1" x14ac:dyDescent="0.25">
      <c r="B20" s="6"/>
      <c r="C20" s="11"/>
      <c r="D20" s="7"/>
      <c r="E20" s="13"/>
      <c r="F20" s="13"/>
      <c r="G20" s="7"/>
      <c r="H20" s="6"/>
      <c r="I20" s="43"/>
      <c r="J20" s="43"/>
      <c r="K20" s="43"/>
      <c r="L20" s="6"/>
    </row>
    <row r="21" spans="1:26" s="5" customFormat="1" x14ac:dyDescent="0.25">
      <c r="B21" s="6"/>
      <c r="C21" s="11"/>
      <c r="D21" s="7"/>
      <c r="E21" s="13"/>
      <c r="F21" s="13"/>
      <c r="G21" s="7"/>
      <c r="H21" s="6"/>
      <c r="I21" s="43"/>
      <c r="J21" s="43"/>
      <c r="K21" s="43"/>
      <c r="L21" s="6"/>
    </row>
    <row r="22" spans="1:26" s="5" customFormat="1" x14ac:dyDescent="0.25">
      <c r="B22" s="6"/>
      <c r="C22" s="11"/>
      <c r="D22" s="7"/>
      <c r="E22" s="13"/>
      <c r="F22" s="13"/>
      <c r="G22" s="7"/>
      <c r="H22" s="6"/>
      <c r="I22" s="43"/>
      <c r="J22" s="43"/>
      <c r="K22" s="43"/>
      <c r="L22" s="6"/>
    </row>
    <row r="23" spans="1:26" s="5" customFormat="1" x14ac:dyDescent="0.25">
      <c r="B23" s="6"/>
      <c r="C23" s="11"/>
      <c r="D23" s="7"/>
      <c r="E23" s="13"/>
      <c r="F23" s="13"/>
      <c r="G23" s="7"/>
      <c r="H23" s="6"/>
      <c r="I23" s="43"/>
      <c r="J23" s="43"/>
      <c r="K23" s="43"/>
      <c r="L23" s="6"/>
    </row>
    <row r="24" spans="1:26" s="5" customFormat="1" x14ac:dyDescent="0.25">
      <c r="B24" s="6"/>
      <c r="C24" s="11"/>
      <c r="D24" s="7"/>
      <c r="E24" s="13"/>
      <c r="F24" s="13"/>
      <c r="G24" s="7"/>
      <c r="H24" s="6"/>
      <c r="I24" s="38"/>
      <c r="J24" s="38"/>
      <c r="K24" s="38"/>
      <c r="L24" s="6"/>
    </row>
    <row r="25" spans="1:26" s="5" customFormat="1" x14ac:dyDescent="0.25">
      <c r="B25" s="6"/>
      <c r="C25" s="11"/>
      <c r="D25" s="7"/>
      <c r="E25" s="13"/>
      <c r="F25" s="13"/>
      <c r="G25" s="7"/>
      <c r="H25" s="6"/>
      <c r="I25" s="38"/>
      <c r="J25" s="38"/>
      <c r="K25" s="38"/>
      <c r="L25" s="6"/>
    </row>
    <row r="26" spans="1:26" s="5" customFormat="1" x14ac:dyDescent="0.25">
      <c r="B26" s="6"/>
      <c r="C26" s="11"/>
      <c r="D26" s="7"/>
      <c r="E26" s="13"/>
      <c r="F26" s="13"/>
      <c r="G26" s="7"/>
      <c r="H26" s="6"/>
      <c r="I26" s="38"/>
      <c r="J26" s="38"/>
      <c r="K26" s="38"/>
      <c r="L26" s="6"/>
    </row>
    <row r="27" spans="1:26" s="5" customFormat="1" x14ac:dyDescent="0.25">
      <c r="B27" s="6"/>
      <c r="C27" s="11"/>
      <c r="D27" s="7"/>
      <c r="E27" s="13"/>
      <c r="F27" s="13"/>
      <c r="G27" s="7"/>
      <c r="H27" s="6"/>
      <c r="I27" s="6"/>
      <c r="J27" s="6"/>
      <c r="K27" s="6"/>
      <c r="L27" s="6"/>
    </row>
    <row r="28" spans="1:26" s="5" customFormat="1" x14ac:dyDescent="0.25">
      <c r="B28" s="6"/>
      <c r="C28" s="11"/>
      <c r="D28" s="7"/>
      <c r="E28" s="13"/>
      <c r="F28" s="13"/>
      <c r="G28" s="7"/>
      <c r="H28" s="6"/>
      <c r="I28" s="6"/>
      <c r="J28" s="6"/>
      <c r="K28" s="6"/>
      <c r="L28" s="6"/>
    </row>
    <row r="29" spans="1:26" s="5" customFormat="1" x14ac:dyDescent="0.25">
      <c r="B29" s="6"/>
      <c r="C29" s="11"/>
      <c r="D29" s="7"/>
      <c r="E29" s="13"/>
      <c r="F29" s="13"/>
      <c r="G29" s="7"/>
      <c r="H29" s="6"/>
      <c r="I29" s="6"/>
      <c r="J29" s="6"/>
      <c r="K29" s="6"/>
      <c r="L29" s="6"/>
    </row>
    <row r="30" spans="1:26" s="1" customFormat="1" ht="30" customHeight="1" x14ac:dyDescent="0.25">
      <c r="A30" s="8"/>
      <c r="B30" s="9" t="s">
        <v>0</v>
      </c>
      <c r="C30" s="12" t="s">
        <v>20</v>
      </c>
      <c r="D30" s="10" t="s">
        <v>21</v>
      </c>
      <c r="E30" s="16" t="s">
        <v>2</v>
      </c>
      <c r="F30" s="14" t="s">
        <v>3</v>
      </c>
      <c r="G30" s="9" t="s">
        <v>1</v>
      </c>
      <c r="H30" s="9" t="s">
        <v>18</v>
      </c>
      <c r="I30" s="9" t="s">
        <v>19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6" x14ac:dyDescent="0.25">
      <c r="B31" s="2">
        <v>1970</v>
      </c>
      <c r="C31" s="3">
        <f>(H31+I31)*1000000000</f>
        <v>30270000000</v>
      </c>
      <c r="D31" s="4">
        <f>((H31+I31)*1000000000)/(G31*1000000)</f>
        <v>148.89179644076302</v>
      </c>
      <c r="F31" s="17">
        <v>5.8799999999999998E-2</v>
      </c>
      <c r="G31" s="2">
        <v>203.30199999999999</v>
      </c>
      <c r="H31" s="2">
        <v>27.32</v>
      </c>
      <c r="I31" s="2">
        <v>2.95</v>
      </c>
      <c r="J31" s="5"/>
      <c r="K31" s="5"/>
      <c r="L31" s="5"/>
      <c r="X31"/>
      <c r="Y31"/>
      <c r="Z31"/>
    </row>
    <row r="32" spans="1:26" x14ac:dyDescent="0.25">
      <c r="B32" s="2">
        <v>1971</v>
      </c>
      <c r="C32" s="3">
        <f>(H32+I32)*1000000000</f>
        <v>35880000000</v>
      </c>
      <c r="D32" s="4">
        <f>((H32+I32)*1000000000)/(G32*1000000)</f>
        <v>174.58579665717832</v>
      </c>
      <c r="E32" s="15">
        <f>(D32-D31)/D31</f>
        <v>0.17256827327379134</v>
      </c>
      <c r="F32" s="17">
        <v>4.2299999999999997E-2</v>
      </c>
      <c r="G32" s="2">
        <v>205.51499999999999</v>
      </c>
      <c r="H32" s="2">
        <v>32.270000000000003</v>
      </c>
      <c r="I32" s="2">
        <v>3.61</v>
      </c>
      <c r="J32" s="5"/>
      <c r="K32" s="5"/>
      <c r="L32" s="5"/>
      <c r="X32"/>
      <c r="Y32"/>
      <c r="Z32"/>
    </row>
    <row r="33" spans="2:26" x14ac:dyDescent="0.25">
      <c r="B33" s="2">
        <v>1972</v>
      </c>
      <c r="C33" s="3">
        <f>(H33+I33)*1000000000</f>
        <v>40160000000</v>
      </c>
      <c r="D33" s="4">
        <f>((H33+I33)*1000000000)/(G33*1000000)</f>
        <v>193.30740498286417</v>
      </c>
      <c r="E33" s="15">
        <f>(D33-D32)/D32</f>
        <v>0.10723442962801916</v>
      </c>
      <c r="F33" s="17">
        <v>3.27E-2</v>
      </c>
      <c r="G33" s="2">
        <v>207.75200000000001</v>
      </c>
      <c r="H33" s="2">
        <v>35.85</v>
      </c>
      <c r="I33" s="2">
        <v>4.3099999999999996</v>
      </c>
      <c r="J33" s="5"/>
      <c r="K33" s="5"/>
      <c r="L33" s="5"/>
      <c r="X33"/>
      <c r="Y33"/>
      <c r="Z33"/>
    </row>
    <row r="34" spans="2:26" x14ac:dyDescent="0.25">
      <c r="B34" s="2">
        <v>1973</v>
      </c>
      <c r="C34" s="3">
        <f>(H34+I34)*1000000000</f>
        <v>49090000000</v>
      </c>
      <c r="D34" s="4">
        <f>((H34+I34)*1000000000)/(G34*1000000)</f>
        <v>233.74743468261488</v>
      </c>
      <c r="E34" s="15">
        <f>(D34-D33)/D33</f>
        <v>0.20920062375952714</v>
      </c>
      <c r="F34" s="17">
        <v>6.2600000000000003E-2</v>
      </c>
      <c r="G34" s="2">
        <v>210.01300000000001</v>
      </c>
      <c r="H34" s="2">
        <v>43.62</v>
      </c>
      <c r="I34" s="2">
        <v>5.47</v>
      </c>
      <c r="J34" s="5"/>
      <c r="K34" s="5"/>
      <c r="L34" s="5"/>
      <c r="X34"/>
      <c r="Y34"/>
      <c r="Z34"/>
    </row>
    <row r="35" spans="2:26" x14ac:dyDescent="0.25">
      <c r="B35" s="2">
        <v>1974</v>
      </c>
      <c r="C35" s="3">
        <f>(H35+I35)*1000000000</f>
        <v>55860000000</v>
      </c>
      <c r="D35" s="4">
        <f>((H35+I35)*1000000000)/(G35*1000000)</f>
        <v>263.11946829707159</v>
      </c>
      <c r="E35" s="15">
        <f>(D35-D34)/D34</f>
        <v>0.12565713781774082</v>
      </c>
      <c r="F35" s="17">
        <v>0.1101</v>
      </c>
      <c r="G35" s="2">
        <v>212.29900000000001</v>
      </c>
      <c r="H35" s="2">
        <v>49.48</v>
      </c>
      <c r="I35" s="2">
        <v>6.38</v>
      </c>
      <c r="J35" s="5"/>
      <c r="K35" s="5"/>
      <c r="L35" s="5"/>
      <c r="X35"/>
      <c r="Y35"/>
      <c r="Z35"/>
    </row>
    <row r="36" spans="2:26" x14ac:dyDescent="0.25">
      <c r="B36" s="2">
        <v>1975</v>
      </c>
      <c r="C36" s="3">
        <f>(H36+I36)*1000000000</f>
        <v>64660000000</v>
      </c>
      <c r="D36" s="4">
        <f>((H36+I36)*1000000000)/(G36*1000000)</f>
        <v>301.29211729237824</v>
      </c>
      <c r="E36" s="15">
        <f>(D36-D35)/D35</f>
        <v>0.14507725043062308</v>
      </c>
      <c r="F36" s="17">
        <v>9.1399999999999995E-2</v>
      </c>
      <c r="G36" s="2">
        <v>214.60900000000001</v>
      </c>
      <c r="H36" s="2">
        <v>56.68</v>
      </c>
      <c r="I36" s="2">
        <v>7.98</v>
      </c>
      <c r="J36" s="5"/>
      <c r="K36" s="5"/>
      <c r="L36" s="5"/>
      <c r="X36"/>
      <c r="Y36"/>
      <c r="Z36"/>
    </row>
    <row r="37" spans="2:26" x14ac:dyDescent="0.25">
      <c r="B37" s="2">
        <v>1976</v>
      </c>
      <c r="C37" s="3">
        <f>(H37+I37)*1000000000</f>
        <v>73910000000</v>
      </c>
      <c r="D37" s="4">
        <f>((H37+I37)*1000000000)/(G37*1000000)</f>
        <v>340.68542718200467</v>
      </c>
      <c r="E37" s="15">
        <f>(D37-D36)/D36</f>
        <v>0.13074789424842004</v>
      </c>
      <c r="F37" s="17">
        <v>5.7700000000000001E-2</v>
      </c>
      <c r="G37" s="2">
        <v>216.94499999999999</v>
      </c>
      <c r="H37" s="2">
        <v>64.3</v>
      </c>
      <c r="I37" s="2">
        <v>9.61</v>
      </c>
      <c r="J37" s="5"/>
      <c r="K37" s="5"/>
      <c r="L37" s="5"/>
      <c r="X37"/>
      <c r="Y37"/>
      <c r="Z37"/>
    </row>
    <row r="38" spans="2:26" x14ac:dyDescent="0.25">
      <c r="B38" s="2">
        <v>1977</v>
      </c>
      <c r="C38" s="3">
        <f>(H38+I38)*1000000000</f>
        <v>85070000000</v>
      </c>
      <c r="D38" s="4">
        <f>((H38+I38)*1000000000)/(G38*1000000)</f>
        <v>387.90371488370187</v>
      </c>
      <c r="E38" s="15">
        <f>(D38-D37)/D37</f>
        <v>0.13859790861107693</v>
      </c>
      <c r="F38" s="17">
        <v>6.4699999999999994E-2</v>
      </c>
      <c r="G38" s="2">
        <v>219.30699999999999</v>
      </c>
      <c r="H38" s="2">
        <v>73.48</v>
      </c>
      <c r="I38" s="2">
        <v>11.59</v>
      </c>
      <c r="J38" s="5"/>
      <c r="K38" s="5"/>
      <c r="L38" s="5"/>
      <c r="X38"/>
      <c r="Y38"/>
      <c r="Z38"/>
    </row>
    <row r="39" spans="2:26" x14ac:dyDescent="0.25">
      <c r="B39" s="2">
        <v>1978</v>
      </c>
      <c r="C39" s="3">
        <f>(H39+I39)*1000000000</f>
        <v>93869999999.999985</v>
      </c>
      <c r="D39" s="4">
        <f>((H39+I39)*1000000000)/(G39*1000000)</f>
        <v>423.42147284094284</v>
      </c>
      <c r="E39" s="15">
        <f>(D39-D38)/D38</f>
        <v>9.1563335421754391E-2</v>
      </c>
      <c r="F39" s="17">
        <v>7.6300000000000007E-2</v>
      </c>
      <c r="G39" s="2">
        <v>221.69399999999999</v>
      </c>
      <c r="H39" s="2">
        <v>81.209999999999994</v>
      </c>
      <c r="I39" s="2">
        <v>12.66</v>
      </c>
      <c r="J39" s="5"/>
      <c r="K39" s="5"/>
      <c r="L39" s="5"/>
      <c r="X39"/>
      <c r="Y39"/>
      <c r="Z39"/>
    </row>
    <row r="40" spans="2:26" x14ac:dyDescent="0.25">
      <c r="B40" s="2">
        <v>1979</v>
      </c>
      <c r="C40" s="3">
        <f>(H40+I40)*1000000000</f>
        <v>104070000000</v>
      </c>
      <c r="D40" s="4">
        <f>((H40+I40)*1000000000)/(G40*1000000)</f>
        <v>464.37639163435324</v>
      </c>
      <c r="E40" s="15">
        <f>(D40-D39)/D39</f>
        <v>9.6723764429384546E-2</v>
      </c>
      <c r="F40" s="17">
        <v>0.1125</v>
      </c>
      <c r="G40" s="2">
        <v>224.107</v>
      </c>
      <c r="H40" s="2">
        <v>90.13</v>
      </c>
      <c r="I40" s="2">
        <v>13.94</v>
      </c>
      <c r="J40" s="5"/>
      <c r="K40" s="5"/>
      <c r="L40" s="5"/>
      <c r="X40"/>
      <c r="Y40"/>
      <c r="Z40"/>
    </row>
    <row r="41" spans="2:26" x14ac:dyDescent="0.25">
      <c r="B41" s="2">
        <v>1980</v>
      </c>
      <c r="C41" s="3">
        <f>(H41+I41)*1000000000</f>
        <v>118560000000</v>
      </c>
      <c r="D41" s="4">
        <f>((H41+I41)*1000000000)/(G41*1000000)</f>
        <v>523.33742374617077</v>
      </c>
      <c r="E41" s="15">
        <f>(D41-D40)/D40</f>
        <v>0.12696819471012868</v>
      </c>
      <c r="F41" s="17">
        <v>0.13500000000000001</v>
      </c>
      <c r="G41" s="2">
        <v>226.54599999999999</v>
      </c>
      <c r="H41" s="2">
        <v>103.23</v>
      </c>
      <c r="I41" s="2">
        <v>15.33</v>
      </c>
      <c r="J41" s="5"/>
      <c r="K41" s="5"/>
      <c r="L41" s="5"/>
      <c r="X41"/>
      <c r="Y41"/>
      <c r="Z41"/>
    </row>
    <row r="42" spans="2:26" x14ac:dyDescent="0.25">
      <c r="B42" s="2">
        <v>1981</v>
      </c>
      <c r="C42" s="3">
        <f>(H42+I42)*1000000000</f>
        <v>139579999999.99997</v>
      </c>
      <c r="D42" s="4">
        <f>((H42+I42)*1000000000)/(G42*1000000)</f>
        <v>610.39926531683193</v>
      </c>
      <c r="E42" s="15">
        <f>(D42-D41)/D41</f>
        <v>0.16635890654914812</v>
      </c>
      <c r="F42" s="17">
        <v>0.1038</v>
      </c>
      <c r="G42" s="2">
        <v>228.67</v>
      </c>
      <c r="H42" s="2">
        <v>122.3</v>
      </c>
      <c r="I42" s="2">
        <v>17.28</v>
      </c>
      <c r="J42" s="5"/>
      <c r="K42" s="5"/>
      <c r="L42" s="5"/>
      <c r="X42"/>
      <c r="Y42"/>
      <c r="Z42"/>
    </row>
    <row r="43" spans="2:26" x14ac:dyDescent="0.25">
      <c r="B43" s="2">
        <v>1982</v>
      </c>
      <c r="C43" s="3">
        <f>(H43+I43)*1000000000</f>
        <v>155970000000</v>
      </c>
      <c r="D43" s="4">
        <f>((H43+I43)*1000000000)/(G43*1000000)</f>
        <v>675.73597903082555</v>
      </c>
      <c r="E43" s="15">
        <f>(D43-D42)/D42</f>
        <v>0.10703930595342402</v>
      </c>
      <c r="F43" s="17">
        <v>6.1600000000000002E-2</v>
      </c>
      <c r="G43" s="2">
        <v>230.815</v>
      </c>
      <c r="H43" s="2">
        <v>137.93</v>
      </c>
      <c r="I43" s="2">
        <v>18.04</v>
      </c>
      <c r="J43" s="5"/>
      <c r="K43" s="5"/>
      <c r="L43" s="5"/>
      <c r="X43"/>
      <c r="Y43"/>
      <c r="Z43"/>
    </row>
    <row r="44" spans="2:26" x14ac:dyDescent="0.25">
      <c r="B44" s="2">
        <v>1983</v>
      </c>
      <c r="C44" s="3">
        <f>(H44+I44)*1000000000</f>
        <v>172280000000</v>
      </c>
      <c r="D44" s="4">
        <f>((H44+I44)*1000000000)/(G44*1000000)</f>
        <v>739.4657887620773</v>
      </c>
      <c r="E44" s="15">
        <f>(D44-D43)/D43</f>
        <v>9.4311701180476201E-2</v>
      </c>
      <c r="F44" s="17">
        <v>3.1600000000000003E-2</v>
      </c>
      <c r="G44" s="2">
        <v>232.97900000000001</v>
      </c>
      <c r="H44" s="2">
        <v>153.99</v>
      </c>
      <c r="I44" s="2">
        <v>18.29</v>
      </c>
      <c r="J44" s="5"/>
      <c r="K44" s="5"/>
      <c r="L44" s="5"/>
      <c r="X44"/>
      <c r="Y44"/>
      <c r="Z44"/>
    </row>
    <row r="45" spans="2:26" x14ac:dyDescent="0.25">
      <c r="B45" s="2">
        <v>1984</v>
      </c>
      <c r="C45" s="3">
        <f>(H45+I45)*1000000000</f>
        <v>180870000000</v>
      </c>
      <c r="D45" s="4">
        <f>((H45+I45)*1000000000)/(G45*1000000)</f>
        <v>769.12282492218196</v>
      </c>
      <c r="E45" s="15">
        <f>(D45-D44)/D44</f>
        <v>4.0106028718046347E-2</v>
      </c>
      <c r="F45" s="17">
        <v>4.3700000000000003E-2</v>
      </c>
      <c r="G45" s="2">
        <v>235.16399999999999</v>
      </c>
      <c r="H45" s="2">
        <v>162.41</v>
      </c>
      <c r="I45" s="2">
        <v>18.46</v>
      </c>
      <c r="J45" s="5"/>
      <c r="K45" s="5"/>
      <c r="L45" s="5"/>
      <c r="X45"/>
      <c r="Y45"/>
      <c r="Z45"/>
    </row>
    <row r="46" spans="2:26" x14ac:dyDescent="0.25">
      <c r="B46" s="2">
        <v>1985</v>
      </c>
      <c r="C46" s="3">
        <f>(H46+I46)*1000000000</f>
        <v>190980000000.00003</v>
      </c>
      <c r="D46" s="4">
        <f>((H46+I46)*1000000000)/(G46*1000000)</f>
        <v>804.57009971816046</v>
      </c>
      <c r="E46" s="15">
        <f>(D46-D45)/D45</f>
        <v>4.6087924642679759E-2</v>
      </c>
      <c r="F46" s="17">
        <v>3.5299999999999998E-2</v>
      </c>
      <c r="G46" s="2">
        <v>237.369</v>
      </c>
      <c r="H46" s="2">
        <v>171.61</v>
      </c>
      <c r="I46" s="2">
        <v>19.37</v>
      </c>
      <c r="J46" s="5"/>
      <c r="K46" s="5"/>
      <c r="L46" s="5"/>
      <c r="X46"/>
      <c r="Y46"/>
      <c r="Z46"/>
    </row>
    <row r="47" spans="2:26" x14ac:dyDescent="0.25">
      <c r="B47" s="2">
        <v>1986</v>
      </c>
      <c r="C47" s="3">
        <f>(H47+I47)*1000000000</f>
        <v>199810000000</v>
      </c>
      <c r="D47" s="4">
        <f>((H47+I47)*1000000000)/(G47*1000000)</f>
        <v>833.94895552912203</v>
      </c>
      <c r="E47" s="15">
        <f>(D47-D46)/D46</f>
        <v>3.651497342649563E-2</v>
      </c>
      <c r="F47" s="17">
        <v>1.9400000000000001E-2</v>
      </c>
      <c r="G47" s="2">
        <v>239.595</v>
      </c>
      <c r="H47" s="2">
        <v>179.57</v>
      </c>
      <c r="I47" s="2">
        <v>20.239999999999998</v>
      </c>
      <c r="J47" s="5"/>
      <c r="K47" s="5"/>
      <c r="L47" s="5"/>
      <c r="X47"/>
      <c r="Y47"/>
      <c r="Z47"/>
    </row>
    <row r="48" spans="2:26" x14ac:dyDescent="0.25">
      <c r="B48" s="2">
        <v>1987</v>
      </c>
      <c r="C48" s="3">
        <f>(H48+I48)*1000000000</f>
        <v>208070000000</v>
      </c>
      <c r="D48" s="4">
        <f>((H48+I48)*1000000000)/(G48*1000000)</f>
        <v>860.35510788035162</v>
      </c>
      <c r="E48" s="15">
        <f>(D48-D47)/D47</f>
        <v>3.1663991154561109E-2</v>
      </c>
      <c r="F48" s="17">
        <v>3.5799999999999998E-2</v>
      </c>
      <c r="G48" s="2">
        <v>241.84200000000001</v>
      </c>
      <c r="H48" s="2">
        <v>186.78</v>
      </c>
      <c r="I48" s="2">
        <v>21.29</v>
      </c>
      <c r="J48" s="5"/>
      <c r="K48" s="5"/>
      <c r="L48" s="5"/>
      <c r="X48"/>
      <c r="Y48"/>
      <c r="Z48"/>
    </row>
    <row r="49" spans="2:26" x14ac:dyDescent="0.25">
      <c r="B49" s="2">
        <v>1988</v>
      </c>
      <c r="C49" s="3">
        <f>(H49+I49)*1000000000</f>
        <v>220260000000</v>
      </c>
      <c r="D49" s="4">
        <f>((H49+I49)*1000000000)/(G49*1000000)</f>
        <v>902.29814427921838</v>
      </c>
      <c r="E49" s="15">
        <f>(D49-D48)/D48</f>
        <v>4.8750842547098251E-2</v>
      </c>
      <c r="F49" s="17">
        <v>4.1000000000000002E-2</v>
      </c>
      <c r="G49" s="2">
        <v>244.11</v>
      </c>
      <c r="H49" s="2">
        <v>197.9</v>
      </c>
      <c r="I49" s="2">
        <v>22.36</v>
      </c>
      <c r="J49" s="5"/>
      <c r="K49" s="5"/>
      <c r="L49" s="5"/>
      <c r="X49"/>
      <c r="Y49"/>
      <c r="Z49"/>
    </row>
    <row r="50" spans="2:26" x14ac:dyDescent="0.25">
      <c r="B50" s="2">
        <v>1989</v>
      </c>
      <c r="C50" s="3">
        <f>(H50+I50)*1000000000</f>
        <v>233630000000</v>
      </c>
      <c r="D50" s="4">
        <f>((H50+I50)*1000000000)/(G50*1000000)</f>
        <v>948.17754942187264</v>
      </c>
      <c r="E50" s="15">
        <f>(D50-D49)/D49</f>
        <v>5.0847278622415927E-2</v>
      </c>
      <c r="F50" s="17">
        <v>4.7899999999999998E-2</v>
      </c>
      <c r="G50" s="2">
        <v>246.399</v>
      </c>
      <c r="H50" s="2">
        <v>210.14</v>
      </c>
      <c r="I50" s="2">
        <v>23.49</v>
      </c>
      <c r="J50" s="5"/>
      <c r="K50" s="5"/>
      <c r="L50" s="5"/>
      <c r="X50"/>
      <c r="Y50"/>
      <c r="Z50"/>
    </row>
    <row r="51" spans="2:26" x14ac:dyDescent="0.25">
      <c r="B51" s="2">
        <v>1990</v>
      </c>
      <c r="C51" s="3">
        <f>(H51+I51)*1000000000</f>
        <v>249700000000</v>
      </c>
      <c r="D51" s="4">
        <f>((H51+I51)*1000000000)/(G51*1000000)</f>
        <v>1003.9805395842548</v>
      </c>
      <c r="E51" s="15">
        <f>(D51-D50)/D50</f>
        <v>5.8852891208409842E-2</v>
      </c>
      <c r="F51" s="18">
        <v>5.4199999999999998E-2</v>
      </c>
      <c r="G51" s="2">
        <v>248.71</v>
      </c>
      <c r="H51" s="2">
        <v>224.47</v>
      </c>
      <c r="I51" s="2">
        <v>25.23</v>
      </c>
      <c r="J51" s="5"/>
      <c r="K51" s="5"/>
      <c r="L51" s="5"/>
      <c r="X51"/>
      <c r="Y51"/>
      <c r="Z51"/>
    </row>
    <row r="52" spans="2:26" x14ac:dyDescent="0.25">
      <c r="B52" s="2">
        <v>1991</v>
      </c>
      <c r="C52" s="3">
        <f>(H52+I52)*1000000000</f>
        <v>272360000000</v>
      </c>
      <c r="D52" s="4">
        <f>((H52+I52)*1000000000)/(G52*1000000)</f>
        <v>1081.6435135543006</v>
      </c>
      <c r="E52" s="15">
        <f>(D52-D51)/D51</f>
        <v>7.7355059095274764E-2</v>
      </c>
      <c r="F52" s="17">
        <v>4.2200000000000001E-2</v>
      </c>
      <c r="G52" s="2">
        <v>251.80199999999999</v>
      </c>
      <c r="H52" s="2">
        <v>243.77</v>
      </c>
      <c r="I52" s="2">
        <v>28.59</v>
      </c>
      <c r="J52" s="5"/>
      <c r="K52" s="5"/>
      <c r="L52" s="5"/>
      <c r="X52"/>
      <c r="Y52"/>
      <c r="Z52"/>
    </row>
    <row r="53" spans="2:26" x14ac:dyDescent="0.25">
      <c r="B53" s="2">
        <v>1992</v>
      </c>
      <c r="C53" s="3">
        <f>(H53+I53)*1000000000</f>
        <v>287590000000.00006</v>
      </c>
      <c r="D53" s="4">
        <f>((H53+I53)*1000000000)/(G53*1000000)</f>
        <v>1128.1003243989599</v>
      </c>
      <c r="E53" s="15">
        <f>(D53-D52)/D52</f>
        <v>4.2950205185441633E-2</v>
      </c>
      <c r="F53" s="17">
        <v>3.04E-2</v>
      </c>
      <c r="G53" s="2">
        <v>254.93299999999999</v>
      </c>
      <c r="H53" s="2">
        <v>256.29000000000002</v>
      </c>
      <c r="I53" s="2">
        <v>31.3</v>
      </c>
      <c r="J53" s="5"/>
      <c r="K53" s="5"/>
      <c r="L53" s="5"/>
      <c r="X53"/>
      <c r="Y53"/>
      <c r="Z53"/>
    </row>
    <row r="54" spans="2:26" x14ac:dyDescent="0.25">
      <c r="B54" s="2">
        <v>1993</v>
      </c>
      <c r="C54" s="3">
        <f>(H54+I54)*1000000000</f>
        <v>304599999999.99994</v>
      </c>
      <c r="D54" s="4">
        <f>((H54+I54)*1000000000)/(G54*1000000)</f>
        <v>1180.1490102788418</v>
      </c>
      <c r="E54" s="15">
        <f>(D54-D53)/D53</f>
        <v>4.6138348473229084E-2</v>
      </c>
      <c r="F54" s="17">
        <v>2.9700000000000001E-2</v>
      </c>
      <c r="G54" s="2">
        <v>258.10300000000001</v>
      </c>
      <c r="H54" s="2">
        <v>269.95999999999998</v>
      </c>
      <c r="I54" s="2">
        <v>34.64</v>
      </c>
      <c r="J54" s="5"/>
      <c r="K54" s="5"/>
      <c r="L54" s="5"/>
      <c r="X54"/>
      <c r="Y54"/>
      <c r="Z54"/>
    </row>
    <row r="55" spans="2:26" x14ac:dyDescent="0.25">
      <c r="B55" s="2">
        <v>1994</v>
      </c>
      <c r="C55" s="3">
        <f>(H55+I55)*1000000000</f>
        <v>319570000000</v>
      </c>
      <c r="D55" s="4">
        <f>((H55+I55)*1000000000)/(G55*1000000)</f>
        <v>1222.9442199363214</v>
      </c>
      <c r="E55" s="15">
        <f>(D55-D54)/D54</f>
        <v>3.6262547597585161E-2</v>
      </c>
      <c r="F55" s="17">
        <v>2.5999999999999999E-2</v>
      </c>
      <c r="G55" s="2">
        <v>261.31200000000001</v>
      </c>
      <c r="H55" s="2">
        <v>281.58999999999997</v>
      </c>
      <c r="I55" s="2">
        <v>37.979999999999997</v>
      </c>
      <c r="J55" s="5"/>
      <c r="K55" s="5"/>
      <c r="L55" s="5"/>
      <c r="X55"/>
      <c r="Y55"/>
      <c r="Z55"/>
    </row>
    <row r="56" spans="2:26" x14ac:dyDescent="0.25">
      <c r="B56" s="2">
        <v>1995</v>
      </c>
      <c r="C56" s="3">
        <f>(H56+I56)*1000000000</f>
        <v>335850000000</v>
      </c>
      <c r="D56" s="4">
        <f>((H56+I56)*1000000000)/(G56*1000000)</f>
        <v>1269.4614852529285</v>
      </c>
      <c r="E56" s="15">
        <f>(D56-D55)/D55</f>
        <v>3.8037111225750965E-2</v>
      </c>
      <c r="F56" s="17">
        <v>2.81E-2</v>
      </c>
      <c r="G56" s="2">
        <v>264.56099999999998</v>
      </c>
      <c r="H56" s="2">
        <v>294.47000000000003</v>
      </c>
      <c r="I56" s="2">
        <v>41.38</v>
      </c>
      <c r="J56" s="5"/>
      <c r="K56" s="5"/>
      <c r="L56" s="5"/>
      <c r="X56"/>
      <c r="Y56"/>
      <c r="Z56"/>
    </row>
    <row r="57" spans="2:26" x14ac:dyDescent="0.25">
      <c r="B57" s="2">
        <v>1996</v>
      </c>
      <c r="C57" s="3">
        <f>(H57+I57)*1000000000</f>
        <v>350020000000</v>
      </c>
      <c r="D57" s="4">
        <f>((H57+I57)*1000000000)/(G57*1000000)</f>
        <v>1306.7761806981518</v>
      </c>
      <c r="E57" s="15">
        <f>(D57-D56)/D56</f>
        <v>2.9394113865367701E-2</v>
      </c>
      <c r="F57" s="17">
        <v>2.9399999999999999E-2</v>
      </c>
      <c r="G57" s="2">
        <v>267.85000000000002</v>
      </c>
      <c r="H57" s="2">
        <v>305.45999999999998</v>
      </c>
      <c r="I57" s="2">
        <v>44.56</v>
      </c>
      <c r="J57" s="5"/>
      <c r="K57" s="5"/>
      <c r="L57" s="5"/>
      <c r="X57"/>
      <c r="Y57"/>
      <c r="Z57"/>
    </row>
    <row r="58" spans="2:26" x14ac:dyDescent="0.25">
      <c r="B58" s="2">
        <v>1997</v>
      </c>
      <c r="C58" s="3">
        <f>(H58+I58)*1000000000</f>
        <v>365270000000</v>
      </c>
      <c r="D58" s="4">
        <f>((H58+I58)*1000000000)/(G58*1000000)</f>
        <v>1346.9651154214912</v>
      </c>
      <c r="E58" s="15">
        <f>(D58-D57)/D57</f>
        <v>3.0754260229833848E-2</v>
      </c>
      <c r="F58" s="17">
        <v>2.3400000000000001E-2</v>
      </c>
      <c r="G58" s="2">
        <v>271.18</v>
      </c>
      <c r="H58" s="2">
        <v>318.57</v>
      </c>
      <c r="I58" s="2">
        <v>46.7</v>
      </c>
      <c r="J58" s="5"/>
      <c r="K58" s="5"/>
      <c r="L58" s="5"/>
      <c r="X58"/>
      <c r="Y58"/>
      <c r="Z58"/>
    </row>
    <row r="59" spans="2:26" x14ac:dyDescent="0.25">
      <c r="B59" s="2">
        <v>1998</v>
      </c>
      <c r="C59" s="3">
        <f>(H59+I59)*1000000000</f>
        <v>379229999999.99994</v>
      </c>
      <c r="D59" s="4">
        <f>((H59+I59)*1000000000)/(G59*1000000)</f>
        <v>1381.268393601212</v>
      </c>
      <c r="E59" s="15">
        <f>(D59-D58)/D58</f>
        <v>2.5467087296456553E-2</v>
      </c>
      <c r="F59" s="17">
        <v>1.55E-2</v>
      </c>
      <c r="G59" s="2">
        <v>274.55200000000002</v>
      </c>
      <c r="H59" s="2">
        <v>329.77</v>
      </c>
      <c r="I59" s="2">
        <v>49.46</v>
      </c>
      <c r="J59" s="5"/>
      <c r="K59" s="5"/>
      <c r="L59" s="5"/>
      <c r="X59"/>
      <c r="Y59"/>
      <c r="Z59"/>
    </row>
    <row r="60" spans="2:26" x14ac:dyDescent="0.25">
      <c r="B60" s="2">
        <v>1999</v>
      </c>
      <c r="C60" s="3">
        <f>(H60+I60)*1000000000</f>
        <v>390060000000</v>
      </c>
      <c r="D60" s="4">
        <f>((H60+I60)*1000000000)/(G60*1000000)</f>
        <v>1403.2651475360296</v>
      </c>
      <c r="E60" s="15">
        <f>(D60-D59)/D59</f>
        <v>1.5925039649584843E-2</v>
      </c>
      <c r="F60" s="17">
        <v>2.1899999999999999E-2</v>
      </c>
      <c r="G60" s="2">
        <v>277.96600000000001</v>
      </c>
      <c r="H60" s="2">
        <v>337.92</v>
      </c>
      <c r="I60" s="2">
        <v>52.14</v>
      </c>
      <c r="J60" s="5"/>
      <c r="K60" s="5"/>
      <c r="L60" s="5"/>
      <c r="X60"/>
      <c r="Y60"/>
      <c r="Z60"/>
    </row>
    <row r="61" spans="2:26" x14ac:dyDescent="0.25">
      <c r="B61" s="2">
        <v>2000</v>
      </c>
      <c r="C61" s="3">
        <f>(H61+I61)*1000000000</f>
        <v>409470000000</v>
      </c>
      <c r="D61" s="4">
        <f>((H61+I61)*1000000000)/(G61*1000000)</f>
        <v>1451.1361864394767</v>
      </c>
      <c r="E61" s="15">
        <f>(D61-D60)/D60</f>
        <v>3.4114036814427401E-2</v>
      </c>
      <c r="F61" s="17">
        <v>3.3700000000000001E-2</v>
      </c>
      <c r="G61" s="2">
        <v>282.17200000000003</v>
      </c>
      <c r="H61" s="2">
        <v>353.43</v>
      </c>
      <c r="I61" s="2">
        <v>56.04</v>
      </c>
      <c r="J61" s="5"/>
      <c r="K61" s="5"/>
      <c r="L61" s="5"/>
      <c r="X61"/>
      <c r="Y61"/>
      <c r="Z61"/>
    </row>
    <row r="62" spans="2:26" x14ac:dyDescent="0.25">
      <c r="B62" s="2">
        <v>2001</v>
      </c>
      <c r="C62" s="3">
        <f>(H62+I62)*1000000000</f>
        <v>433870000000</v>
      </c>
      <c r="D62" s="4">
        <f>((H62+I62)*1000000000)/(G62*1000000)</f>
        <v>1521.9129934545149</v>
      </c>
      <c r="E62" s="15">
        <f>(D62-D61)/D61</f>
        <v>4.8773373358359261E-2</v>
      </c>
      <c r="F62" s="17">
        <v>2.8199999999999999E-2</v>
      </c>
      <c r="G62" s="2">
        <v>285.08199999999999</v>
      </c>
      <c r="H62" s="2">
        <v>373.04</v>
      </c>
      <c r="I62" s="2">
        <v>60.83</v>
      </c>
      <c r="J62" s="5"/>
      <c r="K62" s="5"/>
      <c r="L62" s="5"/>
      <c r="X62"/>
      <c r="Y62"/>
      <c r="Z62"/>
    </row>
    <row r="63" spans="2:26" x14ac:dyDescent="0.25">
      <c r="B63" s="2">
        <v>2002</v>
      </c>
      <c r="C63" s="3">
        <f>(H63+I63)*1000000000</f>
        <v>456010000000</v>
      </c>
      <c r="D63" s="4">
        <f>((H63+I63)*1000000000)/(G63*1000000)</f>
        <v>1584.4463593278758</v>
      </c>
      <c r="E63" s="15">
        <f>(D63-D62)/D62</f>
        <v>4.1088660220594833E-2</v>
      </c>
      <c r="F63" s="17">
        <v>1.6E-2</v>
      </c>
      <c r="G63" s="2">
        <v>287.80399999999997</v>
      </c>
      <c r="H63" s="2">
        <v>389.58</v>
      </c>
      <c r="I63" s="2">
        <v>66.430000000000007</v>
      </c>
      <c r="J63" s="5"/>
      <c r="K63" s="5"/>
      <c r="L63" s="5"/>
      <c r="X63"/>
      <c r="Y63"/>
      <c r="Z63"/>
    </row>
    <row r="64" spans="2:26" x14ac:dyDescent="0.25">
      <c r="B64" s="2">
        <v>2003</v>
      </c>
      <c r="C64" s="3">
        <f>(H64+I64)*1000000000</f>
        <v>474680000000</v>
      </c>
      <c r="D64" s="4">
        <f>((H64+I64)*1000000000)/(G64*1000000)</f>
        <v>1634.9896323443302</v>
      </c>
      <c r="E64" s="15">
        <f>(D64-D63)/D63</f>
        <v>3.1899642874558952E-2</v>
      </c>
      <c r="F64" s="17">
        <v>2.3E-2</v>
      </c>
      <c r="G64" s="2">
        <v>290.32600000000002</v>
      </c>
      <c r="H64" s="2">
        <v>402.7</v>
      </c>
      <c r="I64" s="2">
        <v>71.98</v>
      </c>
      <c r="J64" s="5"/>
      <c r="K64" s="5"/>
      <c r="L64" s="5"/>
      <c r="X64"/>
      <c r="Y64"/>
      <c r="Z64"/>
    </row>
    <row r="65" spans="2:26" x14ac:dyDescent="0.25">
      <c r="B65" s="2">
        <v>2004</v>
      </c>
      <c r="C65" s="3">
        <f>(H65+I65)*1000000000</f>
        <v>495850000000</v>
      </c>
      <c r="D65" s="4">
        <f>((H65+I65)*1000000000)/(G65*1000000)</f>
        <v>1692.0551722255209</v>
      </c>
      <c r="E65" s="15">
        <f>(D65-D64)/D64</f>
        <v>3.4902692195893183E-2</v>
      </c>
      <c r="F65" s="17">
        <v>2.6700000000000002E-2</v>
      </c>
      <c r="G65" s="2">
        <v>293.04599999999999</v>
      </c>
      <c r="H65" s="2">
        <v>417.31</v>
      </c>
      <c r="I65" s="2">
        <v>78.540000000000006</v>
      </c>
      <c r="J65" s="5"/>
      <c r="K65" s="5"/>
      <c r="L65" s="5"/>
      <c r="X65"/>
      <c r="Y65"/>
      <c r="Z65"/>
    </row>
    <row r="66" spans="2:26" x14ac:dyDescent="0.25">
      <c r="B66" s="2">
        <v>2005</v>
      </c>
      <c r="C66" s="3">
        <f>(H66+I66)*1000000000</f>
        <v>523299999999.99994</v>
      </c>
      <c r="D66" s="4">
        <f>((H66+I66)*1000000000)/(G66*1000000)</f>
        <v>1769.3818828549497</v>
      </c>
      <c r="E66" s="15">
        <f>(D66-D65)/D65</f>
        <v>4.5699875452478771E-2</v>
      </c>
      <c r="F66" s="17">
        <v>3.3700000000000001E-2</v>
      </c>
      <c r="G66" s="2">
        <v>295.75299999999999</v>
      </c>
      <c r="H66" s="2">
        <v>436.83</v>
      </c>
      <c r="I66" s="2">
        <v>86.47</v>
      </c>
      <c r="J66" s="5"/>
      <c r="K66" s="5"/>
      <c r="L66" s="5"/>
      <c r="X66"/>
      <c r="Y66"/>
      <c r="Z66"/>
    </row>
    <row r="67" spans="2:26" x14ac:dyDescent="0.25">
      <c r="B67" s="2">
        <v>2006</v>
      </c>
      <c r="C67" s="3">
        <f>(H67+I67)*1000000000</f>
        <v>554620000000</v>
      </c>
      <c r="D67" s="4">
        <f>((H67+I67)*1000000000)/(G67*1000000)</f>
        <v>1857.4447492071147</v>
      </c>
      <c r="E67" s="15">
        <f>(D67-D66)/D66</f>
        <v>4.9770412597461976E-2</v>
      </c>
      <c r="F67" s="17">
        <v>3.2199999999999999E-2</v>
      </c>
      <c r="G67" s="2">
        <v>298.59300000000002</v>
      </c>
      <c r="H67" s="2">
        <v>461.06</v>
      </c>
      <c r="I67" s="2">
        <v>93.56</v>
      </c>
      <c r="J67" s="5"/>
      <c r="K67" s="5"/>
      <c r="L67" s="5"/>
      <c r="X67"/>
      <c r="Y67"/>
      <c r="Z67"/>
    </row>
    <row r="68" spans="2:26" x14ac:dyDescent="0.25">
      <c r="B68" s="2">
        <v>2007</v>
      </c>
      <c r="C68" s="3">
        <f>(H68+I68)*1000000000</f>
        <v>586140000000</v>
      </c>
      <c r="D68" s="4">
        <f>((H68+I68)*1000000000)/(G68*1000000)</f>
        <v>1943.5638968101332</v>
      </c>
      <c r="E68" s="15">
        <f>(D68-D67)/D67</f>
        <v>4.636431185357201E-2</v>
      </c>
      <c r="F68" s="17">
        <v>2.87E-2</v>
      </c>
      <c r="G68" s="2">
        <v>301.58</v>
      </c>
      <c r="H68" s="2">
        <v>486.31</v>
      </c>
      <c r="I68" s="2">
        <v>99.83</v>
      </c>
      <c r="J68" s="5"/>
      <c r="K68" s="5"/>
      <c r="L68" s="5"/>
      <c r="X68"/>
      <c r="Y68"/>
      <c r="Z68"/>
    </row>
    <row r="69" spans="2:26" x14ac:dyDescent="0.25">
      <c r="E69" s="46">
        <f>AVERAGE(E32:E68)</f>
        <v>7.2966741468083574E-2</v>
      </c>
      <c r="F69" s="46">
        <f>AVERAGE(F32:F68)</f>
        <v>4.6713513513513528E-2</v>
      </c>
      <c r="G69" s="47"/>
      <c r="J69" s="5"/>
      <c r="K69" s="5"/>
      <c r="L69" s="5"/>
      <c r="X69"/>
      <c r="Y69"/>
      <c r="Z69"/>
    </row>
    <row r="70" spans="2:26" x14ac:dyDescent="0.25">
      <c r="B70" s="2">
        <v>2008</v>
      </c>
      <c r="C70" s="3">
        <f>(H70+I70)*1000000000</f>
        <v>617140000000</v>
      </c>
      <c r="D70" s="4">
        <f>((H70+I70)*1000000000)/(G70*1000000)</f>
        <v>2027.564681724846</v>
      </c>
      <c r="E70" s="15">
        <f>(D70-D68)/D68</f>
        <v>4.3219975969186676E-2</v>
      </c>
      <c r="F70" s="17">
        <v>3.8100000000000002E-2</v>
      </c>
      <c r="G70" s="2">
        <v>304.375</v>
      </c>
      <c r="H70" s="2">
        <v>509.92</v>
      </c>
      <c r="I70" s="2">
        <v>107.22</v>
      </c>
      <c r="J70" s="5"/>
      <c r="K70" s="5"/>
      <c r="L70" s="5"/>
      <c r="X70"/>
      <c r="Y70"/>
      <c r="Z70"/>
    </row>
    <row r="71" spans="2:26" x14ac:dyDescent="0.25">
      <c r="B71" s="2">
        <v>2009</v>
      </c>
      <c r="C71" s="3">
        <f>(H71+I71)*1000000000</f>
        <v>669730000000</v>
      </c>
      <c r="D71" s="4">
        <f>((H71+I71)*1000000000)/(G71*1000000)</f>
        <v>2181.4812040116349</v>
      </c>
      <c r="E71" s="15">
        <f>(D71-D70)/D70</f>
        <v>7.5912015865186783E-2</v>
      </c>
      <c r="F71" s="17">
        <v>-3.2000000000000002E-3</v>
      </c>
      <c r="G71" s="2">
        <v>307.00700000000001</v>
      </c>
      <c r="H71" s="2">
        <v>551.66</v>
      </c>
      <c r="I71" s="2">
        <v>118.07</v>
      </c>
      <c r="J71" s="5"/>
      <c r="K71" s="5"/>
      <c r="L71" s="5"/>
      <c r="X71"/>
      <c r="Y71"/>
      <c r="Z71"/>
    </row>
    <row r="72" spans="2:26" x14ac:dyDescent="0.25">
      <c r="B72" s="2">
        <v>2010</v>
      </c>
      <c r="C72" s="3">
        <f>(H72+I72)*1000000000</f>
        <v>706329999999.99988</v>
      </c>
      <c r="D72" s="4">
        <f>((H72+I72)*1000000000)/(G72*1000000)</f>
        <v>2283.4411480407462</v>
      </c>
      <c r="E72" s="15">
        <f>(D72-D71)/D71</f>
        <v>4.6738859744293024E-2</v>
      </c>
      <c r="F72" s="17">
        <v>1.6400000000000001E-2</v>
      </c>
      <c r="G72" s="2">
        <v>309.327</v>
      </c>
      <c r="H72" s="2">
        <v>579.92999999999995</v>
      </c>
      <c r="I72" s="2">
        <v>126.4</v>
      </c>
      <c r="J72" s="5"/>
      <c r="K72" s="5"/>
      <c r="L72" s="5"/>
      <c r="X72"/>
      <c r="Y72"/>
      <c r="Z72"/>
    </row>
    <row r="73" spans="2:26" x14ac:dyDescent="0.25">
      <c r="B73" s="2">
        <v>2011</v>
      </c>
      <c r="C73" s="3">
        <f>(H73+I73)*1000000000</f>
        <v>730910000000</v>
      </c>
      <c r="D73" s="4">
        <f>((H73+I73)*1000000000)/(G73*1000000)</f>
        <v>2345.7955023220138</v>
      </c>
      <c r="E73" s="15">
        <f>(D73-D72)/D72</f>
        <v>2.7307186933532037E-2</v>
      </c>
      <c r="F73" s="17">
        <v>3.1399999999999997E-2</v>
      </c>
      <c r="G73" s="2">
        <v>311.58300000000003</v>
      </c>
      <c r="H73" s="2">
        <v>599.37</v>
      </c>
      <c r="I73" s="2">
        <v>131.54</v>
      </c>
      <c r="J73" s="5"/>
      <c r="K73" s="5"/>
      <c r="L73" s="5"/>
      <c r="X73"/>
      <c r="Y73"/>
      <c r="Z73"/>
    </row>
    <row r="74" spans="2:26" x14ac:dyDescent="0.25">
      <c r="B74" s="2">
        <v>2012</v>
      </c>
      <c r="C74" s="3">
        <f>(H74+I74)*1000000000</f>
        <v>773330000000</v>
      </c>
      <c r="D74" s="4">
        <f>((H74+I74)*1000000000)/(G74*1000000)</f>
        <v>2463.7916642772034</v>
      </c>
      <c r="E74" s="15">
        <f>(D74-D73)/D73</f>
        <v>5.030112890846182E-2</v>
      </c>
      <c r="F74" s="17">
        <v>2.07E-2</v>
      </c>
      <c r="G74" s="2">
        <v>313.87799999999999</v>
      </c>
      <c r="H74" s="2">
        <v>634.73</v>
      </c>
      <c r="I74" s="2">
        <v>138.6</v>
      </c>
      <c r="J74" s="5"/>
      <c r="K74" s="5"/>
      <c r="L74" s="5"/>
      <c r="X74"/>
      <c r="Y74"/>
      <c r="Z74"/>
    </row>
    <row r="75" spans="2:26" x14ac:dyDescent="0.25">
      <c r="B75" s="2">
        <v>2013</v>
      </c>
      <c r="C75" s="3">
        <f>(H75+I75)*1000000000</f>
        <v>813420000000.00012</v>
      </c>
      <c r="D75" s="4">
        <f>((H75+I75)*1000000000)/(G75*1000000)</f>
        <v>2573.6252610263878</v>
      </c>
      <c r="E75" s="15">
        <f>(D75-D74)/D74</f>
        <v>4.4579092600106673E-2</v>
      </c>
      <c r="F75" s="17">
        <v>1.47E-2</v>
      </c>
      <c r="G75" s="2">
        <v>316.06</v>
      </c>
      <c r="H75" s="2">
        <v>670.59</v>
      </c>
      <c r="I75" s="2">
        <v>142.83000000000001</v>
      </c>
      <c r="J75" s="5"/>
      <c r="K75" s="5"/>
      <c r="L75" s="5"/>
      <c r="X75"/>
      <c r="Y75"/>
      <c r="Z75"/>
    </row>
    <row r="76" spans="2:26" x14ac:dyDescent="0.25">
      <c r="B76" s="2">
        <v>2014</v>
      </c>
      <c r="C76" s="3">
        <f>(H76+I76)*1000000000</f>
        <v>850550000000</v>
      </c>
      <c r="D76" s="4">
        <f>((H76+I76)*1000000000)/(G76*1000000)</f>
        <v>2671.442839823359</v>
      </c>
      <c r="E76" s="15">
        <f>(D76-D75)/D75</f>
        <v>3.80077007629155E-2</v>
      </c>
      <c r="F76" s="17">
        <v>1.6199999999999999E-2</v>
      </c>
      <c r="G76" s="2">
        <v>318.38600000000002</v>
      </c>
      <c r="H76" s="2">
        <v>705.93</v>
      </c>
      <c r="I76" s="2">
        <v>144.62</v>
      </c>
      <c r="J76" s="5"/>
      <c r="K76" s="5"/>
      <c r="L76" s="5"/>
      <c r="X76"/>
      <c r="Y76"/>
      <c r="Z76"/>
    </row>
    <row r="77" spans="2:26" x14ac:dyDescent="0.25">
      <c r="B77" s="2">
        <v>2015</v>
      </c>
      <c r="C77" s="3">
        <f>(H77+I77)*1000000000</f>
        <v>887750000000</v>
      </c>
      <c r="D77" s="4">
        <f>((H77+I77)*1000000000)/(G77*1000000)</f>
        <v>2767.8267999837876</v>
      </c>
      <c r="E77" s="15">
        <f>(D77-D76)/D76</f>
        <v>3.6079364575437332E-2</v>
      </c>
      <c r="F77" s="17">
        <v>1.1999999999999999E-3</v>
      </c>
      <c r="G77" s="2">
        <v>320.73899999999998</v>
      </c>
      <c r="H77" s="2">
        <v>741.46</v>
      </c>
      <c r="I77" s="2">
        <v>146.29</v>
      </c>
      <c r="J77" s="5"/>
      <c r="K77" s="5"/>
      <c r="L77" s="5"/>
      <c r="X77"/>
      <c r="Y77"/>
      <c r="Z77"/>
    </row>
    <row r="78" spans="2:26" x14ac:dyDescent="0.25">
      <c r="B78" s="2">
        <v>2016</v>
      </c>
      <c r="C78" s="3">
        <f>(H78+I78)*1000000000</f>
        <v>916060000000</v>
      </c>
      <c r="D78" s="4">
        <f>((H78+I78)*1000000000)/(G78*1000000)</f>
        <v>2835.4670166402534</v>
      </c>
      <c r="E78" s="15">
        <f>(D78-D77)/D77</f>
        <v>2.4438023599186908E-2</v>
      </c>
      <c r="F78" s="17">
        <v>1.2699999999999999E-2</v>
      </c>
      <c r="G78" s="2">
        <v>323.072</v>
      </c>
      <c r="H78" s="2">
        <v>769.8</v>
      </c>
      <c r="I78" s="2">
        <v>146.26</v>
      </c>
      <c r="J78" s="5"/>
      <c r="K78" s="5"/>
      <c r="L78" s="5"/>
      <c r="X78"/>
      <c r="Y78"/>
      <c r="Z78"/>
    </row>
    <row r="79" spans="2:26" x14ac:dyDescent="0.25">
      <c r="B79" s="2">
        <v>2017</v>
      </c>
      <c r="C79" s="3">
        <f>(H79+I79)*1000000000</f>
        <v>944900000000</v>
      </c>
      <c r="D79" s="4">
        <f>((H79+I79)*1000000000)/(G79*1000000)</f>
        <v>2906.2936374653209</v>
      </c>
      <c r="E79" s="15">
        <f>(D79-D78)/D78</f>
        <v>2.497882021177238E-2</v>
      </c>
      <c r="F79" s="17">
        <v>2.1399999999999999E-2</v>
      </c>
      <c r="G79" s="2">
        <v>325.12200000000001</v>
      </c>
      <c r="H79" s="2">
        <v>799.05</v>
      </c>
      <c r="I79" s="2">
        <v>145.85</v>
      </c>
      <c r="J79" s="5"/>
      <c r="K79" s="5"/>
      <c r="L79" s="5"/>
      <c r="X79"/>
      <c r="Y79"/>
      <c r="Z79"/>
    </row>
    <row r="80" spans="2:26" x14ac:dyDescent="0.25">
      <c r="B80" s="2">
        <v>2018</v>
      </c>
      <c r="C80" s="3">
        <f>(H80+I80)*1000000000</f>
        <v>987890000000</v>
      </c>
      <c r="D80" s="4">
        <f>((H80+I80)*1000000000)/(G80*1000000)</f>
        <v>3022.5677552793741</v>
      </c>
      <c r="E80" s="15">
        <f>(D80-D79)/D79</f>
        <v>4.0007697885427657E-2</v>
      </c>
      <c r="F80" s="17">
        <v>2.4299999999999999E-2</v>
      </c>
      <c r="G80" s="2">
        <v>326.83800000000002</v>
      </c>
      <c r="H80" s="2">
        <v>841.29</v>
      </c>
      <c r="I80" s="2">
        <v>146.6</v>
      </c>
      <c r="J80" s="5"/>
      <c r="K80" s="5"/>
      <c r="L80" s="5"/>
      <c r="X80"/>
      <c r="Y80"/>
      <c r="Z80"/>
    </row>
    <row r="81" spans="2:26" x14ac:dyDescent="0.25">
      <c r="B81" s="2">
        <v>2019</v>
      </c>
      <c r="C81" s="3">
        <f>(H81+I81)*1000000000</f>
        <v>1044589999999.9999</v>
      </c>
      <c r="D81" s="4">
        <f>((H81+I81)*1000000000)/(G81*1000000)</f>
        <v>3181.5246855298019</v>
      </c>
      <c r="E81" s="15">
        <f>(D81-D80)/D80</f>
        <v>5.259003043779098E-2</v>
      </c>
      <c r="F81" s="17">
        <v>1.8100000000000002E-2</v>
      </c>
      <c r="G81" s="2">
        <v>328.33</v>
      </c>
      <c r="H81" s="2">
        <v>896.79</v>
      </c>
      <c r="I81" s="2">
        <v>147.80000000000001</v>
      </c>
      <c r="J81" s="5"/>
      <c r="K81" s="5"/>
      <c r="L81" s="5"/>
      <c r="X81"/>
      <c r="Y81"/>
      <c r="Z81"/>
    </row>
    <row r="82" spans="2:26" x14ac:dyDescent="0.25">
      <c r="B82" s="2">
        <v>2020</v>
      </c>
      <c r="C82" s="3">
        <f>(H82+I82)*1000000000</f>
        <v>1095649999999.9999</v>
      </c>
      <c r="D82" s="4">
        <f>((H82+I82)*1000000000)/(G82*1000000)</f>
        <v>3325.3511551395513</v>
      </c>
      <c r="E82" s="15">
        <f>(D82-D81)/D81</f>
        <v>4.5206774683817612E-2</v>
      </c>
      <c r="F82" s="17">
        <v>1.2500000000000001E-2</v>
      </c>
      <c r="G82" s="2">
        <v>329.48399999999998</v>
      </c>
      <c r="H82" s="2">
        <v>948.81</v>
      </c>
      <c r="I82" s="2">
        <v>146.84</v>
      </c>
      <c r="J82" s="5"/>
      <c r="K82" s="5"/>
      <c r="L82" s="5"/>
      <c r="X82"/>
      <c r="Y82"/>
      <c r="Z82"/>
    </row>
    <row r="83" spans="2:26" x14ac:dyDescent="0.25">
      <c r="E83" s="46">
        <f>AVERAGE(E70:E82)</f>
        <v>4.2258974782855022E-2</v>
      </c>
      <c r="F83" s="46">
        <f>AVERAGE(F70:F82)</f>
        <v>1.7269230769230769E-2</v>
      </c>
      <c r="G83" s="2"/>
      <c r="J83" s="5"/>
      <c r="K83" s="5"/>
      <c r="L83" s="5"/>
      <c r="X83"/>
      <c r="Y83"/>
      <c r="Z83"/>
    </row>
    <row r="84" spans="2:26" x14ac:dyDescent="0.25">
      <c r="B84" s="2" t="s">
        <v>22</v>
      </c>
      <c r="C84" s="3">
        <f>(H84+I84)*1000000000</f>
        <v>1156470000000</v>
      </c>
      <c r="D84" s="4">
        <f>((H84+I84)*1000000000)/(G84*1000000)</f>
        <v>3509.9428196816839</v>
      </c>
      <c r="E84" s="15">
        <f>(D84-D82)/D82</f>
        <v>5.5510427600054764E-2</v>
      </c>
      <c r="F84" s="17">
        <v>4.2000000000000003E-2</v>
      </c>
      <c r="G84" s="2">
        <v>329.48399999999998</v>
      </c>
      <c r="H84" s="2">
        <v>1005.28</v>
      </c>
      <c r="I84" s="2">
        <v>151.19</v>
      </c>
      <c r="J84" s="5"/>
      <c r="K84" s="5"/>
      <c r="L84" s="5"/>
      <c r="X84"/>
      <c r="Y84"/>
      <c r="Z84"/>
    </row>
    <row r="85" spans="2:26" x14ac:dyDescent="0.25">
      <c r="B85" s="2" t="s">
        <v>23</v>
      </c>
      <c r="C85" s="3">
        <f>(H85+I85)*1000000000</f>
        <v>1221950000000</v>
      </c>
      <c r="D85" s="4">
        <f>((H85+I85)*1000000000)/(G85*1000000)</f>
        <v>3708.6778113656505</v>
      </c>
      <c r="E85" s="15">
        <f>(D85-D84)/D84</f>
        <v>5.6620578138646113E-2</v>
      </c>
      <c r="F85" s="17">
        <v>1.2500000000000001E-2</v>
      </c>
      <c r="G85" s="2">
        <v>329.48399999999998</v>
      </c>
      <c r="H85" s="2">
        <v>1068.01</v>
      </c>
      <c r="I85" s="2">
        <v>153.94</v>
      </c>
      <c r="J85" s="5"/>
      <c r="K85" s="5"/>
      <c r="L85" s="5"/>
      <c r="X85"/>
      <c r="Y85"/>
      <c r="Z85"/>
    </row>
    <row r="86" spans="2:26" x14ac:dyDescent="0.25">
      <c r="B86" s="2" t="s">
        <v>24</v>
      </c>
      <c r="C86" s="3">
        <f>(H86+I86)*1000000000</f>
        <v>1291570000000.0002</v>
      </c>
      <c r="D86" s="4">
        <f>((H86+I86)*1000000000)/(G86*1000000)</f>
        <v>3919.9779048451524</v>
      </c>
      <c r="E86" s="15">
        <f>(D86-D85)/D85</f>
        <v>5.6974507958590923E-2</v>
      </c>
      <c r="F86" s="17">
        <v>1.2500000000000001E-2</v>
      </c>
      <c r="G86" s="2">
        <v>329.48399999999998</v>
      </c>
      <c r="H86" s="2">
        <v>1134.43</v>
      </c>
      <c r="I86" s="2">
        <v>157.13999999999999</v>
      </c>
      <c r="J86" s="5"/>
      <c r="K86" s="5"/>
      <c r="L86" s="5"/>
      <c r="X86"/>
      <c r="Y86"/>
      <c r="Z86"/>
    </row>
    <row r="87" spans="2:26" x14ac:dyDescent="0.25">
      <c r="B87" s="2" t="s">
        <v>25</v>
      </c>
      <c r="C87" s="3">
        <f>(H87+I87)*1000000000</f>
        <v>1366540000000.0002</v>
      </c>
      <c r="D87" s="4">
        <f>((H87+I87)*1000000000)/(G87*1000000)</f>
        <v>4147.5155090990766</v>
      </c>
      <c r="E87" s="15">
        <f>(D87-D86)/D86</f>
        <v>5.8045634382960239E-2</v>
      </c>
      <c r="F87" s="17">
        <v>1.2500000000000001E-2</v>
      </c>
      <c r="G87" s="2">
        <v>329.48399999999998</v>
      </c>
      <c r="H87" s="2">
        <v>1204.6400000000001</v>
      </c>
      <c r="I87" s="2">
        <v>161.9</v>
      </c>
      <c r="J87" s="5"/>
      <c r="K87" s="5"/>
      <c r="L87" s="5"/>
      <c r="X87"/>
      <c r="Y87"/>
      <c r="Z87"/>
    </row>
    <row r="88" spans="2:26" x14ac:dyDescent="0.25">
      <c r="B88" s="2" t="s">
        <v>26</v>
      </c>
      <c r="C88" s="3">
        <f>(H88+I88)*1000000000</f>
        <v>1445370000000</v>
      </c>
      <c r="D88" s="4">
        <f>((H88+I88)*1000000000)/(G88*1000000)</f>
        <v>4386.7684015005279</v>
      </c>
      <c r="E88" s="15">
        <f>(D88-D87)/D87</f>
        <v>5.7685834296837123E-2</v>
      </c>
      <c r="F88" s="17">
        <v>1.2500000000000001E-2</v>
      </c>
      <c r="G88" s="2">
        <v>329.48399999999998</v>
      </c>
      <c r="H88" s="2">
        <v>1277.3800000000001</v>
      </c>
      <c r="I88" s="2">
        <v>167.99</v>
      </c>
      <c r="J88" s="5"/>
      <c r="K88" s="5"/>
      <c r="L88" s="5"/>
      <c r="X88"/>
      <c r="Y88"/>
      <c r="Z88"/>
    </row>
    <row r="89" spans="2:26" ht="14.25" customHeight="1" x14ac:dyDescent="0.25">
      <c r="E89" s="15">
        <f>AVERAGE(E84:E88)</f>
        <v>5.6967396475417834E-2</v>
      </c>
      <c r="G89" s="2"/>
      <c r="J89" s="5"/>
      <c r="K89" s="5"/>
      <c r="L89" s="5"/>
      <c r="X89"/>
      <c r="Y89"/>
      <c r="Z89"/>
    </row>
    <row r="90" spans="2:26" x14ac:dyDescent="0.25">
      <c r="G90" s="2"/>
      <c r="J90" s="5"/>
      <c r="K90" s="5"/>
      <c r="L90" s="5"/>
      <c r="X90"/>
      <c r="Y90"/>
      <c r="Z90"/>
    </row>
    <row r="91" spans="2:26" x14ac:dyDescent="0.25">
      <c r="G91" s="2"/>
      <c r="J91" s="5"/>
      <c r="K91" s="5"/>
      <c r="L91" s="5"/>
      <c r="X91"/>
      <c r="Y91"/>
      <c r="Z91"/>
    </row>
    <row r="92" spans="2:26" x14ac:dyDescent="0.25">
      <c r="G92" s="2"/>
      <c r="J92" s="5"/>
      <c r="K92" s="5"/>
      <c r="L92" s="5"/>
      <c r="X92"/>
      <c r="Y92"/>
      <c r="Z92"/>
    </row>
    <row r="93" spans="2:26" x14ac:dyDescent="0.25">
      <c r="G93" s="2"/>
      <c r="J93" s="5"/>
      <c r="K93" s="5"/>
      <c r="L93" s="5"/>
      <c r="X93"/>
      <c r="Y93"/>
      <c r="Z93"/>
    </row>
    <row r="94" spans="2:26" s="5" customFormat="1" x14ac:dyDescent="0.25">
      <c r="B94" s="6"/>
      <c r="C94" s="11"/>
      <c r="D94" s="7"/>
      <c r="E94" s="13"/>
      <c r="F94" s="13"/>
      <c r="G94" s="7"/>
      <c r="H94" s="6"/>
      <c r="I94" s="6"/>
      <c r="J94" s="6"/>
    </row>
    <row r="95" spans="2:26" s="5" customFormat="1" x14ac:dyDescent="0.25">
      <c r="B95" s="6"/>
      <c r="C95" s="11"/>
      <c r="D95" s="7"/>
      <c r="E95" s="13"/>
      <c r="F95" s="13"/>
      <c r="G95" s="7"/>
      <c r="H95" s="6"/>
      <c r="I95" s="6"/>
      <c r="J95" s="6"/>
      <c r="K95" s="6"/>
      <c r="L95" s="6"/>
    </row>
    <row r="96" spans="2:26" s="5" customFormat="1" x14ac:dyDescent="0.25">
      <c r="B96" s="6"/>
      <c r="C96" s="11"/>
      <c r="D96" s="7"/>
      <c r="E96" s="13"/>
      <c r="F96" s="13"/>
      <c r="G96" s="7"/>
      <c r="H96" s="6"/>
      <c r="I96" s="6"/>
      <c r="J96" s="6"/>
      <c r="K96" s="6"/>
      <c r="L96" s="6"/>
    </row>
    <row r="97" spans="2:12" s="5" customFormat="1" x14ac:dyDescent="0.25">
      <c r="B97" s="6"/>
      <c r="C97" s="11"/>
      <c r="D97" s="7"/>
      <c r="E97" s="13"/>
      <c r="F97" s="13"/>
      <c r="G97" s="7"/>
      <c r="H97" s="6"/>
      <c r="I97" s="6"/>
      <c r="J97" s="6"/>
      <c r="K97" s="6"/>
      <c r="L97" s="6"/>
    </row>
    <row r="98" spans="2:12" s="5" customFormat="1" x14ac:dyDescent="0.25">
      <c r="B98" s="6"/>
      <c r="C98" s="11"/>
      <c r="D98" s="7"/>
      <c r="E98" s="13"/>
      <c r="F98" s="13"/>
      <c r="G98" s="7"/>
      <c r="H98" s="6"/>
      <c r="I98" s="6"/>
      <c r="J98" s="6"/>
      <c r="K98" s="6"/>
      <c r="L98" s="6"/>
    </row>
    <row r="99" spans="2:12" s="5" customFormat="1" x14ac:dyDescent="0.25">
      <c r="B99" s="6"/>
      <c r="C99" s="11"/>
      <c r="D99" s="7"/>
      <c r="E99" s="13"/>
      <c r="F99" s="13"/>
      <c r="G99" s="7"/>
      <c r="H99" s="6"/>
      <c r="I99" s="6"/>
      <c r="J99" s="6"/>
      <c r="K99" s="6"/>
      <c r="L99" s="6"/>
    </row>
    <row r="100" spans="2:12" s="5" customFormat="1" x14ac:dyDescent="0.25">
      <c r="B100" s="6"/>
      <c r="C100" s="11"/>
      <c r="D100" s="7"/>
      <c r="E100" s="13"/>
      <c r="F100" s="13"/>
      <c r="G100" s="7"/>
      <c r="H100" s="6"/>
      <c r="I100" s="6"/>
      <c r="J100" s="6"/>
      <c r="K100" s="6"/>
      <c r="L100" s="6"/>
    </row>
    <row r="101" spans="2:12" s="5" customFormat="1" x14ac:dyDescent="0.25">
      <c r="B101" s="6"/>
      <c r="C101" s="11"/>
      <c r="D101" s="7"/>
      <c r="E101" s="13"/>
      <c r="F101" s="13"/>
      <c r="G101" s="7"/>
      <c r="H101" s="6"/>
      <c r="I101" s="6"/>
      <c r="J101" s="6"/>
      <c r="K101" s="6"/>
      <c r="L101" s="6"/>
    </row>
    <row r="102" spans="2:12" s="5" customFormat="1" x14ac:dyDescent="0.25">
      <c r="B102" s="6"/>
      <c r="C102" s="11"/>
      <c r="D102" s="7"/>
      <c r="E102" s="13"/>
      <c r="F102" s="13"/>
      <c r="G102" s="7"/>
      <c r="H102" s="6"/>
      <c r="I102" s="6"/>
      <c r="J102" s="6"/>
      <c r="K102" s="6"/>
      <c r="L102" s="6"/>
    </row>
    <row r="103" spans="2:12" s="5" customFormat="1" x14ac:dyDescent="0.25">
      <c r="B103" s="6"/>
      <c r="C103" s="11"/>
      <c r="D103" s="7"/>
      <c r="E103" s="13"/>
      <c r="F103" s="13"/>
      <c r="G103" s="7"/>
      <c r="H103" s="6"/>
      <c r="I103" s="6"/>
      <c r="J103" s="6"/>
      <c r="K103" s="6"/>
      <c r="L103" s="6"/>
    </row>
    <row r="104" spans="2:12" s="5" customFormat="1" x14ac:dyDescent="0.25">
      <c r="B104" s="6"/>
      <c r="C104" s="11"/>
      <c r="D104" s="7"/>
      <c r="E104" s="13"/>
      <c r="F104" s="13"/>
      <c r="G104" s="7"/>
      <c r="H104" s="6"/>
      <c r="I104" s="6"/>
      <c r="J104" s="6"/>
      <c r="K104" s="6"/>
      <c r="L104" s="6"/>
    </row>
    <row r="105" spans="2:12" s="5" customFormat="1" x14ac:dyDescent="0.25">
      <c r="B105" s="6"/>
      <c r="C105" s="11"/>
      <c r="D105" s="7"/>
      <c r="E105" s="13"/>
      <c r="F105" s="13"/>
      <c r="G105" s="7"/>
      <c r="H105" s="6"/>
      <c r="I105" s="6"/>
      <c r="J105" s="6"/>
      <c r="K105" s="6"/>
      <c r="L105" s="6"/>
    </row>
    <row r="106" spans="2:12" s="5" customFormat="1" x14ac:dyDescent="0.25">
      <c r="B106" s="6"/>
      <c r="C106" s="11"/>
      <c r="D106" s="7"/>
      <c r="E106" s="13"/>
      <c r="F106" s="13"/>
      <c r="G106" s="7"/>
      <c r="H106" s="6"/>
      <c r="I106" s="6"/>
      <c r="J106" s="6"/>
      <c r="K106" s="6"/>
      <c r="L106" s="6"/>
    </row>
    <row r="107" spans="2:12" s="5" customFormat="1" x14ac:dyDescent="0.25">
      <c r="B107" s="6"/>
      <c r="C107" s="11"/>
      <c r="D107" s="7"/>
      <c r="E107" s="13"/>
      <c r="F107" s="13"/>
      <c r="G107" s="7"/>
      <c r="H107" s="6"/>
      <c r="I107" s="6"/>
      <c r="J107" s="6"/>
      <c r="K107" s="6"/>
      <c r="L107" s="6"/>
    </row>
    <row r="108" spans="2:12" s="5" customFormat="1" x14ac:dyDescent="0.25">
      <c r="B108" s="6"/>
      <c r="C108" s="11"/>
      <c r="D108" s="7"/>
      <c r="E108" s="13"/>
      <c r="F108" s="13"/>
      <c r="G108" s="7"/>
      <c r="H108" s="6"/>
      <c r="I108" s="6"/>
      <c r="J108" s="6"/>
      <c r="K108" s="6"/>
      <c r="L108" s="6"/>
    </row>
    <row r="109" spans="2:12" s="5" customFormat="1" x14ac:dyDescent="0.25">
      <c r="B109" s="6"/>
      <c r="C109" s="11"/>
      <c r="D109" s="7"/>
      <c r="E109" s="13"/>
      <c r="F109" s="13"/>
      <c r="G109" s="7"/>
      <c r="H109" s="6"/>
      <c r="I109" s="6"/>
      <c r="J109" s="6"/>
      <c r="K109" s="6"/>
      <c r="L109" s="6"/>
    </row>
    <row r="110" spans="2:12" s="5" customFormat="1" x14ac:dyDescent="0.25">
      <c r="B110" s="6"/>
      <c r="C110" s="11"/>
      <c r="D110" s="7"/>
      <c r="E110" s="13"/>
      <c r="F110" s="13"/>
      <c r="G110" s="7"/>
      <c r="H110" s="6"/>
      <c r="I110" s="6"/>
      <c r="J110" s="6"/>
      <c r="K110" s="6"/>
      <c r="L110" s="6"/>
    </row>
    <row r="111" spans="2:12" s="5" customFormat="1" x14ac:dyDescent="0.25">
      <c r="B111" s="6"/>
      <c r="C111" s="11"/>
      <c r="D111" s="7"/>
      <c r="E111" s="13"/>
      <c r="F111" s="13"/>
      <c r="G111" s="7"/>
      <c r="H111" s="6"/>
      <c r="I111" s="6"/>
      <c r="J111" s="6"/>
      <c r="K111" s="6"/>
      <c r="L111" s="6"/>
    </row>
    <row r="112" spans="2:12" s="5" customFormat="1" x14ac:dyDescent="0.25">
      <c r="B112" s="6"/>
      <c r="C112" s="11"/>
      <c r="D112" s="7"/>
      <c r="E112" s="13"/>
      <c r="F112" s="13"/>
      <c r="G112" s="7"/>
      <c r="H112" s="6"/>
      <c r="I112" s="6"/>
      <c r="J112" s="6"/>
      <c r="K112" s="6"/>
      <c r="L112" s="6"/>
    </row>
    <row r="113" spans="2:12" s="5" customFormat="1" x14ac:dyDescent="0.25">
      <c r="B113" s="6"/>
      <c r="C113" s="11"/>
      <c r="D113" s="7"/>
      <c r="E113" s="13"/>
      <c r="F113" s="13"/>
      <c r="G113" s="7"/>
      <c r="H113" s="6"/>
      <c r="I113" s="6"/>
      <c r="J113" s="6"/>
      <c r="K113" s="6"/>
      <c r="L113" s="6"/>
    </row>
    <row r="114" spans="2:12" s="5" customFormat="1" x14ac:dyDescent="0.25">
      <c r="B114" s="6"/>
      <c r="C114" s="11"/>
      <c r="D114" s="7"/>
      <c r="E114" s="13"/>
      <c r="F114" s="13"/>
      <c r="G114" s="7"/>
      <c r="H114" s="6"/>
      <c r="I114" s="6"/>
      <c r="J114" s="6"/>
      <c r="K114" s="6"/>
      <c r="L114" s="6"/>
    </row>
    <row r="115" spans="2:12" s="5" customFormat="1" x14ac:dyDescent="0.25">
      <c r="B115" s="6"/>
      <c r="C115" s="11"/>
      <c r="D115" s="7"/>
      <c r="E115" s="13"/>
      <c r="F115" s="13"/>
      <c r="G115" s="7"/>
      <c r="H115" s="6"/>
      <c r="I115" s="6"/>
      <c r="J115" s="6"/>
      <c r="K115" s="6"/>
      <c r="L115" s="6"/>
    </row>
    <row r="116" spans="2:12" s="5" customFormat="1" x14ac:dyDescent="0.25">
      <c r="B116" s="6"/>
      <c r="C116" s="11"/>
      <c r="D116" s="7"/>
      <c r="E116" s="13"/>
      <c r="F116" s="13"/>
      <c r="G116" s="7"/>
      <c r="H116" s="6"/>
      <c r="I116" s="6"/>
      <c r="J116" s="6"/>
      <c r="K116" s="6"/>
      <c r="L116" s="6"/>
    </row>
    <row r="117" spans="2:12" s="5" customFormat="1" x14ac:dyDescent="0.25">
      <c r="B117" s="6"/>
      <c r="C117" s="11"/>
      <c r="D117" s="7"/>
      <c r="E117" s="13"/>
      <c r="F117" s="13"/>
      <c r="G117" s="7"/>
      <c r="H117" s="6"/>
      <c r="I117" s="6"/>
      <c r="J117" s="6"/>
      <c r="K117" s="6"/>
      <c r="L117" s="6"/>
    </row>
    <row r="118" spans="2:12" s="5" customFormat="1" x14ac:dyDescent="0.25">
      <c r="B118" s="6"/>
      <c r="C118" s="11"/>
      <c r="D118" s="7"/>
      <c r="E118" s="13"/>
      <c r="F118" s="13"/>
      <c r="G118" s="7"/>
      <c r="H118" s="6"/>
      <c r="I118" s="6"/>
      <c r="J118" s="6"/>
      <c r="K118" s="6"/>
      <c r="L118" s="6"/>
    </row>
    <row r="119" spans="2:12" s="5" customFormat="1" x14ac:dyDescent="0.25">
      <c r="B119" s="6"/>
      <c r="C119" s="11"/>
      <c r="D119" s="7"/>
      <c r="E119" s="13"/>
      <c r="F119" s="13"/>
      <c r="G119" s="7"/>
      <c r="H119" s="6"/>
      <c r="I119" s="6"/>
      <c r="J119" s="6"/>
      <c r="K119" s="6"/>
      <c r="L119" s="6"/>
    </row>
    <row r="120" spans="2:12" s="5" customFormat="1" x14ac:dyDescent="0.25">
      <c r="B120" s="6"/>
      <c r="C120" s="11"/>
      <c r="D120" s="7"/>
      <c r="E120" s="13"/>
      <c r="F120" s="13"/>
      <c r="G120" s="7"/>
      <c r="H120" s="6"/>
      <c r="I120" s="6"/>
      <c r="J120" s="6"/>
      <c r="K120" s="6"/>
      <c r="L120" s="6"/>
    </row>
    <row r="121" spans="2:12" s="5" customFormat="1" x14ac:dyDescent="0.25">
      <c r="B121" s="6"/>
      <c r="C121" s="11"/>
      <c r="D121" s="7"/>
      <c r="E121" s="13"/>
      <c r="F121" s="13"/>
      <c r="G121" s="7"/>
      <c r="H121" s="6"/>
      <c r="I121" s="6"/>
      <c r="J121" s="6"/>
      <c r="K121" s="6"/>
      <c r="L121" s="6"/>
    </row>
    <row r="122" spans="2:12" s="5" customFormat="1" x14ac:dyDescent="0.25">
      <c r="B122" s="6"/>
      <c r="C122" s="11"/>
      <c r="D122" s="7"/>
      <c r="E122" s="13"/>
      <c r="F122" s="13"/>
      <c r="G122" s="7"/>
      <c r="H122" s="6"/>
      <c r="I122" s="6"/>
      <c r="J122" s="6"/>
      <c r="K122" s="6"/>
      <c r="L122" s="6"/>
    </row>
    <row r="123" spans="2:12" s="5" customFormat="1" x14ac:dyDescent="0.25">
      <c r="B123" s="6"/>
      <c r="C123" s="11"/>
      <c r="D123" s="7"/>
      <c r="E123" s="13"/>
      <c r="F123" s="13"/>
      <c r="G123" s="7"/>
      <c r="H123" s="6"/>
      <c r="I123" s="6"/>
      <c r="J123" s="6"/>
      <c r="K123" s="6"/>
      <c r="L123" s="6"/>
    </row>
    <row r="124" spans="2:12" s="5" customFormat="1" x14ac:dyDescent="0.25">
      <c r="B124" s="6"/>
      <c r="C124" s="11"/>
      <c r="D124" s="7"/>
      <c r="E124" s="13"/>
      <c r="F124" s="13"/>
      <c r="G124" s="7"/>
      <c r="H124" s="6"/>
      <c r="I124" s="6"/>
      <c r="J124" s="6"/>
      <c r="K124" s="6"/>
      <c r="L124" s="6"/>
    </row>
    <row r="125" spans="2:12" s="5" customFormat="1" x14ac:dyDescent="0.25">
      <c r="B125" s="6"/>
      <c r="C125" s="11"/>
      <c r="D125" s="7"/>
      <c r="E125" s="13"/>
      <c r="F125" s="13"/>
      <c r="G125" s="7"/>
      <c r="H125" s="6"/>
      <c r="I125" s="6"/>
      <c r="J125" s="6"/>
      <c r="K125" s="6"/>
      <c r="L125" s="6"/>
    </row>
    <row r="126" spans="2:12" s="5" customFormat="1" x14ac:dyDescent="0.25">
      <c r="B126" s="6"/>
      <c r="C126" s="11"/>
      <c r="D126" s="7"/>
      <c r="E126" s="13"/>
      <c r="F126" s="13"/>
      <c r="G126" s="7"/>
      <c r="H126" s="6"/>
      <c r="I126" s="6"/>
      <c r="J126" s="6"/>
      <c r="K126" s="6"/>
      <c r="L126" s="6"/>
    </row>
    <row r="127" spans="2:12" s="5" customFormat="1" x14ac:dyDescent="0.25">
      <c r="B127" s="6"/>
      <c r="C127" s="11"/>
      <c r="D127" s="7"/>
      <c r="E127" s="13"/>
      <c r="F127" s="13"/>
      <c r="G127" s="7"/>
      <c r="H127" s="6"/>
      <c r="I127" s="6"/>
      <c r="J127" s="6"/>
      <c r="K127" s="6"/>
      <c r="L127" s="6"/>
    </row>
    <row r="128" spans="2:12" s="5" customFormat="1" hidden="1" x14ac:dyDescent="0.25">
      <c r="B128" s="6"/>
      <c r="C128" s="11"/>
      <c r="D128" s="7"/>
      <c r="E128" s="13"/>
      <c r="F128" s="13"/>
      <c r="G128" s="7"/>
      <c r="H128" s="6"/>
      <c r="I128" s="6"/>
      <c r="J128" s="6"/>
      <c r="K128" s="6"/>
      <c r="L128" s="6"/>
    </row>
    <row r="129" x14ac:dyDescent="0.25"/>
    <row r="130" x14ac:dyDescent="0.25"/>
    <row r="131" x14ac:dyDescent="0.25"/>
  </sheetData>
  <mergeCells count="14">
    <mergeCell ref="I25:K25"/>
    <mergeCell ref="I26:K26"/>
    <mergeCell ref="I19:K19"/>
    <mergeCell ref="I20:K20"/>
    <mergeCell ref="I21:K21"/>
    <mergeCell ref="I22:K22"/>
    <mergeCell ref="I23:K23"/>
    <mergeCell ref="I24:K24"/>
    <mergeCell ref="I17:K17"/>
    <mergeCell ref="I16:K16"/>
    <mergeCell ref="I15:K15"/>
    <mergeCell ref="I13:K13"/>
    <mergeCell ref="I18:K18"/>
    <mergeCell ref="I14:K14"/>
  </mergeCells>
  <hyperlinks>
    <hyperlink ref="I9" r:id="rId1"/>
    <hyperlink ref="I16:K16" r:id="rId2" display="Total Population"/>
    <hyperlink ref="I17:K17" r:id="rId3" display="Total Employed Population"/>
    <hyperlink ref="I15:K15" r:id="rId4" display="Reported inflation"/>
    <hyperlink ref="I14" r:id="rId5" display="https://www.ssa.gov/oact/TRSUM/2019/tr19summary.pdf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usgs_1970_2021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Asset Investment Management</dc:creator>
  <cp:lastModifiedBy>Peter Knight</cp:lastModifiedBy>
  <dcterms:created xsi:type="dcterms:W3CDTF">2021-05-25T19:23:46Z</dcterms:created>
  <dcterms:modified xsi:type="dcterms:W3CDTF">2021-05-25T21:31:26Z</dcterms:modified>
</cp:coreProperties>
</file>